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us\Desktop\Prac\DM Pardubice - kanalizace\Rozpočet\01_revize_20250528\"/>
    </mc:Choice>
  </mc:AlternateContent>
  <bookViews>
    <workbookView xWindow="0" yWindow="0" windowWidth="0" windowHeight="0"/>
  </bookViews>
  <sheets>
    <sheet name="Rekapitulace stavby" sheetId="1" r:id="rId1"/>
    <sheet name="STA - Stavební část" sheetId="2" r:id="rId2"/>
    <sheet name="ZTI - Zdravotechnika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'STA - Stavební část'!$C$99:$K$1076</definedName>
    <definedName name="_xlnm.Print_Area" localSheetId="1">'STA - Stavební část'!$C$4:$J$39,'STA - Stavební část'!$C$45:$J$81,'STA - Stavební část'!$C$87:$K$1076</definedName>
    <definedName name="_xlnm.Print_Titles" localSheetId="1">'STA - Stavební část'!$99:$99</definedName>
    <definedName name="_xlnm._FilterDatabase" localSheetId="2" hidden="1">'ZTI - Zdravotechnika'!$C$82:$K$173</definedName>
    <definedName name="_xlnm.Print_Area" localSheetId="2">'ZTI - Zdravotechnika'!$C$4:$J$39,'ZTI - Zdravotechnika'!$C$45:$J$64,'ZTI - Zdravotechnika'!$C$70:$K$173</definedName>
    <definedName name="_xlnm.Print_Titles" localSheetId="2">'ZTI - Zdravotechnika'!$82:$82</definedName>
    <definedName name="_xlnm._FilterDatabase" localSheetId="3" hidden="1">'VRN - Vedlejší rozpočtové...'!$C$82:$K$96</definedName>
    <definedName name="_xlnm.Print_Area" localSheetId="3">'VRN - Vedlejší rozpočtové...'!$C$4:$J$39,'VRN - Vedlejší rozpočtové...'!$C$45:$J$64,'VRN - Vedlejší rozpočtové...'!$C$70:$K$96</definedName>
    <definedName name="_xlnm.Print_Titles" localSheetId="3">'VRN - Vedlejší rozpočtové...'!$82:$82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4"/>
  <c r="BH94"/>
  <c r="BG94"/>
  <c r="BF94"/>
  <c r="T94"/>
  <c r="T93"/>
  <c r="R94"/>
  <c r="R93"/>
  <c r="P94"/>
  <c r="P93"/>
  <c r="BI90"/>
  <c r="BH90"/>
  <c r="BG90"/>
  <c r="BF90"/>
  <c r="T90"/>
  <c r="T89"/>
  <c r="R90"/>
  <c r="R89"/>
  <c r="P90"/>
  <c r="P89"/>
  <c r="BI86"/>
  <c r="BH86"/>
  <c r="BG86"/>
  <c r="BF86"/>
  <c r="T86"/>
  <c r="T85"/>
  <c r="T84"/>
  <c r="T83"/>
  <c r="R86"/>
  <c r="R85"/>
  <c r="R84"/>
  <c r="R83"/>
  <c r="P86"/>
  <c r="P85"/>
  <c r="P84"/>
  <c r="P83"/>
  <c i="1" r="AU57"/>
  <c i="4" r="J79"/>
  <c r="F79"/>
  <c r="F77"/>
  <c r="E75"/>
  <c r="J54"/>
  <c r="F54"/>
  <c r="F52"/>
  <c r="E50"/>
  <c r="J24"/>
  <c r="E24"/>
  <c r="J55"/>
  <c r="J23"/>
  <c r="J18"/>
  <c r="E18"/>
  <c r="F55"/>
  <c r="J17"/>
  <c r="J12"/>
  <c r="J52"/>
  <c r="E7"/>
  <c r="E48"/>
  <c i="3" r="J37"/>
  <c r="J36"/>
  <c i="1" r="AY56"/>
  <c i="3" r="J35"/>
  <c i="1" r="AX56"/>
  <c i="3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06"/>
  <c r="BH106"/>
  <c r="BG106"/>
  <c r="BF106"/>
  <c r="T106"/>
  <c r="T84"/>
  <c r="R106"/>
  <c r="R84"/>
  <c r="P106"/>
  <c r="P84"/>
  <c r="BI85"/>
  <c r="BH85"/>
  <c r="BG85"/>
  <c r="BF85"/>
  <c r="T85"/>
  <c r="R85"/>
  <c r="P85"/>
  <c r="J79"/>
  <c r="F79"/>
  <c r="F77"/>
  <c r="E75"/>
  <c r="J54"/>
  <c r="F54"/>
  <c r="F52"/>
  <c r="E50"/>
  <c r="J24"/>
  <c r="E24"/>
  <c r="J80"/>
  <c r="J23"/>
  <c r="J18"/>
  <c r="E18"/>
  <c r="F55"/>
  <c r="J17"/>
  <c r="J12"/>
  <c r="J77"/>
  <c r="E7"/>
  <c r="E73"/>
  <c i="2" r="J37"/>
  <c r="J36"/>
  <c i="1" r="AY55"/>
  <c i="2" r="J35"/>
  <c i="1" r="AX55"/>
  <c i="2" r="BI1062"/>
  <c r="BH1062"/>
  <c r="BG1062"/>
  <c r="BF1062"/>
  <c r="T1062"/>
  <c r="T1046"/>
  <c r="R1062"/>
  <c r="R1046"/>
  <c r="P1062"/>
  <c r="P1046"/>
  <c r="BI1047"/>
  <c r="BH1047"/>
  <c r="BG1047"/>
  <c r="BF1047"/>
  <c r="T1047"/>
  <c r="R1047"/>
  <c r="P1047"/>
  <c r="BI1038"/>
  <c r="BH1038"/>
  <c r="BG1038"/>
  <c r="BF1038"/>
  <c r="T1038"/>
  <c r="T1029"/>
  <c r="R1038"/>
  <c r="R1029"/>
  <c r="P1038"/>
  <c r="P1029"/>
  <c r="BI1030"/>
  <c r="BH1030"/>
  <c r="BG1030"/>
  <c r="BF1030"/>
  <c r="T1030"/>
  <c r="R1030"/>
  <c r="P1030"/>
  <c r="BI1027"/>
  <c r="BH1027"/>
  <c r="BG1027"/>
  <c r="BF1027"/>
  <c r="T1027"/>
  <c r="R1027"/>
  <c r="P1027"/>
  <c r="BI1015"/>
  <c r="BH1015"/>
  <c r="BG1015"/>
  <c r="BF1015"/>
  <c r="T1015"/>
  <c r="R1015"/>
  <c r="P1015"/>
  <c r="BI1003"/>
  <c r="BH1003"/>
  <c r="BG1003"/>
  <c r="BF1003"/>
  <c r="T1003"/>
  <c r="R1003"/>
  <c r="P1003"/>
  <c r="BI991"/>
  <c r="BH991"/>
  <c r="BG991"/>
  <c r="BF991"/>
  <c r="T991"/>
  <c r="R991"/>
  <c r="P991"/>
  <c r="BI979"/>
  <c r="BH979"/>
  <c r="BG979"/>
  <c r="BF979"/>
  <c r="T979"/>
  <c r="R979"/>
  <c r="P979"/>
  <c r="BI967"/>
  <c r="BH967"/>
  <c r="BG967"/>
  <c r="BF967"/>
  <c r="T967"/>
  <c r="R967"/>
  <c r="P967"/>
  <c r="BI964"/>
  <c r="BH964"/>
  <c r="BG964"/>
  <c r="BF964"/>
  <c r="T964"/>
  <c r="R964"/>
  <c r="P964"/>
  <c r="BI956"/>
  <c r="BH956"/>
  <c r="BG956"/>
  <c r="BF956"/>
  <c r="T956"/>
  <c r="R956"/>
  <c r="P956"/>
  <c r="BI947"/>
  <c r="BH947"/>
  <c r="BG947"/>
  <c r="BF947"/>
  <c r="T947"/>
  <c r="R947"/>
  <c r="P947"/>
  <c r="BI939"/>
  <c r="BH939"/>
  <c r="BG939"/>
  <c r="BF939"/>
  <c r="T939"/>
  <c r="R939"/>
  <c r="P939"/>
  <c r="BI930"/>
  <c r="BH930"/>
  <c r="BG930"/>
  <c r="BF930"/>
  <c r="T930"/>
  <c r="R930"/>
  <c r="P930"/>
  <c r="BI923"/>
  <c r="BH923"/>
  <c r="BG923"/>
  <c r="BF923"/>
  <c r="T923"/>
  <c r="R923"/>
  <c r="P923"/>
  <c r="BI915"/>
  <c r="BH915"/>
  <c r="BG915"/>
  <c r="BF915"/>
  <c r="T915"/>
  <c r="R915"/>
  <c r="P915"/>
  <c r="BI907"/>
  <c r="BH907"/>
  <c r="BG907"/>
  <c r="BF907"/>
  <c r="T907"/>
  <c r="R907"/>
  <c r="P907"/>
  <c r="BI899"/>
  <c r="BH899"/>
  <c r="BG899"/>
  <c r="BF899"/>
  <c r="T899"/>
  <c r="R899"/>
  <c r="P899"/>
  <c r="BI891"/>
  <c r="BH891"/>
  <c r="BG891"/>
  <c r="BF891"/>
  <c r="T891"/>
  <c r="R891"/>
  <c r="P891"/>
  <c r="BI888"/>
  <c r="BH888"/>
  <c r="BG888"/>
  <c r="BF888"/>
  <c r="T888"/>
  <c r="R888"/>
  <c r="P888"/>
  <c r="BI885"/>
  <c r="BH885"/>
  <c r="BG885"/>
  <c r="BF885"/>
  <c r="T885"/>
  <c r="R885"/>
  <c r="P885"/>
  <c r="BI882"/>
  <c r="BH882"/>
  <c r="BG882"/>
  <c r="BF882"/>
  <c r="T882"/>
  <c r="R882"/>
  <c r="P882"/>
  <c r="BI869"/>
  <c r="BH869"/>
  <c r="BG869"/>
  <c r="BF869"/>
  <c r="T869"/>
  <c r="R869"/>
  <c r="P869"/>
  <c r="BI860"/>
  <c r="BH860"/>
  <c r="BG860"/>
  <c r="BF860"/>
  <c r="T860"/>
  <c r="R860"/>
  <c r="P860"/>
  <c r="BI850"/>
  <c r="BH850"/>
  <c r="BG850"/>
  <c r="BF850"/>
  <c r="T850"/>
  <c r="R850"/>
  <c r="P850"/>
  <c r="BI845"/>
  <c r="BH845"/>
  <c r="BG845"/>
  <c r="BF845"/>
  <c r="T845"/>
  <c r="R845"/>
  <c r="P845"/>
  <c r="BI842"/>
  <c r="BH842"/>
  <c r="BG842"/>
  <c r="BF842"/>
  <c r="T842"/>
  <c r="R842"/>
  <c r="P842"/>
  <c r="BI834"/>
  <c r="BH834"/>
  <c r="BG834"/>
  <c r="BF834"/>
  <c r="T834"/>
  <c r="R834"/>
  <c r="P834"/>
  <c r="BI824"/>
  <c r="BH824"/>
  <c r="BG824"/>
  <c r="BF824"/>
  <c r="T824"/>
  <c r="R824"/>
  <c r="P824"/>
  <c r="BI821"/>
  <c r="BH821"/>
  <c r="BG821"/>
  <c r="BF821"/>
  <c r="T821"/>
  <c r="R821"/>
  <c r="P821"/>
  <c r="BI817"/>
  <c r="BH817"/>
  <c r="BG817"/>
  <c r="BF817"/>
  <c r="T817"/>
  <c r="R817"/>
  <c r="P817"/>
  <c r="BI813"/>
  <c r="BH813"/>
  <c r="BG813"/>
  <c r="BF813"/>
  <c r="T813"/>
  <c r="R813"/>
  <c r="P813"/>
  <c r="BI810"/>
  <c r="BH810"/>
  <c r="BG810"/>
  <c r="BF810"/>
  <c r="T810"/>
  <c r="R810"/>
  <c r="P810"/>
  <c r="BI806"/>
  <c r="BH806"/>
  <c r="BG806"/>
  <c r="BF806"/>
  <c r="T806"/>
  <c r="R806"/>
  <c r="P806"/>
  <c r="BI802"/>
  <c r="BH802"/>
  <c r="BG802"/>
  <c r="BF802"/>
  <c r="T802"/>
  <c r="R802"/>
  <c r="P802"/>
  <c r="BI798"/>
  <c r="BH798"/>
  <c r="BG798"/>
  <c r="BF798"/>
  <c r="T798"/>
  <c r="R798"/>
  <c r="P798"/>
  <c r="BI795"/>
  <c r="BH795"/>
  <c r="BG795"/>
  <c r="BF795"/>
  <c r="T795"/>
  <c r="R795"/>
  <c r="P795"/>
  <c r="BI792"/>
  <c r="BH792"/>
  <c r="BG792"/>
  <c r="BF792"/>
  <c r="T792"/>
  <c r="R792"/>
  <c r="P792"/>
  <c r="BI789"/>
  <c r="BH789"/>
  <c r="BG789"/>
  <c r="BF789"/>
  <c r="T789"/>
  <c r="R789"/>
  <c r="P789"/>
  <c r="BI777"/>
  <c r="BH777"/>
  <c r="BG777"/>
  <c r="BF777"/>
  <c r="T777"/>
  <c r="R777"/>
  <c r="P777"/>
  <c r="BI771"/>
  <c r="BH771"/>
  <c r="BG771"/>
  <c r="BF771"/>
  <c r="T771"/>
  <c r="R771"/>
  <c r="P771"/>
  <c r="BI767"/>
  <c r="BH767"/>
  <c r="BG767"/>
  <c r="BF767"/>
  <c r="T767"/>
  <c r="R767"/>
  <c r="P767"/>
  <c r="BI756"/>
  <c r="BH756"/>
  <c r="BG756"/>
  <c r="BF756"/>
  <c r="T756"/>
  <c r="R756"/>
  <c r="P756"/>
  <c r="BI753"/>
  <c r="BH753"/>
  <c r="BG753"/>
  <c r="BF753"/>
  <c r="T753"/>
  <c r="R753"/>
  <c r="P753"/>
  <c r="BI749"/>
  <c r="BH749"/>
  <c r="BG749"/>
  <c r="BF749"/>
  <c r="T749"/>
  <c r="R749"/>
  <c r="P749"/>
  <c r="BI743"/>
  <c r="BH743"/>
  <c r="BG743"/>
  <c r="BF743"/>
  <c r="T743"/>
  <c r="R743"/>
  <c r="P743"/>
  <c r="BI736"/>
  <c r="BH736"/>
  <c r="BG736"/>
  <c r="BF736"/>
  <c r="T736"/>
  <c r="R736"/>
  <c r="P736"/>
  <c r="BI732"/>
  <c r="BH732"/>
  <c r="BG732"/>
  <c r="BF732"/>
  <c r="T732"/>
  <c r="R732"/>
  <c r="P732"/>
  <c r="BI728"/>
  <c r="BH728"/>
  <c r="BG728"/>
  <c r="BF728"/>
  <c r="T728"/>
  <c r="R728"/>
  <c r="P728"/>
  <c r="BI716"/>
  <c r="BH716"/>
  <c r="BG716"/>
  <c r="BF716"/>
  <c r="T716"/>
  <c r="T715"/>
  <c r="R716"/>
  <c r="R715"/>
  <c r="P716"/>
  <c r="P715"/>
  <c r="BI713"/>
  <c r="BH713"/>
  <c r="BG713"/>
  <c r="BF713"/>
  <c r="T713"/>
  <c r="R713"/>
  <c r="P713"/>
  <c r="BI699"/>
  <c r="BH699"/>
  <c r="BG699"/>
  <c r="BF699"/>
  <c r="T699"/>
  <c r="R699"/>
  <c r="P699"/>
  <c r="BI684"/>
  <c r="BH684"/>
  <c r="BG684"/>
  <c r="BF684"/>
  <c r="T684"/>
  <c r="R684"/>
  <c r="P684"/>
  <c r="BI669"/>
  <c r="BH669"/>
  <c r="BG669"/>
  <c r="BF669"/>
  <c r="T669"/>
  <c r="R669"/>
  <c r="P669"/>
  <c r="BI654"/>
  <c r="BH654"/>
  <c r="BG654"/>
  <c r="BF654"/>
  <c r="T654"/>
  <c r="R654"/>
  <c r="P654"/>
  <c r="BI640"/>
  <c r="BH640"/>
  <c r="BG640"/>
  <c r="BF640"/>
  <c r="T640"/>
  <c r="R640"/>
  <c r="P640"/>
  <c r="BI636"/>
  <c r="BH636"/>
  <c r="BG636"/>
  <c r="BF636"/>
  <c r="T636"/>
  <c r="T635"/>
  <c r="R636"/>
  <c r="R635"/>
  <c r="P636"/>
  <c r="P635"/>
  <c r="BI633"/>
  <c r="BH633"/>
  <c r="BG633"/>
  <c r="BF633"/>
  <c r="T633"/>
  <c r="R633"/>
  <c r="P633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08"/>
  <c r="BH608"/>
  <c r="BG608"/>
  <c r="BF608"/>
  <c r="T608"/>
  <c r="R608"/>
  <c r="P608"/>
  <c r="BI593"/>
  <c r="BH593"/>
  <c r="BG593"/>
  <c r="BF593"/>
  <c r="T593"/>
  <c r="R593"/>
  <c r="P593"/>
  <c r="BI588"/>
  <c r="BH588"/>
  <c r="BG588"/>
  <c r="BF588"/>
  <c r="T588"/>
  <c r="R588"/>
  <c r="P588"/>
  <c r="BI579"/>
  <c r="BH579"/>
  <c r="BG579"/>
  <c r="BF579"/>
  <c r="T579"/>
  <c r="R579"/>
  <c r="P579"/>
  <c r="BI574"/>
  <c r="BH574"/>
  <c r="BG574"/>
  <c r="BF574"/>
  <c r="T574"/>
  <c r="R574"/>
  <c r="P574"/>
  <c r="BI566"/>
  <c r="BH566"/>
  <c r="BG566"/>
  <c r="BF566"/>
  <c r="T566"/>
  <c r="R566"/>
  <c r="P566"/>
  <c r="BI562"/>
  <c r="BH562"/>
  <c r="BG562"/>
  <c r="BF562"/>
  <c r="T562"/>
  <c r="R562"/>
  <c r="P562"/>
  <c r="BI554"/>
  <c r="BH554"/>
  <c r="BG554"/>
  <c r="BF554"/>
  <c r="T554"/>
  <c r="R554"/>
  <c r="P554"/>
  <c r="BI546"/>
  <c r="BH546"/>
  <c r="BG546"/>
  <c r="BF546"/>
  <c r="T546"/>
  <c r="R546"/>
  <c r="P546"/>
  <c r="BI538"/>
  <c r="BH538"/>
  <c r="BG538"/>
  <c r="BF538"/>
  <c r="T538"/>
  <c r="R538"/>
  <c r="P538"/>
  <c r="BI524"/>
  <c r="BH524"/>
  <c r="BG524"/>
  <c r="BF524"/>
  <c r="T524"/>
  <c r="R524"/>
  <c r="P524"/>
  <c r="BI510"/>
  <c r="BH510"/>
  <c r="BG510"/>
  <c r="BF510"/>
  <c r="T510"/>
  <c r="R510"/>
  <c r="P510"/>
  <c r="BI506"/>
  <c r="BH506"/>
  <c r="BG506"/>
  <c r="BF506"/>
  <c r="T506"/>
  <c r="R506"/>
  <c r="P506"/>
  <c r="BI491"/>
  <c r="BH491"/>
  <c r="BG491"/>
  <c r="BF491"/>
  <c r="T491"/>
  <c r="R491"/>
  <c r="P491"/>
  <c r="BI476"/>
  <c r="BH476"/>
  <c r="BG476"/>
  <c r="BF476"/>
  <c r="T476"/>
  <c r="R476"/>
  <c r="P476"/>
  <c r="BI460"/>
  <c r="BH460"/>
  <c r="BG460"/>
  <c r="BF460"/>
  <c r="T460"/>
  <c r="R460"/>
  <c r="P460"/>
  <c r="BI456"/>
  <c r="BH456"/>
  <c r="BG456"/>
  <c r="BF456"/>
  <c r="T456"/>
  <c r="R456"/>
  <c r="P456"/>
  <c r="BI453"/>
  <c r="BH453"/>
  <c r="BG453"/>
  <c r="BF453"/>
  <c r="T453"/>
  <c r="R453"/>
  <c r="P453"/>
  <c r="BI447"/>
  <c r="BH447"/>
  <c r="BG447"/>
  <c r="BF447"/>
  <c r="T447"/>
  <c r="R447"/>
  <c r="P447"/>
  <c r="BI440"/>
  <c r="BH440"/>
  <c r="BG440"/>
  <c r="BF440"/>
  <c r="T440"/>
  <c r="R440"/>
  <c r="P440"/>
  <c r="BI433"/>
  <c r="BH433"/>
  <c r="BG433"/>
  <c r="BF433"/>
  <c r="T433"/>
  <c r="R433"/>
  <c r="P433"/>
  <c r="BI420"/>
  <c r="BH420"/>
  <c r="BG420"/>
  <c r="BF420"/>
  <c r="T420"/>
  <c r="R420"/>
  <c r="P420"/>
  <c r="BI413"/>
  <c r="BH413"/>
  <c r="BG413"/>
  <c r="BF413"/>
  <c r="T413"/>
  <c r="R413"/>
  <c r="P413"/>
  <c r="BI406"/>
  <c r="BH406"/>
  <c r="BG406"/>
  <c r="BF406"/>
  <c r="T406"/>
  <c r="R406"/>
  <c r="P406"/>
  <c r="BI399"/>
  <c r="BH399"/>
  <c r="BG399"/>
  <c r="BF399"/>
  <c r="T399"/>
  <c r="R399"/>
  <c r="P399"/>
  <c r="BI392"/>
  <c r="BH392"/>
  <c r="BG392"/>
  <c r="BF392"/>
  <c r="T392"/>
  <c r="R392"/>
  <c r="P392"/>
  <c r="BI385"/>
  <c r="BH385"/>
  <c r="BG385"/>
  <c r="BF385"/>
  <c r="T385"/>
  <c r="R385"/>
  <c r="P385"/>
  <c r="BI378"/>
  <c r="BH378"/>
  <c r="BG378"/>
  <c r="BF378"/>
  <c r="T378"/>
  <c r="R378"/>
  <c r="P378"/>
  <c r="BI371"/>
  <c r="BH371"/>
  <c r="BG371"/>
  <c r="BF371"/>
  <c r="T371"/>
  <c r="R371"/>
  <c r="P371"/>
  <c r="BI364"/>
  <c r="BH364"/>
  <c r="BG364"/>
  <c r="BF364"/>
  <c r="T364"/>
  <c r="R364"/>
  <c r="P364"/>
  <c r="BI358"/>
  <c r="BH358"/>
  <c r="BG358"/>
  <c r="BF358"/>
  <c r="T358"/>
  <c r="R358"/>
  <c r="P358"/>
  <c r="BI352"/>
  <c r="BH352"/>
  <c r="BG352"/>
  <c r="BF352"/>
  <c r="T352"/>
  <c r="R352"/>
  <c r="P352"/>
  <c r="BI347"/>
  <c r="BH347"/>
  <c r="BG347"/>
  <c r="BF347"/>
  <c r="T347"/>
  <c r="R347"/>
  <c r="P347"/>
  <c r="BI340"/>
  <c r="BH340"/>
  <c r="BG340"/>
  <c r="BF340"/>
  <c r="T340"/>
  <c r="R340"/>
  <c r="P340"/>
  <c r="BI332"/>
  <c r="BH332"/>
  <c r="BG332"/>
  <c r="BF332"/>
  <c r="T332"/>
  <c r="R332"/>
  <c r="P332"/>
  <c r="BI317"/>
  <c r="BH317"/>
  <c r="BG317"/>
  <c r="BF317"/>
  <c r="T317"/>
  <c r="R317"/>
  <c r="P317"/>
  <c r="BI314"/>
  <c r="BH314"/>
  <c r="BG314"/>
  <c r="BF314"/>
  <c r="T314"/>
  <c r="R314"/>
  <c r="P314"/>
  <c r="BI307"/>
  <c r="BH307"/>
  <c r="BG307"/>
  <c r="BF307"/>
  <c r="T307"/>
  <c r="R307"/>
  <c r="P307"/>
  <c r="BI293"/>
  <c r="BH293"/>
  <c r="BG293"/>
  <c r="BF293"/>
  <c r="T293"/>
  <c r="R293"/>
  <c r="P293"/>
  <c r="BI279"/>
  <c r="BH279"/>
  <c r="BG279"/>
  <c r="BF279"/>
  <c r="T279"/>
  <c r="R279"/>
  <c r="P279"/>
  <c r="BI265"/>
  <c r="BH265"/>
  <c r="BG265"/>
  <c r="BF265"/>
  <c r="T265"/>
  <c r="R265"/>
  <c r="P26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1"/>
  <c r="BH231"/>
  <c r="BG231"/>
  <c r="BF231"/>
  <c r="T231"/>
  <c r="R231"/>
  <c r="P231"/>
  <c r="BI224"/>
  <c r="BH224"/>
  <c r="BG224"/>
  <c r="BF224"/>
  <c r="T224"/>
  <c r="R224"/>
  <c r="P224"/>
  <c r="BI217"/>
  <c r="BH217"/>
  <c r="BG217"/>
  <c r="BF217"/>
  <c r="T217"/>
  <c r="R217"/>
  <c r="P217"/>
  <c r="BI210"/>
  <c r="BH210"/>
  <c r="BG210"/>
  <c r="BF210"/>
  <c r="T210"/>
  <c r="R210"/>
  <c r="P210"/>
  <c r="BI205"/>
  <c r="BH205"/>
  <c r="BG205"/>
  <c r="BF205"/>
  <c r="T205"/>
  <c r="T199"/>
  <c r="R205"/>
  <c r="R199"/>
  <c r="P205"/>
  <c r="P199"/>
  <c r="BI200"/>
  <c r="BH200"/>
  <c r="BG200"/>
  <c r="BF200"/>
  <c r="T200"/>
  <c r="R200"/>
  <c r="P200"/>
  <c r="BI183"/>
  <c r="BH183"/>
  <c r="BG183"/>
  <c r="BF183"/>
  <c r="T183"/>
  <c r="R183"/>
  <c r="P183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5"/>
  <c r="BH155"/>
  <c r="BG155"/>
  <c r="BF155"/>
  <c r="T155"/>
  <c r="R155"/>
  <c r="P155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03"/>
  <c r="BH103"/>
  <c r="BG103"/>
  <c r="BF103"/>
  <c r="T103"/>
  <c r="R103"/>
  <c r="P103"/>
  <c r="J96"/>
  <c r="F96"/>
  <c r="F94"/>
  <c r="E92"/>
  <c r="J54"/>
  <c r="F54"/>
  <c r="F52"/>
  <c r="E50"/>
  <c r="J24"/>
  <c r="E24"/>
  <c r="J97"/>
  <c r="J23"/>
  <c r="J18"/>
  <c r="E18"/>
  <c r="F97"/>
  <c r="J17"/>
  <c r="J12"/>
  <c r="J52"/>
  <c r="E7"/>
  <c r="E90"/>
  <c i="1" r="L50"/>
  <c r="AM50"/>
  <c r="AM49"/>
  <c r="L49"/>
  <c r="AM47"/>
  <c r="L47"/>
  <c r="L45"/>
  <c r="L44"/>
  <c i="2" r="BK979"/>
  <c r="BK340"/>
  <c r="J332"/>
  <c i="3" r="BK130"/>
  <c r="J145"/>
  <c i="2" r="BK891"/>
  <c r="J756"/>
  <c r="BK684"/>
  <c r="J930"/>
  <c r="BK817"/>
  <c r="BK293"/>
  <c r="BK579"/>
  <c r="J923"/>
  <c r="J440"/>
  <c i="3" r="J132"/>
  <c i="2" r="J654"/>
  <c r="J728"/>
  <c r="J165"/>
  <c r="BK364"/>
  <c r="J813"/>
  <c r="J1062"/>
  <c r="J168"/>
  <c r="J824"/>
  <c r="BK743"/>
  <c r="BK279"/>
  <c r="BK633"/>
  <c r="J392"/>
  <c r="BK165"/>
  <c i="3" r="J160"/>
  <c r="BK172"/>
  <c r="J134"/>
  <c r="BK160"/>
  <c r="BK133"/>
  <c r="BK159"/>
  <c i="2" r="BK888"/>
  <c r="J792"/>
  <c r="J947"/>
  <c r="J732"/>
  <c r="J205"/>
  <c i="3" r="J157"/>
  <c i="2" r="J817"/>
  <c r="J810"/>
  <c r="J385"/>
  <c r="BK155"/>
  <c i="3" r="BK155"/>
  <c r="BK143"/>
  <c r="J129"/>
  <c r="J147"/>
  <c r="J85"/>
  <c i="2" r="BK813"/>
  <c r="J699"/>
  <c r="J406"/>
  <c i="3" r="BK150"/>
  <c i="4" r="BK86"/>
  <c i="2" r="J371"/>
  <c r="BK713"/>
  <c r="BK217"/>
  <c i="3" r="BK106"/>
  <c i="2" r="BK243"/>
  <c r="J317"/>
  <c r="J588"/>
  <c r="BK168"/>
  <c i="3" r="BK157"/>
  <c i="2" r="BK314"/>
  <c r="J798"/>
  <c r="J979"/>
  <c r="J456"/>
  <c r="BK732"/>
  <c r="BK1047"/>
  <c i="1" r="AS54"/>
  <c i="2" r="BK183"/>
  <c r="J453"/>
  <c r="J991"/>
  <c r="J210"/>
  <c r="BK771"/>
  <c r="BK392"/>
  <c r="J669"/>
  <c r="BK574"/>
  <c r="BK406"/>
  <c r="BK239"/>
  <c r="BK1030"/>
  <c i="3" r="BK153"/>
  <c r="J167"/>
  <c r="J149"/>
  <c r="BK138"/>
  <c r="J171"/>
  <c r="BK145"/>
  <c r="J153"/>
  <c i="4" r="J94"/>
  <c i="2" r="J1030"/>
  <c r="J554"/>
  <c r="J915"/>
  <c r="J608"/>
  <c r="BK347"/>
  <c r="J743"/>
  <c i="3" r="BK167"/>
  <c i="2" r="J845"/>
  <c r="BK885"/>
  <c r="F34"/>
  <c r="J562"/>
  <c r="BK777"/>
  <c r="J141"/>
  <c r="BK399"/>
  <c i="3" r="BK168"/>
  <c r="J148"/>
  <c r="BK132"/>
  <c r="BK141"/>
  <c i="4" r="J86"/>
  <c i="2" r="BK162"/>
  <c r="BK798"/>
  <c r="J447"/>
  <c r="J767"/>
  <c r="J136"/>
  <c r="BK991"/>
  <c r="J795"/>
  <c r="BK358"/>
  <c i="3" r="BK161"/>
  <c i="2" r="BK1038"/>
  <c r="J125"/>
  <c r="BK491"/>
  <c i="3" r="J165"/>
  <c i="2" r="J777"/>
  <c r="BK882"/>
  <c r="BK845"/>
  <c r="BK625"/>
  <c r="J133"/>
  <c i="4" r="BK90"/>
  <c i="2" r="J265"/>
  <c r="J842"/>
  <c r="BK956"/>
  <c r="J684"/>
  <c r="J939"/>
  <c r="BK923"/>
  <c r="J476"/>
  <c r="J183"/>
  <c i="3" r="J138"/>
  <c r="J163"/>
  <c r="J143"/>
  <c i="2" r="BK930"/>
  <c r="BK125"/>
  <c r="BK317"/>
  <c r="J907"/>
  <c r="BK476"/>
  <c r="J716"/>
  <c r="BK821"/>
  <c r="J640"/>
  <c i="3" r="J146"/>
  <c i="2" r="J1003"/>
  <c r="J347"/>
  <c r="J358"/>
  <c r="J279"/>
  <c r="J1015"/>
  <c r="J633"/>
  <c r="BK141"/>
  <c r="J566"/>
  <c r="J364"/>
  <c r="J1047"/>
  <c i="3" r="BK156"/>
  <c r="BK164"/>
  <c r="J128"/>
  <c r="BK148"/>
  <c r="BK169"/>
  <c i="4" r="BK94"/>
  <c i="2" r="J538"/>
  <c r="BK133"/>
  <c r="J771"/>
  <c r="BK247"/>
  <c i="3" r="J151"/>
  <c i="2" r="BK629"/>
  <c r="BK669"/>
  <c r="J629"/>
  <c r="BK447"/>
  <c r="BK231"/>
  <c r="J149"/>
  <c i="3" r="J152"/>
  <c r="BK166"/>
  <c r="BK85"/>
  <c r="J150"/>
  <c i="2" r="BK506"/>
  <c r="J524"/>
  <c r="BK200"/>
  <c i="3" r="J154"/>
  <c i="2" r="BK756"/>
  <c r="BK939"/>
  <c r="J636"/>
  <c r="J103"/>
  <c i="3" r="BK147"/>
  <c i="2" r="BK915"/>
  <c r="BK967"/>
  <c r="BK789"/>
  <c r="J231"/>
  <c i="3" r="J159"/>
  <c i="2" r="J546"/>
  <c r="J399"/>
  <c r="J956"/>
  <c r="BK378"/>
  <c r="BK795"/>
  <c r="BK608"/>
  <c r="F37"/>
  <c r="BK224"/>
  <c r="BK538"/>
  <c r="J243"/>
  <c i="3" r="J158"/>
  <c r="BK134"/>
  <c r="BK173"/>
  <c i="2" r="BK964"/>
  <c r="J579"/>
  <c i="3" r="BK146"/>
  <c i="2" r="BK627"/>
  <c r="J574"/>
  <c i="3" r="BK137"/>
  <c i="2" r="BK736"/>
  <c r="BK749"/>
  <c r="BK1015"/>
  <c r="J155"/>
  <c r="BK810"/>
  <c r="J314"/>
  <c i="3" r="J173"/>
  <c i="2" r="J378"/>
  <c r="J510"/>
  <c r="J753"/>
  <c r="BK802"/>
  <c r="J713"/>
  <c r="J860"/>
  <c r="BK554"/>
  <c r="BK636"/>
  <c r="BK440"/>
  <c r="BK149"/>
  <c i="3" r="J131"/>
  <c r="J144"/>
  <c r="J130"/>
  <c r="BK149"/>
  <c r="J141"/>
  <c r="BK152"/>
  <c r="BK129"/>
  <c i="2" r="J891"/>
  <c r="BK1003"/>
  <c r="BK562"/>
  <c r="BK806"/>
  <c r="BK103"/>
  <c r="J433"/>
  <c r="BK144"/>
  <c i="3" r="J168"/>
  <c r="BK158"/>
  <c i="2" r="BK332"/>
  <c r="BK433"/>
  <c r="BK792"/>
  <c r="BK842"/>
  <c r="J749"/>
  <c r="BK947"/>
  <c r="J888"/>
  <c r="BK546"/>
  <c i="3" r="J161"/>
  <c i="2" r="BK728"/>
  <c r="BK716"/>
  <c r="BK860"/>
  <c r="BK456"/>
  <c r="J899"/>
  <c r="BK460"/>
  <c r="BK1062"/>
  <c r="J491"/>
  <c r="BK265"/>
  <c r="J1027"/>
  <c i="3" r="BK151"/>
  <c r="BK135"/>
  <c r="BK170"/>
  <c r="J155"/>
  <c r="J169"/>
  <c r="BK136"/>
  <c i="2" r="J736"/>
  <c r="BK699"/>
  <c r="J802"/>
  <c r="BK453"/>
  <c r="BK136"/>
  <c i="3" r="BK144"/>
  <c i="2" r="J352"/>
  <c r="J420"/>
  <c r="BK413"/>
  <c r="BK1027"/>
  <c i="3" r="BK142"/>
  <c r="J166"/>
  <c i="2" r="F36"/>
  <c r="BK510"/>
  <c r="J1038"/>
  <c i="3" r="J106"/>
  <c r="J172"/>
  <c i="2" r="BK824"/>
  <c r="J821"/>
  <c r="J239"/>
  <c r="BK834"/>
  <c r="BK869"/>
  <c r="J144"/>
  <c r="J967"/>
  <c r="J506"/>
  <c r="J307"/>
  <c r="J850"/>
  <c r="J128"/>
  <c r="BK420"/>
  <c i="3" r="BK128"/>
  <c i="2" r="J200"/>
  <c r="J293"/>
  <c r="J593"/>
  <c r="J625"/>
  <c r="BK566"/>
  <c r="J806"/>
  <c r="BK210"/>
  <c r="BK640"/>
  <c r="J460"/>
  <c r="BK205"/>
  <c i="3" r="J170"/>
  <c r="J135"/>
  <c r="BK131"/>
  <c r="BK163"/>
  <c i="2" r="J34"/>
  <c r="BK588"/>
  <c r="J251"/>
  <c i="3" r="BK165"/>
  <c r="J164"/>
  <c r="BK154"/>
  <c i="2" r="J627"/>
  <c r="J882"/>
  <c r="J340"/>
  <c i="3" r="J136"/>
  <c i="2" r="J162"/>
  <c r="BK753"/>
  <c r="J789"/>
  <c r="BK371"/>
  <c r="J885"/>
  <c r="BK385"/>
  <c i="4" r="J90"/>
  <c i="2" r="J217"/>
  <c r="BK767"/>
  <c r="J224"/>
  <c r="J834"/>
  <c r="BK593"/>
  <c r="BK899"/>
  <c r="J869"/>
  <c r="BK907"/>
  <c r="J964"/>
  <c r="BK352"/>
  <c r="BK654"/>
  <c r="BK524"/>
  <c r="J247"/>
  <c r="BK128"/>
  <c i="3" r="J139"/>
  <c r="J133"/>
  <c r="BK171"/>
  <c r="BK139"/>
  <c r="J137"/>
  <c r="J156"/>
  <c i="2" r="BK307"/>
  <c r="BK251"/>
  <c r="BK850"/>
  <c r="J413"/>
  <c i="3" r="J142"/>
  <c i="2" r="F35"/>
  <c l="1" r="T459"/>
  <c r="R727"/>
  <c r="R797"/>
  <c r="R966"/>
  <c r="P154"/>
  <c r="P209"/>
  <c r="P351"/>
  <c r="BK624"/>
  <c r="J624"/>
  <c r="J68"/>
  <c r="T727"/>
  <c r="T791"/>
  <c r="BK890"/>
  <c r="J890"/>
  <c r="J77"/>
  <c r="R102"/>
  <c r="T209"/>
  <c r="R238"/>
  <c r="R639"/>
  <c r="P823"/>
  <c i="3" r="P127"/>
  <c i="2" r="BK238"/>
  <c r="J238"/>
  <c r="J65"/>
  <c r="BK351"/>
  <c r="J351"/>
  <c r="J66"/>
  <c r="P639"/>
  <c r="BK823"/>
  <c r="J823"/>
  <c r="J76"/>
  <c r="BK966"/>
  <c r="J966"/>
  <c r="J78"/>
  <c i="3" r="R127"/>
  <c i="2" r="P102"/>
  <c r="R351"/>
  <c r="R624"/>
  <c r="R791"/>
  <c r="P890"/>
  <c i="3" r="R140"/>
  <c i="2" r="BK154"/>
  <c r="J154"/>
  <c r="J62"/>
  <c r="R459"/>
  <c r="R823"/>
  <c i="3" r="T140"/>
  <c i="2" r="BK209"/>
  <c r="J209"/>
  <c r="J64"/>
  <c r="P238"/>
  <c r="BK639"/>
  <c r="J639"/>
  <c r="J71"/>
  <c r="BK791"/>
  <c r="J791"/>
  <c r="J74"/>
  <c r="R890"/>
  <c i="3" r="BK127"/>
  <c r="J127"/>
  <c r="J61"/>
  <c r="BK140"/>
  <c r="J140"/>
  <c r="J62"/>
  <c r="T162"/>
  <c i="2" r="T102"/>
  <c r="P459"/>
  <c r="BK727"/>
  <c r="J727"/>
  <c r="J73"/>
  <c r="P797"/>
  <c r="T966"/>
  <c i="3" r="T127"/>
  <c r="T83"/>
  <c r="BK162"/>
  <c r="J162"/>
  <c r="J63"/>
  <c i="2" r="BK102"/>
  <c r="J102"/>
  <c r="J61"/>
  <c r="T238"/>
  <c r="T639"/>
  <c r="T823"/>
  <c i="3" r="P162"/>
  <c i="2" r="T154"/>
  <c r="BK459"/>
  <c r="J459"/>
  <c r="J67"/>
  <c r="T624"/>
  <c r="P791"/>
  <c r="T797"/>
  <c r="P966"/>
  <c i="3" r="P140"/>
  <c r="R162"/>
  <c i="2" r="R154"/>
  <c r="R209"/>
  <c r="T351"/>
  <c r="P624"/>
  <c r="P727"/>
  <c r="BK797"/>
  <c r="J797"/>
  <c r="J75"/>
  <c r="T890"/>
  <c r="BK715"/>
  <c r="J715"/>
  <c r="J72"/>
  <c r="BK1029"/>
  <c r="J1029"/>
  <c r="J79"/>
  <c r="BK635"/>
  <c r="J635"/>
  <c r="J69"/>
  <c r="BK199"/>
  <c r="J199"/>
  <c r="J63"/>
  <c r="BK1046"/>
  <c r="J1046"/>
  <c r="J80"/>
  <c i="3" r="BK84"/>
  <c r="J84"/>
  <c r="J60"/>
  <c i="4" r="BK85"/>
  <c r="J85"/>
  <c r="J61"/>
  <c r="BK89"/>
  <c r="J89"/>
  <c r="J62"/>
  <c r="BK93"/>
  <c r="J93"/>
  <c r="J63"/>
  <c r="E73"/>
  <c r="F80"/>
  <c r="BE86"/>
  <c r="BE90"/>
  <c r="J77"/>
  <c r="J80"/>
  <c r="BE94"/>
  <c i="2" r="BK101"/>
  <c r="J101"/>
  <c r="J60"/>
  <c i="3" r="BE134"/>
  <c r="BE143"/>
  <c r="BE147"/>
  <c r="BE151"/>
  <c r="BE152"/>
  <c r="BE154"/>
  <c r="BE157"/>
  <c r="BE160"/>
  <c r="BE164"/>
  <c r="BE167"/>
  <c r="BE173"/>
  <c r="J55"/>
  <c r="BE106"/>
  <c r="BE130"/>
  <c r="BE135"/>
  <c r="BE141"/>
  <c r="BE148"/>
  <c r="BE150"/>
  <c r="BE155"/>
  <c r="BE156"/>
  <c r="BE158"/>
  <c r="BE166"/>
  <c r="BE137"/>
  <c r="BE146"/>
  <c r="BE170"/>
  <c r="F80"/>
  <c r="BE131"/>
  <c r="BE133"/>
  <c r="BE172"/>
  <c r="BE138"/>
  <c r="BE142"/>
  <c r="BE153"/>
  <c r="BE168"/>
  <c r="BE169"/>
  <c r="J52"/>
  <c r="BE129"/>
  <c r="BE136"/>
  <c r="BE171"/>
  <c r="E48"/>
  <c r="BE85"/>
  <c r="BE145"/>
  <c r="BE149"/>
  <c r="BE159"/>
  <c r="BE161"/>
  <c r="BE163"/>
  <c r="BE128"/>
  <c r="BE132"/>
  <c r="BE139"/>
  <c r="BE144"/>
  <c r="BE165"/>
  <c i="2" r="E48"/>
  <c r="F55"/>
  <c r="J94"/>
  <c r="BE125"/>
  <c r="BE128"/>
  <c r="BE133"/>
  <c r="BE1015"/>
  <c r="BE1027"/>
  <c r="BE1030"/>
  <c r="BE1047"/>
  <c i="1" r="BC55"/>
  <c i="2" r="J55"/>
  <c r="BE141"/>
  <c r="BE217"/>
  <c r="BE279"/>
  <c r="BE307"/>
  <c r="BE317"/>
  <c r="BE347"/>
  <c r="BE358"/>
  <c r="BE506"/>
  <c r="BE593"/>
  <c r="BE608"/>
  <c r="BE627"/>
  <c r="BE756"/>
  <c r="BE771"/>
  <c r="BE777"/>
  <c i="1" r="BB55"/>
  <c i="2" r="BE136"/>
  <c r="BE144"/>
  <c r="BE162"/>
  <c r="BE168"/>
  <c r="BE332"/>
  <c r="BE340"/>
  <c r="BE352"/>
  <c r="BE371"/>
  <c r="BE378"/>
  <c r="BE385"/>
  <c r="BE399"/>
  <c r="BE433"/>
  <c r="BE453"/>
  <c r="BE456"/>
  <c r="BE510"/>
  <c r="BE538"/>
  <c r="BE546"/>
  <c r="BE554"/>
  <c r="BE566"/>
  <c r="BE629"/>
  <c r="BE684"/>
  <c r="BE713"/>
  <c r="BE716"/>
  <c r="BE728"/>
  <c r="BE736"/>
  <c r="BE743"/>
  <c r="BE789"/>
  <c r="BE792"/>
  <c r="BE795"/>
  <c r="BE810"/>
  <c r="BE821"/>
  <c r="BE824"/>
  <c r="BE834"/>
  <c r="BE869"/>
  <c r="BE882"/>
  <c r="BE888"/>
  <c r="BE891"/>
  <c r="BE947"/>
  <c r="BE956"/>
  <c r="BE967"/>
  <c r="BE1062"/>
  <c r="BE103"/>
  <c r="BE155"/>
  <c r="BE165"/>
  <c r="BE183"/>
  <c r="BE210"/>
  <c r="BE224"/>
  <c r="BE243"/>
  <c r="BE265"/>
  <c r="BE293"/>
  <c r="BE314"/>
  <c r="BE364"/>
  <c r="BE392"/>
  <c r="BE413"/>
  <c r="BE420"/>
  <c r="BE440"/>
  <c r="BE476"/>
  <c r="BE562"/>
  <c r="BE574"/>
  <c r="BE579"/>
  <c r="BE640"/>
  <c r="BE654"/>
  <c r="BE669"/>
  <c r="BE798"/>
  <c r="BE802"/>
  <c r="BE813"/>
  <c r="BE845"/>
  <c r="BE860"/>
  <c r="BE885"/>
  <c r="BE930"/>
  <c r="BE939"/>
  <c r="BE991"/>
  <c r="BE1003"/>
  <c i="1" r="AW55"/>
  <c i="2" r="BE149"/>
  <c r="BE200"/>
  <c r="BE205"/>
  <c r="BE231"/>
  <c r="BE239"/>
  <c r="BE247"/>
  <c r="BE251"/>
  <c r="BE406"/>
  <c r="BE447"/>
  <c r="BE460"/>
  <c r="BE491"/>
  <c r="BE524"/>
  <c r="BE588"/>
  <c r="BE625"/>
  <c r="BE633"/>
  <c r="BE636"/>
  <c r="BE699"/>
  <c r="BE732"/>
  <c r="BE749"/>
  <c r="BE753"/>
  <c r="BE767"/>
  <c r="BE806"/>
  <c r="BE817"/>
  <c r="BE842"/>
  <c r="BE850"/>
  <c r="BE899"/>
  <c r="BE907"/>
  <c r="BE915"/>
  <c r="BE923"/>
  <c r="BE964"/>
  <c r="BE979"/>
  <c r="BE1038"/>
  <c i="1" r="BA55"/>
  <c r="BD55"/>
  <c i="4" r="F34"/>
  <c i="1" r="BA57"/>
  <c i="4" r="F37"/>
  <c i="1" r="BD57"/>
  <c i="4" r="F35"/>
  <c i="1" r="BB57"/>
  <c i="4" r="J34"/>
  <c i="1" r="AW57"/>
  <c i="4" r="F36"/>
  <c i="1" r="BC57"/>
  <c i="3" r="F37"/>
  <c i="1" r="BD56"/>
  <c i="3" r="F36"/>
  <c i="1" r="BC56"/>
  <c i="3" r="J34"/>
  <c i="1" r="AW56"/>
  <c i="3" r="F35"/>
  <c i="1" r="BB56"/>
  <c i="3" r="F34"/>
  <c i="1" r="BA56"/>
  <c i="2" l="1" r="T638"/>
  <c i="3" r="R83"/>
  <c i="2" r="R101"/>
  <c r="T101"/>
  <c r="T100"/>
  <c r="P638"/>
  <c i="3" r="P83"/>
  <c i="1" r="AU56"/>
  <c i="2" r="R638"/>
  <c r="P101"/>
  <c r="P100"/>
  <c i="1" r="AU55"/>
  <c i="3" r="BK83"/>
  <c r="J83"/>
  <c r="J59"/>
  <c i="2" r="BK638"/>
  <c r="J638"/>
  <c r="J70"/>
  <c i="4" r="BK84"/>
  <c r="J84"/>
  <c r="J60"/>
  <c i="3" r="J33"/>
  <c i="1" r="AV56"/>
  <c r="AT56"/>
  <c i="4" r="F33"/>
  <c i="1" r="AZ57"/>
  <c i="2" r="J33"/>
  <c i="1" r="AV55"/>
  <c r="AT55"/>
  <c r="BC54"/>
  <c r="AY54"/>
  <c i="2" r="F33"/>
  <c i="1" r="AZ55"/>
  <c i="3" r="F33"/>
  <c i="1" r="AZ56"/>
  <c r="BB54"/>
  <c r="W31"/>
  <c i="3" r="J30"/>
  <c i="1" r="AG56"/>
  <c i="4" r="J33"/>
  <c i="1" r="AV57"/>
  <c r="AT57"/>
  <c r="BD54"/>
  <c r="W33"/>
  <c r="BA54"/>
  <c r="AW54"/>
  <c r="AK30"/>
  <c i="2" l="1" r="R100"/>
  <c r="BK100"/>
  <c r="J100"/>
  <c r="J59"/>
  <c i="4" r="BK83"/>
  <c r="J83"/>
  <c r="J59"/>
  <c i="1" r="AN56"/>
  <c i="3" r="J39"/>
  <c i="1" r="AU54"/>
  <c r="W30"/>
  <c r="AZ54"/>
  <c r="AV54"/>
  <c r="AK29"/>
  <c r="AX54"/>
  <c i="2" r="J30"/>
  <c i="1" r="AG55"/>
  <c r="W32"/>
  <c i="2" l="1" r="J39"/>
  <c i="1" r="AN55"/>
  <c i="4" r="J30"/>
  <c i="1" r="AG57"/>
  <c r="AG54"/>
  <c r="AK26"/>
  <c r="AK35"/>
  <c r="W29"/>
  <c r="AT54"/>
  <c i="4" l="1" r="J39"/>
  <c i="1" r="AN54"/>
  <c r="AN5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<sst xmlns="http://schemas.openxmlformats.org/spreadsheetml/2006/main">
  <si>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</si>
  <si>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</si>
  <si>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</si>
  <si>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</si>
  <si>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</si>
  <si>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{f2e1c7b1-afc0-4ee7-96e6-d5141619a97d}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</si>
  <si>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</si>
  <si>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</si>
  <si>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</si>
  <si>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</si>
  <si>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</si>
  <si>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</si>
  <si>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</si>
  <si>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</si>
  <si>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202505-03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</si>
  <si>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</si>
  <si>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</si>
  <si>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DM a ŠJ Pardubice - Odstranění havarijního stavu kanalizace</t>
  </si>
  <si>
    <t>KSO:</t>
  </si>
  <si>
    <t>801 73</t>
  </si>
  <si>
    <t>CC-CZ:</t>
  </si>
  <si>
    <t>12631</t>
  </si>
  <si>
    <t>Místo:</t>
  </si>
  <si>
    <t>Gorkého 350, 530 02 Pardubice</t>
  </si>
  <si>
    <t>Datum:</t>
  </si>
  <si>
    <t>23. 5. 2025</t>
  </si>
  <si>
    <t>CZ-CPV:</t>
  </si>
  <si>
    <t>45300000-0</t>
  </si>
  <si>
    <t>CZ-CPA:</t>
  </si>
  <si>
    <t>43</t>
  </si>
  <si>
    <t>Zadavatel:</t>
  </si>
  <si>
    <t>IČ:</t>
  </si>
  <si>
    <t>70892822</t>
  </si>
  <si>
    <t>Pardubický kraj</t>
  </si>
  <si>
    <t>DIČ:</t>
  </si>
  <si>
    <t/>
  </si>
  <si>
    <t>Účastník:</t>
  </si>
  <si>
    <t>Vyplň údaj</t>
  </si>
  <si>
    <t>Projektant:</t>
  </si>
  <si>
    <t>27510468</t>
  </si>
  <si>
    <t>AZ Optimal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</si>
  <si>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</si>
  <si>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</si>
  <si>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</si>
  <si>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</si>
  <si>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</si>
  <si>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</si>
  <si>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</si>
  <si>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</si>
  <si>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</si>
  <si>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</si>
  <si>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</si>
  <si>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</si>
  <si>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</si>
  <si>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</si>
  <si>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</si>
  <si>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</si>
  <si>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</si>
  <si>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</si>
  <si>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</si>
  <si>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</si>
  <si>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</si>
  <si>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</si>
  <si>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</si>
  <si>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</si>
  <si>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</si>
  <si>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</si>
  <si>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</si>
  <si>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</si>
  <si>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</si>
  <si>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</si>
  <si>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</si>
  <si>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</si>
  <si>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</si>
  <si>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</si>
  <si>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</si>
  <si>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</si>
  <si>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</si>
  <si>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</si>
  <si>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</si>
  <si>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</si>
  <si>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</si>
  <si>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</si>
  <si>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</si>
  <si>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</si>
  <si>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</si>
  <si>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Stavební část</t>
  </si>
  <si>
    <t>1</t>
  </si>
  <si>
    <t>{9b4cb479-bbea-4935-bba1-d5f4361fad08}</t>
  </si>
  <si>
    <t>2</t>
  </si>
  <si>
    <t>ZTI</t>
  </si>
  <si>
    <t>Zdravotechnika</t>
  </si>
  <si>
    <t>{4d165b61-142d-4c62-a79f-66d3a2315947}</t>
  </si>
  <si>
    <t>VRN</t>
  </si>
  <si>
    <t>Vedlejší rozpočtové náklady</t>
  </si>
  <si>
    <t>{2af066de-1980-4fd4-bb25-9f9275b49a07}</t>
  </si>
  <si>
    <t>KRYCÍ LIST SOUPISU PRACÍ</t>
  </si>
  <si>
    <t>Objekt:</t>
  </si>
  <si>
    <t>STA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</si>
  <si>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</si>
  <si>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</si>
  <si>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</si>
  <si>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</si>
  <si>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</si>
  <si>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</si>
  <si>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</si>
  <si>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</si>
  <si>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</si>
  <si>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</si>
  <si>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</si>
  <si>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</si>
  <si>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</si>
  <si>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</si>
  <si>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</si>
  <si>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</si>
  <si>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</si>
  <si>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725 - Zdravotechnika - zařizovací předměty</t>
  </si>
  <si>
    <t xml:space="preserve">    727 - Zdravotechnika - protipožární ochrana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</si>
  <si>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</si>
  <si>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</si>
  <si>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</si>
  <si>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</si>
  <si>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</si>
  <si>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</si>
  <si>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</si>
  <si>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</si>
  <si>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</si>
  <si>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</si>
  <si>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</si>
  <si>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</si>
  <si>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</si>
  <si>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</si>
  <si>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</si>
  <si>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</si>
  <si>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</si>
  <si>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</si>
  <si>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</si>
  <si>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</si>
  <si>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</si>
  <si>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</si>
  <si>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</si>
  <si>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</si>
  <si>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139711111</t>
  </si>
  <si>
    <t>Vykopávka v uzavřených prostorech ručně v hornině třídy těžitelnosti I skupiny 1 až 3</t>
  </si>
  <si>
    <t>m3</t>
  </si>
  <si>
    <t>CS ÚRS 2025 01</t>
  </si>
  <si>
    <t>4</t>
  </si>
  <si>
    <t>377084671</t>
  </si>
  <si>
    <t>Online PSC</t>
  </si>
  <si>
    <t>https://podminky.urs.cz/item/CS_URS_2025_01/139711111</t>
  </si>
  <si>
    <t>VV</t>
  </si>
  <si>
    <t>3,6*0,8*1,235 "úsek levá od šachty</t>
  </si>
  <si>
    <t>20,7*0,8*1,05 "úsek K14</t>
  </si>
  <si>
    <t>2,22*0,8*0,845 "úsek K65</t>
  </si>
  <si>
    <t>0,45*0,8*0,955 "úsek K104</t>
  </si>
  <si>
    <t>3,8*0,8*0,935 "úsek K77</t>
  </si>
  <si>
    <t>0,9*0,8*1,03 "úsek K6</t>
  </si>
  <si>
    <t>6,1*0,8*1,07 "úsek S6</t>
  </si>
  <si>
    <t>0,8*0,8*0,99 "úsek S5</t>
  </si>
  <si>
    <t>3,7*0,8*1,18 "úsek K75</t>
  </si>
  <si>
    <t>1,33*0,8*1,14 "úsek K76</t>
  </si>
  <si>
    <t>0,5*0,8*1,205 "úsek K74</t>
  </si>
  <si>
    <t>5*0,8*1,035 "úsek S7</t>
  </si>
  <si>
    <t>11,05*0,8*0,9 "úsek K66</t>
  </si>
  <si>
    <t>1,6*0,8*0,805 "úsek K15</t>
  </si>
  <si>
    <t>2,3*0,8*0,805 "úsek K17</t>
  </si>
  <si>
    <t>5,5*0,8*1,03 "úsek K27</t>
  </si>
  <si>
    <t>1,4*0,8*0,98 "úsek K78</t>
  </si>
  <si>
    <t>6,3*0,8*1,18 "úsek S2</t>
  </si>
  <si>
    <t>1,8*0,8*1,115 "úsek S3</t>
  </si>
  <si>
    <t>Součet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</si>
  <si>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</si>
  <si>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</si>
  <si>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-554254246</t>
  </si>
  <si>
    <t>https://podminky.urs.cz/item/CS_URS_2025_01/162211311</t>
  </si>
  <si>
    <t>65,208-(32,09+0,542) "výkop-zásyp (pro odvoz na skládku)</t>
  </si>
  <si>
    <t>3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</si>
  <si>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</si>
  <si>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</si>
  <si>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426503418</t>
  </si>
  <si>
    <t>https://podminky.urs.cz/item/CS_URS_2025_01/162211319</t>
  </si>
  <si>
    <t>P</t>
  </si>
  <si>
    <t>Poznámka k položce:_x000d_
do 50m</t>
  </si>
  <si>
    <t>32,576*4 'Přepočtené koeficientem množství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</si>
  <si>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</si>
  <si>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</si>
  <si>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-768606769</t>
  </si>
  <si>
    <t>https://podminky.urs.cz/item/CS_URS_2025_01/162751117</t>
  </si>
  <si>
    <t>65,208-(32,09+0,542) "výkop-zásyp (odvoz na skládku)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</si>
  <si>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</si>
  <si>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</si>
  <si>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</si>
  <si>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-206368646</t>
  </si>
  <si>
    <t>https://podminky.urs.cz/item/CS_URS_2025_01/162751119</t>
  </si>
  <si>
    <t>Poznámka k položce:_x000d_
do 20km</t>
  </si>
  <si>
    <t>32,576*10 'Přepočtené koeficientem množství</t>
  </si>
  <si>
    <t>6</t>
  </si>
  <si>
    <t>167111101</t>
  </si>
  <si>
    <t>Nakládání, skládání a překládání neulehlého výkopku nebo sypaniny ručně nakládání, z hornin třídy těžitelnosti I, skupiny 1 až 3</t>
  </si>
  <si>
    <t>1467519111</t>
  </si>
  <si>
    <t>https://podminky.urs.cz/item/CS_URS_2025_01/167111101</t>
  </si>
  <si>
    <t>65,208-(32,09+0,542) "výkop-zásyp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</si>
  <si>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</si>
  <si>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</si>
  <si>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</si>
  <si>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</si>
  <si>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-1809248431</t>
  </si>
  <si>
    <t>https://podminky.urs.cz/item/CS_URS_2025_01/171201231</t>
  </si>
  <si>
    <t>Poznámka k položce:_x000d_
2t/m3</t>
  </si>
  <si>
    <t>32,576*2 'Přepočtené koeficientem množství</t>
  </si>
  <si>
    <t>8</t>
  </si>
  <si>
    <t>174111102</t>
  </si>
  <si>
    <t>Zásyp sypaninou z jakékoliv horniny ručně s uložením výkopku ve vrstvách se zhutněním v uzavřených prostorách s urovnáním povrchu zásypu</t>
  </si>
  <si>
    <t>-1086480218</t>
  </si>
  <si>
    <t>https://podminky.urs.cz/item/CS_URS_2025_01/174111102</t>
  </si>
  <si>
    <t>65,208-6,324-26,794 "výkop-lože-obsyp</t>
  </si>
  <si>
    <t>0,88*0,88*(1-0,3) "RŠ2</t>
  </si>
  <si>
    <t>Zakládání</t>
  </si>
  <si>
    <t>9</t>
  </si>
  <si>
    <t>270001111</t>
  </si>
  <si>
    <t>Vytvoření prostupů v základových konstrukcích z monolitického betonu nebo železobetonu osazením trub, prefabrikovaných dílců, dutinových tvarovek, apod., do bednění vnější průřezové plochy přes 0,02 do 0,05 m2, tloušťky zdi do 0,5 m</t>
  </si>
  <si>
    <t>kus</t>
  </si>
  <si>
    <t>-242990988</t>
  </si>
  <si>
    <t>https://podminky.urs.cz/item/CS_URS_2025_01/270001111</t>
  </si>
  <si>
    <t>výkres Půdorys 1.PP - stavební úpravy</t>
  </si>
  <si>
    <t>chodba</t>
  </si>
  <si>
    <t>2 "ozn. 1</t>
  </si>
  <si>
    <t>2 "ozn. 8</t>
  </si>
  <si>
    <t>10</t>
  </si>
  <si>
    <t>M</t>
  </si>
  <si>
    <t>28611130</t>
  </si>
  <si>
    <t>trubka kanalizační PVC DN 160x500mm SN4</t>
  </si>
  <si>
    <t>m</t>
  </si>
  <si>
    <t>-1931515458</t>
  </si>
  <si>
    <t>0,25*2 "ozn. 8, chodba</t>
  </si>
  <si>
    <t>11</t>
  </si>
  <si>
    <t>28611135</t>
  </si>
  <si>
    <t>trubka kanalizační PVC DN 200x500mm SN4</t>
  </si>
  <si>
    <t>-1195709602</t>
  </si>
  <si>
    <t>0,25*2 "ozn. 1, chodba</t>
  </si>
  <si>
    <t>273321411</t>
  </si>
  <si>
    <t>Základy z betonu železového (bez výztuže) desky z betonu bez zvláštních nároků na prostředí tř. C 20/25</t>
  </si>
  <si>
    <t>-2055060261</t>
  </si>
  <si>
    <t>https://podminky.urs.cz/item/CS_URS_2025_01/273321411</t>
  </si>
  <si>
    <t>podkladní beton</t>
  </si>
  <si>
    <t>(1,98+0,72+3,43+1,48+1,62+3,55+0,88*0,88)*0,15 "chodba</t>
  </si>
  <si>
    <t>4,63*0,15 "sklep 1</t>
  </si>
  <si>
    <t>8,56*0,15 "sklep 2</t>
  </si>
  <si>
    <t>5,05*0,15 "sklep 3</t>
  </si>
  <si>
    <t>5,62*0,15 "sklep 4</t>
  </si>
  <si>
    <t>0,64*0,15 "sklep 5</t>
  </si>
  <si>
    <t>6,3*0,15 "technická místnost 1</t>
  </si>
  <si>
    <t>8,43*0,15 "technická místnost 2</t>
  </si>
  <si>
    <t>7,86*0,15 "sociální zázemí pro zaměstnance</t>
  </si>
  <si>
    <t>(2,01+3,98)*0,15 "klub</t>
  </si>
  <si>
    <t>13</t>
  </si>
  <si>
    <t>273362021</t>
  </si>
  <si>
    <t>Výztuž základů desek ze svařovaných sítí z drátů typu KARI</t>
  </si>
  <si>
    <t>414008148</t>
  </si>
  <si>
    <t>https://podminky.urs.cz/item/CS_URS_2025_01/273362021</t>
  </si>
  <si>
    <t>Poznámka k položce:_x000d_
kari 6/100</t>
  </si>
  <si>
    <t>(1,98+0,72+3,43+1,48+1,62+3,55+0,88*0,88)*0,006 "chodba</t>
  </si>
  <si>
    <t>4,63*0,006 "sklep 1</t>
  </si>
  <si>
    <t>8,56*0,006 "sklep 2</t>
  </si>
  <si>
    <t>5,05*0,006 "sklep 3</t>
  </si>
  <si>
    <t>5,62*0,006 "sklep 4</t>
  </si>
  <si>
    <t>0,64*0,006 "sklep 5</t>
  </si>
  <si>
    <t>6,3*0,006 "technická místnost 1</t>
  </si>
  <si>
    <t>8,43*0,006 "technická místnost 2</t>
  </si>
  <si>
    <t>7,86*0,006 "sociální zázemí pro zaměstnance</t>
  </si>
  <si>
    <t>(2,01+3,98)*0,006 "klub</t>
  </si>
  <si>
    <t>Svislé a kompletní konstrukce</t>
  </si>
  <si>
    <t>14</t>
  </si>
  <si>
    <t>317168016</t>
  </si>
  <si>
    <t>Překlady keramické ploché osazené do maltového lože, výšky překladu 71 mm šířky 115 mm, délky 2250 mm</t>
  </si>
  <si>
    <t>913889543</t>
  </si>
  <si>
    <t>https://podminky.urs.cz/item/CS_URS_2025_01/317168016</t>
  </si>
  <si>
    <t>Poznámka k položce:_x000d_
osazen na výšku</t>
  </si>
  <si>
    <t>1 "ozn. 6, sociální zázemí pro zaměstnance</t>
  </si>
  <si>
    <t>15</t>
  </si>
  <si>
    <t>342244101</t>
  </si>
  <si>
    <t>Příčky jednoduché z cihel děrovaných klasických spojených na pero a drážku na maltu M5, pevnost cihel do P15, tl. příčky 80 mm</t>
  </si>
  <si>
    <t>m2</t>
  </si>
  <si>
    <t>709080939</t>
  </si>
  <si>
    <t>https://podminky.urs.cz/item/CS_URS_2025_01/342244101</t>
  </si>
  <si>
    <t>(1,8+1,5)*2,7-0,6*1,97*2 "ozn. 6, sociální zázemí pro zaměstnance</t>
  </si>
  <si>
    <t>Vodorovné konstrukce</t>
  </si>
  <si>
    <t>16</t>
  </si>
  <si>
    <t>452321171</t>
  </si>
  <si>
    <t>Podkladní a zajišťovací konstrukce z betonu železového v otevřeném výkopu bez zvýšených nároků na prostředí desky pod potrubí, stoky a drobné objekty z betonu tř. C 30/37</t>
  </si>
  <si>
    <t>-1245573298</t>
  </si>
  <si>
    <t>https://podminky.urs.cz/item/CS_URS_2025_01/452321171</t>
  </si>
  <si>
    <t>2,15*1,1*0,25 "ozn. 1</t>
  </si>
  <si>
    <t>1,1*1,2*0,25 "ozn. 8</t>
  </si>
  <si>
    <t>17</t>
  </si>
  <si>
    <t>452351111</t>
  </si>
  <si>
    <t>Bednění podkladních a zajišťovacích konstrukcí v otevřeném výkopu desek nebo sedlových loží pod potrubí, stoky a drobné objekty zřízení</t>
  </si>
  <si>
    <t>253895022</t>
  </si>
  <si>
    <t>https://podminky.urs.cz/item/CS_URS_2025_01/452351111</t>
  </si>
  <si>
    <t>(2,15*2+1,1*2)*0,25 "ozn. 1</t>
  </si>
  <si>
    <t>(1,1*2+1,2*2)*0,25 "ozn. 8</t>
  </si>
  <si>
    <t>18</t>
  </si>
  <si>
    <t>452351112</t>
  </si>
  <si>
    <t>Bednění podkladních a zajišťovacích konstrukcí v otevřeném výkopu desek nebo sedlových loží pod potrubí, stoky a drobné objekty odstranění</t>
  </si>
  <si>
    <t>998334816</t>
  </si>
  <si>
    <t>https://podminky.urs.cz/item/CS_URS_2025_01/452351112</t>
  </si>
  <si>
    <t>19</t>
  </si>
  <si>
    <t>452368211</t>
  </si>
  <si>
    <t>Výztuž podkladních desek, bloků nebo pražců v otevřeném výkopu ze svařovaných sítí typu Kari</t>
  </si>
  <si>
    <t>-351462021</t>
  </si>
  <si>
    <t>https://podminky.urs.cz/item/CS_URS_2025_01/452368211</t>
  </si>
  <si>
    <t>2,15*1,1*0,010 "ozn. 1</t>
  </si>
  <si>
    <t>1,1*1,2*0,010 "ozn. 8</t>
  </si>
  <si>
    <t>Úpravy povrchů, podlahy a osazování výplní</t>
  </si>
  <si>
    <t>20</t>
  </si>
  <si>
    <t>612131102</t>
  </si>
  <si>
    <t>Podkladní a spojovací vrstva vnitřních omítaných ploch cementový postřik nanášený ručně síťovitě (pokrytí plochy 50 až 75 %) stěn</t>
  </si>
  <si>
    <t>-1698234471</t>
  </si>
  <si>
    <t>https://podminky.urs.cz/item/CS_URS_2025_01/612131102</t>
  </si>
  <si>
    <t>((1,8+1,5)*2,7-0,6*1,97*2)*2 "ozn. 6, sociální zázemí pro zaměstnance</t>
  </si>
  <si>
    <t>612321141</t>
  </si>
  <si>
    <t>Omítka vápenocementová vnitřních ploch nanášená ručně dvouvrstvá, tloušťky jádrové omítky do 10 mm a tloušťky štuku do 3 mm štuková svislých konstrukcí stěn</t>
  </si>
  <si>
    <t>-1898117126</t>
  </si>
  <si>
    <t>https://podminky.urs.cz/item/CS_URS_2025_01/612321141</t>
  </si>
  <si>
    <t>22</t>
  </si>
  <si>
    <t>612325121</t>
  </si>
  <si>
    <t>Vápenocementová omítka rýh štuková dvouvrstvá ve stěnách, šířky rýhy do 150 mm</t>
  </si>
  <si>
    <t>-59906176</t>
  </si>
  <si>
    <t>https://podminky.urs.cz/item/CS_URS_2025_01/612325121</t>
  </si>
  <si>
    <t>výkres Půdorys 1.NP až 4.NP - stavební úpravy</t>
  </si>
  <si>
    <t>2,65*0,1*4 "ozn. 8, stoupačka S1</t>
  </si>
  <si>
    <t>23</t>
  </si>
  <si>
    <t>612325417</t>
  </si>
  <si>
    <t>Oprava vápenocementové omítky vnitřních ploch hladké, tl. do 20 mm, s celoplošným přeštukováním, tl. štuku do 3 mm stěn, v rozsahu opravované plochy přes 10 do 30%</t>
  </si>
  <si>
    <t>-191130187</t>
  </si>
  <si>
    <t>https://podminky.urs.cz/item/CS_URS_2025_01/612325417</t>
  </si>
  <si>
    <t>výkres Půdorys 1.PP - stavební úpravy, Půdorys 1.NP až 4.NP - stavební úpravy</t>
  </si>
  <si>
    <t>ozn. 2</t>
  </si>
  <si>
    <t>(4,33+6,92*2+0,245)*2,7-1,2*0,5*2+(1,2+0,5*2)*0,37*2-1,05*2+0,5*2*2 "sklep 2</t>
  </si>
  <si>
    <t>4,575*2,7 "sklep 3</t>
  </si>
  <si>
    <t>4,975*2,7*2-0,9*2*2 "sklep 4</t>
  </si>
  <si>
    <t>4,65*2,7-1,05*2+0,5*2*2 "sklep 5</t>
  </si>
  <si>
    <t>4,575*2,7 "technická místnost 1</t>
  </si>
  <si>
    <t>(11,39*2+0,245)*2,7-1,2*0,5*3+(1,2+0,5*2)*0,37*3-0,9*2+0,845*2*2 "technická místnost 2</t>
  </si>
  <si>
    <t>(14,55+4,975)*2,7-0,9*2 "klub</t>
  </si>
  <si>
    <t>(1,8+3,225)*2,7-0,6*0,5*2+(0,6+0,5*2)*0,37*2-1*1,5 "sociální zázemí pro zaměstnance</t>
  </si>
  <si>
    <t>4,8*2,65*4 "kuchyňky</t>
  </si>
  <si>
    <t>24</t>
  </si>
  <si>
    <t>631311125</t>
  </si>
  <si>
    <t>Mazanina z betonu prostého bez zvýšených nároků na prostředí tl. přes 80 do 120 mm tř. C 20/25</t>
  </si>
  <si>
    <t>1077208415</t>
  </si>
  <si>
    <t>https://podminky.urs.cz/item/CS_URS_2025_01/631311125</t>
  </si>
  <si>
    <t>(2,89+1,16+4,55+2,04+2,25+3,83+1,18*1,18)*0,12 "chodba</t>
  </si>
  <si>
    <t>6,12*0,12 "sklep 1</t>
  </si>
  <si>
    <t>11,43*0,12 "sklep 2</t>
  </si>
  <si>
    <t>6,69*0,12 "sklep 3</t>
  </si>
  <si>
    <t>7,31*0,12 "sklep 4</t>
  </si>
  <si>
    <t>1,05*0,12 "sklep 5</t>
  </si>
  <si>
    <t>7,86*0,12 "technická místnost 1</t>
  </si>
  <si>
    <t>11,34*0,12 "technická místnost 2</t>
  </si>
  <si>
    <t>9,38*0,12 "sociální zázemí pro zaměstnance</t>
  </si>
  <si>
    <t>(2,47+5,47)*0,12 "klub</t>
  </si>
  <si>
    <t>25</t>
  </si>
  <si>
    <t>631319012</t>
  </si>
  <si>
    <t>Příplatek k cenám mazanin za úpravu povrchu mazaniny přehlazením, mazanina tl. přes 80 do 120 mm</t>
  </si>
  <si>
    <t>-524719680</t>
  </si>
  <si>
    <t>https://podminky.urs.cz/item/CS_URS_2025_01/631319012</t>
  </si>
  <si>
    <t>26</t>
  </si>
  <si>
    <t>631319173</t>
  </si>
  <si>
    <t>Příplatek k cenám mazanin za stržení povrchu spodní vrstvy mazaniny latí před vložením výztuže nebo pletiva pro tl. obou vrstev mazaniny přes 80 do 120 mm</t>
  </si>
  <si>
    <t>-282989126</t>
  </si>
  <si>
    <t>https://podminky.urs.cz/item/CS_URS_2025_01/631319173</t>
  </si>
  <si>
    <t>27</t>
  </si>
  <si>
    <t>631319196</t>
  </si>
  <si>
    <t>Příplatek k cenám mazanin za malou plochu do 5 m2 jednotlivě, mazanina tl. přes 80 do 120 mm</t>
  </si>
  <si>
    <t>638782161</t>
  </si>
  <si>
    <t>https://podminky.urs.cz/item/CS_URS_2025_01/631319196</t>
  </si>
  <si>
    <t>2,47*0,12 "klub</t>
  </si>
  <si>
    <t>28</t>
  </si>
  <si>
    <t>63131R01</t>
  </si>
  <si>
    <t>Doplnění podlahových vrstev a stropu s dodáním hmot po provedeném prostupu plochy do 0,25 m2</t>
  </si>
  <si>
    <t>2073814323</t>
  </si>
  <si>
    <t>4 "ozn. 8, stoupačka S1</t>
  </si>
  <si>
    <t>29</t>
  </si>
  <si>
    <t>631362021</t>
  </si>
  <si>
    <t>Výztuž mazanin ze svařovaných sítí z drátů typu KARI</t>
  </si>
  <si>
    <t>902929552</t>
  </si>
  <si>
    <t>https://podminky.urs.cz/item/CS_URS_2025_01/631362021</t>
  </si>
  <si>
    <t>Poznámka k položce:_x000d_
6/150</t>
  </si>
  <si>
    <t>(2,89+1,16+4,55+2,04+2,25+3,83)*0,004 "chodba</t>
  </si>
  <si>
    <t>6,12*0,004 "sklep 1</t>
  </si>
  <si>
    <t>11,43*0,004 "sklep 2</t>
  </si>
  <si>
    <t>6,69*0,004 "sklep 3</t>
  </si>
  <si>
    <t>7,31*0,004 "sklep 4</t>
  </si>
  <si>
    <t>1,05*0,004 "sklep 5</t>
  </si>
  <si>
    <t>7,86*0,004 "technická místnost 1</t>
  </si>
  <si>
    <t>11,34*0,004 "technická místnost 2</t>
  </si>
  <si>
    <t>9,38*0,004 "sociální zázemí pro zaměstnance</t>
  </si>
  <si>
    <t>(2,47+5,47)*0,004 "klub</t>
  </si>
  <si>
    <t>30</t>
  </si>
  <si>
    <t>642942611</t>
  </si>
  <si>
    <t>Osazování zárubní nebo rámů kovových dveřních lisovaných nebo z úhelníků bez dveřních křídel na montážní pěnu, plochy otvoru do 2,5 m2</t>
  </si>
  <si>
    <t>-734464874</t>
  </si>
  <si>
    <t>https://podminky.urs.cz/item/CS_URS_2025_01/642942611</t>
  </si>
  <si>
    <t>ozn. 5</t>
  </si>
  <si>
    <t>1 "sklep 1</t>
  </si>
  <si>
    <t>1 "sklep 4</t>
  </si>
  <si>
    <t>3+2 "sociální zázemí pro zaměstnance</t>
  </si>
  <si>
    <t>31</t>
  </si>
  <si>
    <t>55331482</t>
  </si>
  <si>
    <t>zárubeň jednokřídlá ocelová pro zdění tl stěny 75-100mm rozměru 800/1970, 2100mm</t>
  </si>
  <si>
    <t>1122475153</t>
  </si>
  <si>
    <t>3 "sociální zázemí pro zaměstnance</t>
  </si>
  <si>
    <t>32</t>
  </si>
  <si>
    <t>55331480</t>
  </si>
  <si>
    <t>zárubeň jednokřídlá ocelová pro zdění tl stěny 75-100mm rozměru 600/1970, 2100mm</t>
  </si>
  <si>
    <t>-1655005716</t>
  </si>
  <si>
    <t>2 "sociální zázemí pro zaměstnance</t>
  </si>
  <si>
    <t>Vedení trubní dálková a přípojná</t>
  </si>
  <si>
    <t>33</t>
  </si>
  <si>
    <t>890111812R</t>
  </si>
  <si>
    <t>Bourání šachet a jímek ručně velikosti obestavěného prostoru do 1,5 m3 ze zdiva cihelného</t>
  </si>
  <si>
    <t>-1747782484</t>
  </si>
  <si>
    <t>(1,48*2+0,6*2)*0,75*0,14 "ozn. 1</t>
  </si>
  <si>
    <t>(0,88*2+0,6*2)*0,85*0,14 "ozn. 8</t>
  </si>
  <si>
    <t>34</t>
  </si>
  <si>
    <t>890311811R</t>
  </si>
  <si>
    <t>Bourání šachet a jímek ručně velikosti obestavěného prostoru do 1,5 m3 ze železobetonu</t>
  </si>
  <si>
    <t>636515961</t>
  </si>
  <si>
    <t>1,48*0,88*0,15*2 "ozn. 1</t>
  </si>
  <si>
    <t>0,88*0,88*0,15*2 "ozn. 8</t>
  </si>
  <si>
    <t>35</t>
  </si>
  <si>
    <t>894302171</t>
  </si>
  <si>
    <t>Ostatní konstrukce na trubním vedení ze železobetonu stěny šachet tloušťky přes 200 mm z betonu bez zvýšených nároků na prostředí tř. C 30/37</t>
  </si>
  <si>
    <t>-684874081</t>
  </si>
  <si>
    <t>https://podminky.urs.cz/item/CS_URS_2025_01/894302171</t>
  </si>
  <si>
    <t>(2,15*2+0,6*2)*0,85*0,25 "ozn. 1</t>
  </si>
  <si>
    <t>(1,1*2+0,7*2)*1,1*0,25 "ozn. 8</t>
  </si>
  <si>
    <t>36</t>
  </si>
  <si>
    <t>894302261</t>
  </si>
  <si>
    <t>Ostatní konstrukce na trubním vedení ze železobetonu strop šachet vodovodních nebo kanalizačních z betonu bez zvýšených nároků na prostředí tř. C 25/30</t>
  </si>
  <si>
    <t>87956110</t>
  </si>
  <si>
    <t>https://podminky.urs.cz/item/CS_URS_2025_01/894302261</t>
  </si>
  <si>
    <t>(2,15*1,1-0,6*0,6)*0,12 "ozn. 1</t>
  </si>
  <si>
    <t>(1,1*1,2-0,6*0,6)*0,12 "ozn. 8</t>
  </si>
  <si>
    <t>37</t>
  </si>
  <si>
    <t>894501111</t>
  </si>
  <si>
    <t>Bednění konstrukcí na trubním vedení stěn šachet pravoúhlých nebo čtyř a vícehranných oboustranné zřízení</t>
  </si>
  <si>
    <t>1176847767</t>
  </si>
  <si>
    <t>https://podminky.urs.cz/item/CS_URS_2025_01/894501111</t>
  </si>
  <si>
    <t>(2,15*2+0,6*2)*0,85 "ozn. 1</t>
  </si>
  <si>
    <t>(1,1*2+0,7*2)*1,1 "ozn. 8</t>
  </si>
  <si>
    <t>38</t>
  </si>
  <si>
    <t>894501112</t>
  </si>
  <si>
    <t>Bednění konstrukcí na trubním vedení stěn šachet pravoúhlých nebo čtyř a vícehranných oboustranné odstranění</t>
  </si>
  <si>
    <t>-1016086691</t>
  </si>
  <si>
    <t>https://podminky.urs.cz/item/CS_URS_2025_01/894501112</t>
  </si>
  <si>
    <t>39</t>
  </si>
  <si>
    <t>894501211</t>
  </si>
  <si>
    <t>Bednění konstrukcí na trubním vedení deskových stropů šachet zřízení</t>
  </si>
  <si>
    <t>-1264917687</t>
  </si>
  <si>
    <t>https://podminky.urs.cz/item/CS_URS_2025_01/894501211</t>
  </si>
  <si>
    <t>1,65*0,6+0,6*4*0,12+(2,15*2+1,1*2)*0,12 "ozn. 1</t>
  </si>
  <si>
    <t>0,6*0,7+0,6*4*0,12+(1,1*2+1,2*2)*0,12 "ozn. 8</t>
  </si>
  <si>
    <t>40</t>
  </si>
  <si>
    <t>894501212</t>
  </si>
  <si>
    <t>Bednění konstrukcí na trubním vedení deskových stropů šachet odstranění</t>
  </si>
  <si>
    <t>-1422983647</t>
  </si>
  <si>
    <t>https://podminky.urs.cz/item/CS_URS_2025_01/894501212</t>
  </si>
  <si>
    <t>41</t>
  </si>
  <si>
    <t>894501221</t>
  </si>
  <si>
    <t>Bednění konstrukcí na trubním vedení podpěrná konstrukce stropů šachet zřízení</t>
  </si>
  <si>
    <t>1716963803</t>
  </si>
  <si>
    <t>https://podminky.urs.cz/item/CS_URS_2025_01/894501221</t>
  </si>
  <si>
    <t>1,65*0,6 "ozn. 1</t>
  </si>
  <si>
    <t>0,6*0,7 "ozn. 8</t>
  </si>
  <si>
    <t>42</t>
  </si>
  <si>
    <t>894501222</t>
  </si>
  <si>
    <t>Bednění konstrukcí na trubním vedení podpěrná konstrukce stropů šachet odstranění</t>
  </si>
  <si>
    <t>-1090799485</t>
  </si>
  <si>
    <t>https://podminky.urs.cz/item/CS_URS_2025_01/894501222</t>
  </si>
  <si>
    <t>894608211</t>
  </si>
  <si>
    <t>Výztuž šachet ze svařovaných sítí typu Kari</t>
  </si>
  <si>
    <t>645133429</t>
  </si>
  <si>
    <t>https://podminky.urs.cz/item/CS_URS_2025_01/894608211</t>
  </si>
  <si>
    <t>ozn. 1</t>
  </si>
  <si>
    <t>(2,15*2+0,6*2)*0,85*0,010 "stěny</t>
  </si>
  <si>
    <t>(2,15*1,1-0,6*0,6)*0,008 "strop</t>
  </si>
  <si>
    <t>Mezisoučet</t>
  </si>
  <si>
    <t>ozn. 8</t>
  </si>
  <si>
    <t>(1,1*2+0,7*2)*1,1*0,010 "stěny</t>
  </si>
  <si>
    <t>(1,1*1,2-0,6*0,6)*0,008 "strop</t>
  </si>
  <si>
    <t>44</t>
  </si>
  <si>
    <t>899101211</t>
  </si>
  <si>
    <t>Demontáž poklopů litinových a ocelových včetně rámů, hmotnosti jednotlivě do 50 kg</t>
  </si>
  <si>
    <t>162189353</t>
  </si>
  <si>
    <t>https://podminky.urs.cz/item/CS_URS_2025_01/899101211</t>
  </si>
  <si>
    <t>1 "ozn. 1</t>
  </si>
  <si>
    <t>1 "ozn. 8</t>
  </si>
  <si>
    <t>45</t>
  </si>
  <si>
    <t>899102112</t>
  </si>
  <si>
    <t>Osazení poklopů šachtových litinových, ocelových nebo železobetonových včetně rámů pro třídu zatížení A15, A50</t>
  </si>
  <si>
    <t>385761460</t>
  </si>
  <si>
    <t>https://podminky.urs.cz/item/CS_URS_2025_01/899102112</t>
  </si>
  <si>
    <t>46</t>
  </si>
  <si>
    <t>6312604R</t>
  </si>
  <si>
    <t>poklop kompozitní pochůzný hranatý pachotěsný včetně rámů a příslušenství 600/600mm A15</t>
  </si>
  <si>
    <t>-425980833</t>
  </si>
  <si>
    <t>47</t>
  </si>
  <si>
    <t>89991314R</t>
  </si>
  <si>
    <t>Uzavírací manžeta do žb konstrukcí pro DN potrubí 125</t>
  </si>
  <si>
    <t>1243322536</t>
  </si>
  <si>
    <t>2 "ozn. 8, chodba</t>
  </si>
  <si>
    <t>48</t>
  </si>
  <si>
    <t>89991315R</t>
  </si>
  <si>
    <t xml:space="preserve">Uzavírací manžeta do žb konstrukcí pro DN potrubí 150 </t>
  </si>
  <si>
    <t>-1655945577</t>
  </si>
  <si>
    <t>2 "ozn. 1, chodba</t>
  </si>
  <si>
    <t>Ostatní konstrukce a práce, bourání</t>
  </si>
  <si>
    <t>49</t>
  </si>
  <si>
    <t>949101111</t>
  </si>
  <si>
    <t>Lešení pomocné pracovní pro objekty pozemních staveb pro zatížení do 150 kg/m2, o výšce lešeňové podlahy do 1,9 m</t>
  </si>
  <si>
    <t>-2098084185</t>
  </si>
  <si>
    <t>https://podminky.urs.cz/item/CS_URS_2025_01/949101111</t>
  </si>
  <si>
    <t>(4,33+6,92*2+0,245)*1 "sklep 2</t>
  </si>
  <si>
    <t>4,575*1 "sklep 3</t>
  </si>
  <si>
    <t>4,975*1 "sklep 4</t>
  </si>
  <si>
    <t>4,65*1 "sklep 5</t>
  </si>
  <si>
    <t>4,575*1 "technická místnost 1</t>
  </si>
  <si>
    <t>(11,39*2+0,245)*1 "technická místnost 2</t>
  </si>
  <si>
    <t>(14,55+4,975)*1 "klub</t>
  </si>
  <si>
    <t>(1,8+3,225)*2,7*1 "sociální zázemí pro zaměstnance</t>
  </si>
  <si>
    <t>4,8*1*4 "kuchyňky</t>
  </si>
  <si>
    <t>(1,8+1,5)*1 "ozn. 6, nová příčka sociální zázemí pro zaměstnance</t>
  </si>
  <si>
    <t>3,4*1 "SDK příčka - chodba</t>
  </si>
  <si>
    <t>50</t>
  </si>
  <si>
    <t>952901111</t>
  </si>
  <si>
    <t>Vyčištění budov nebo objektů před předáním do užívání budov bytové nebo občanské výstavby, světlé výšky podlaží do 4 m</t>
  </si>
  <si>
    <t>2006760871</t>
  </si>
  <si>
    <t>https://podminky.urs.cz/item/CS_URS_2025_01/952901111</t>
  </si>
  <si>
    <t>výkres Půdorys 1.PP - stavební úpravy, Půdorys 1.NP - 4NP - stavení úpravy</t>
  </si>
  <si>
    <t>22,35 "sklep 1</t>
  </si>
  <si>
    <t>31,52 "sklep 2</t>
  </si>
  <si>
    <t>21,64 "sklep 3</t>
  </si>
  <si>
    <t>15,45 "sklep 4</t>
  </si>
  <si>
    <t>23,4 "sklep 5</t>
  </si>
  <si>
    <t>21,64 "technická místnost 1</t>
  </si>
  <si>
    <t>52,2 "technická místnost 2</t>
  </si>
  <si>
    <t>178,3 "chodba</t>
  </si>
  <si>
    <t>14,75 "sociální zázemí pro zaměstnance</t>
  </si>
  <si>
    <t>14,55*4,975 "klub</t>
  </si>
  <si>
    <t>10,8*4 "kuchyňky</t>
  </si>
  <si>
    <t>51</t>
  </si>
  <si>
    <t>961055111</t>
  </si>
  <si>
    <t>Bourání základů z betonu železového</t>
  </si>
  <si>
    <t>1448500000</t>
  </si>
  <si>
    <t>https://podminky.urs.cz/item/CS_URS_2025_01/961055111</t>
  </si>
  <si>
    <t>52</t>
  </si>
  <si>
    <t>962031132</t>
  </si>
  <si>
    <t>Bourání příček nebo přizdívek z cihel pálených plných nebo dutých, tl. do 100 mm</t>
  </si>
  <si>
    <t>9263750</t>
  </si>
  <si>
    <t>https://podminky.urs.cz/item/CS_URS_2025_01/962031132</t>
  </si>
  <si>
    <t>53</t>
  </si>
  <si>
    <t>965042241</t>
  </si>
  <si>
    <t>Bourání mazanin betonových nebo z litého asfaltu tl. přes 100 mm, plochy přes 4 m2</t>
  </si>
  <si>
    <t>1415648575</t>
  </si>
  <si>
    <t>https://podminky.urs.cz/item/CS_URS_2025_01/965042241</t>
  </si>
  <si>
    <t>54</t>
  </si>
  <si>
    <t>965049112</t>
  </si>
  <si>
    <t>Bourání mazanin Příplatek k cenám za bourání mazanin betonových se svařovanou sítí, tl. přes 100 mm</t>
  </si>
  <si>
    <t>-1307682230</t>
  </si>
  <si>
    <t>https://podminky.urs.cz/item/CS_URS_2025_01/965049112</t>
  </si>
  <si>
    <t>55</t>
  </si>
  <si>
    <t>965081323</t>
  </si>
  <si>
    <t>Bourání podlah z dlaždic bez podkladního lože nebo mazaniny, s jakoukoliv výplní spár betonových, teracových nebo čedičových tl. do 25 mm, plochy přes 1 m2</t>
  </si>
  <si>
    <t>-1188198004</t>
  </si>
  <si>
    <t>https://podminky.urs.cz/item/CS_URS_2025_01/965081323</t>
  </si>
  <si>
    <t>ozn. 4</t>
  </si>
  <si>
    <t>(14,89+24,515)*1,85 "chodba</t>
  </si>
  <si>
    <t>56</t>
  </si>
  <si>
    <t>965081611</t>
  </si>
  <si>
    <t>Odsekání soklíků včetně otlučení podkladní omítky až na zdivo rovných</t>
  </si>
  <si>
    <t>630192522</t>
  </si>
  <si>
    <t>https://podminky.urs.cz/item/CS_URS_2025_01/965081611</t>
  </si>
  <si>
    <t>14,89*2+24,515*2+1,85-0,8-0,9*8 "chodba</t>
  </si>
  <si>
    <t>28,15-0,9 "sociální zázemí pro zaměstnance</t>
  </si>
  <si>
    <t>39,05-0,9*2 "klub</t>
  </si>
  <si>
    <t>57</t>
  </si>
  <si>
    <t>968072455</t>
  </si>
  <si>
    <t>Vybourání kovových rámů oken s křídly, dveřních zárubní, vrat, stěn, ostění nebo obkladů dveřních zárubní, plochy do 2 m2</t>
  </si>
  <si>
    <t>-1540767356</t>
  </si>
  <si>
    <t>https://podminky.urs.cz/item/CS_URS_2025_01/968072455</t>
  </si>
  <si>
    <t>0,8*1,97 "sklep 1</t>
  </si>
  <si>
    <t>0,8*1,97 "sklep 4</t>
  </si>
  <si>
    <t>0,8*1,97*3+0,6*1,97*2 "sociální zázemí pro zaměstnance</t>
  </si>
  <si>
    <t>58</t>
  </si>
  <si>
    <t>977151116</t>
  </si>
  <si>
    <t>Jádrové vrty diamantovými korunkami do stavebních materiálů (železobetonu, betonu, cihel, obkladů, dlažeb, kamene) průměru přes 70 do 80 mm</t>
  </si>
  <si>
    <t>-874564528</t>
  </si>
  <si>
    <t>https://podminky.urs.cz/item/CS_URS_2025_01/977151116</t>
  </si>
  <si>
    <t>0,37*4 "ozn. 8, stoupačka S1</t>
  </si>
  <si>
    <t>59</t>
  </si>
  <si>
    <t>977151121</t>
  </si>
  <si>
    <t>Jádrové vrty diamantovými korunkami do stavebních materiálů (železobetonu, betonu, cihel, obkladů, dlažeb, kamene) průměru přes 110 do 120 mm</t>
  </si>
  <si>
    <t>-1756002255</t>
  </si>
  <si>
    <t>https://podminky.urs.cz/item/CS_URS_2025_01/977151121</t>
  </si>
  <si>
    <t>ozn. 3, prostupy základovými pasy</t>
  </si>
  <si>
    <t>0,6 "chodba - sklep 4</t>
  </si>
  <si>
    <t>0,6 "sklep 1 - chodba</t>
  </si>
  <si>
    <t>0,6 "chodba - klub</t>
  </si>
  <si>
    <t>60</t>
  </si>
  <si>
    <t>977151122</t>
  </si>
  <si>
    <t>Jádrové vrty diamantovými korunkami do stavebních materiálů (železobetonu, betonu, cihel, obkladů, dlažeb, kamene) průměru přes 120 do 130 mm</t>
  </si>
  <si>
    <t>-266935873</t>
  </si>
  <si>
    <t>https://podminky.urs.cz/item/CS_URS_2025_01/977151122</t>
  </si>
  <si>
    <t>0,6 "technická místnost 2 - chodba</t>
  </si>
  <si>
    <t>61</t>
  </si>
  <si>
    <t>977151124</t>
  </si>
  <si>
    <t>Jádrové vrty diamantovými korunkami do stavebních materiálů (železobetonu, betonu, cihel, obkladů, dlažeb, kamene) průměru přes 150 do 180 mm</t>
  </si>
  <si>
    <t>-341758544</t>
  </si>
  <si>
    <t>https://podminky.urs.cz/item/CS_URS_2025_01/977151124</t>
  </si>
  <si>
    <t>0,92 "technická místnost 1 - technická místnost 2</t>
  </si>
  <si>
    <t>0,92 "sklep 2 - sklep 3</t>
  </si>
  <si>
    <t>0,6 "sociální zázemí pro zaměstnance</t>
  </si>
  <si>
    <t>0,6 "sociální zázemí pro zaměstnance - chodba</t>
  </si>
  <si>
    <t>62</t>
  </si>
  <si>
    <t>977151126</t>
  </si>
  <si>
    <t>Jádrové vrty diamantovými korunkami do stavebních materiálů (železobetonu, betonu, cihel, obkladů, dlažeb, kamene) průměru přes 200 do 225 mm</t>
  </si>
  <si>
    <t>-1607420209</t>
  </si>
  <si>
    <t>https://podminky.urs.cz/item/CS_URS_2025_01/977151126</t>
  </si>
  <si>
    <t>63</t>
  </si>
  <si>
    <t>985331212</t>
  </si>
  <si>
    <t>Dodatečné vlepování betonářské výztuže včetně vyvrtání a vyčištění otvoru chemickou maltou průměr výztuže 10 mm</t>
  </si>
  <si>
    <t>-1061100504</t>
  </si>
  <si>
    <t>https://podminky.urs.cz/item/CS_URS_2025_01/985331212</t>
  </si>
  <si>
    <t>podkladní beton, hloubka otvorů 15cm po 25cm</t>
  </si>
  <si>
    <t>(23+14+33+14+18+18+41+15)*0,15 "chodba</t>
  </si>
  <si>
    <t>53*0,15 "sklep 1</t>
  </si>
  <si>
    <t>92*0,15 "sklep 2</t>
  </si>
  <si>
    <t>57*0,15 "sklep 3</t>
  </si>
  <si>
    <t>60*0,15 "sklep 4</t>
  </si>
  <si>
    <t>13*0,15 "sklep 5</t>
  </si>
  <si>
    <t>62*0,15 "technická místnost 1</t>
  </si>
  <si>
    <t>93*0,15 "technická místnost 2</t>
  </si>
  <si>
    <t>83*0,15 "sociální zázemí pro zaměstnance</t>
  </si>
  <si>
    <t>(24+47)*0,15 "klub</t>
  </si>
  <si>
    <t>64</t>
  </si>
  <si>
    <t>13021012</t>
  </si>
  <si>
    <t>tyč ocelová kruhová žebírková DIN 488 jakost B500B (10 505) výztuž do betonu D 10mm</t>
  </si>
  <si>
    <t>-1068938070</t>
  </si>
  <si>
    <t>Poznámka k položce:_x000d_
0,617kg/m</t>
  </si>
  <si>
    <t>podkladní beton, tyč 30cm po 25cm</t>
  </si>
  <si>
    <t>(23+14+33+14+18+18+41+15)*0,3 "chodba</t>
  </si>
  <si>
    <t>53*0,3 "sklep 1</t>
  </si>
  <si>
    <t>92*0,3 "sklep 2</t>
  </si>
  <si>
    <t>57*0,3 "sklep 3</t>
  </si>
  <si>
    <t>60*0,3 "sklep 4</t>
  </si>
  <si>
    <t>13*0,3 "sklep 5</t>
  </si>
  <si>
    <t>62*0,3 "technická místnost 1</t>
  </si>
  <si>
    <t>93*0,3 "technická místnost 2</t>
  </si>
  <si>
    <t>83*0,3 "sociální zázemí pro zaměstnance</t>
  </si>
  <si>
    <t>(24+47)*0,3 "klub</t>
  </si>
  <si>
    <t>228*0,00062 'Přepočtené koeficientem množství</t>
  </si>
  <si>
    <t>997</t>
  </si>
  <si>
    <t>Doprava suti a vybouraných hmot</t>
  </si>
  <si>
    <t>65</t>
  </si>
  <si>
    <t>997013213</t>
  </si>
  <si>
    <t>Vnitrostaveništní doprava suti a vybouraných hmot vodorovně do 50 m s naložením ručně pro budovy a haly výšky přes 9 do 12 m</t>
  </si>
  <si>
    <t>-1912082597</t>
  </si>
  <si>
    <t>https://podminky.urs.cz/item/CS_URS_2025_01/997013213</t>
  </si>
  <si>
    <t>66</t>
  </si>
  <si>
    <t>997013501</t>
  </si>
  <si>
    <t>Odvoz suti a vybouraných hmot na skládku nebo meziskládku se složením, na vzdálenost do 1 km</t>
  </si>
  <si>
    <t>-1016375504</t>
  </si>
  <si>
    <t>https://podminky.urs.cz/item/CS_URS_2025_01/997013501</t>
  </si>
  <si>
    <t>67</t>
  </si>
  <si>
    <t>997013509</t>
  </si>
  <si>
    <t>Odvoz suti a vybouraných hmot na skládku nebo meziskládku se složením, na vzdálenost Příplatek k ceně za každý další započatý 1 km přes 1 km</t>
  </si>
  <si>
    <t>-458047339</t>
  </si>
  <si>
    <t>https://podminky.urs.cz/item/CS_URS_2025_01/997013509</t>
  </si>
  <si>
    <t>67,873*19 'Přepočtené koeficientem množství</t>
  </si>
  <si>
    <t>127</t>
  </si>
  <si>
    <t>997013631</t>
  </si>
  <si>
    <t>Poplatek za uložení stavebního odpadu na skládce (skládkovné) směsného stavebního a demoličního zatříděného do Katalogu odpadů pod kódem 17 09 04</t>
  </si>
  <si>
    <t>-1146763492</t>
  </si>
  <si>
    <t>https://podminky.urs.cz/item/CS_URS_2025_01/997013631</t>
  </si>
  <si>
    <t>998</t>
  </si>
  <si>
    <t>Přesun hmot</t>
  </si>
  <si>
    <t>69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</si>
  <si>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</si>
  <si>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</si>
  <si>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991917179</t>
  </si>
  <si>
    <t>https://podminky.urs.cz/item/CS_URS_2025_01/998018002</t>
  </si>
  <si>
    <t>PSV</t>
  </si>
  <si>
    <t>Práce a dodávky PSV</t>
  </si>
  <si>
    <t>711</t>
  </si>
  <si>
    <t>Izolace proti vodě, vlhkosti a plynům</t>
  </si>
  <si>
    <t>70</t>
  </si>
  <si>
    <t>711111001</t>
  </si>
  <si>
    <t>Provedení izolace proti zemní vlhkosti natěradly a tmely za studena na ploše vodorovné V nátěrem penetračním</t>
  </si>
  <si>
    <t>1282802616</t>
  </si>
  <si>
    <t>https://podminky.urs.cz/item/CS_URS_2025_01/711111001</t>
  </si>
  <si>
    <t>2,89+1,16+4,55+2,04+2,25+3,83+1,18*1,18 "chodba</t>
  </si>
  <si>
    <t>6,12 "sklep 1</t>
  </si>
  <si>
    <t>11,43 "sklep 2</t>
  </si>
  <si>
    <t>6,69 "sklep 3</t>
  </si>
  <si>
    <t>7,31 "sklep 4</t>
  </si>
  <si>
    <t>1,05 "sklep 5</t>
  </si>
  <si>
    <t>7,86 "technická místnost 1</t>
  </si>
  <si>
    <t>11,34 "technická místnost 2</t>
  </si>
  <si>
    <t>9,38 "sociální zázemí pro zaměstnance</t>
  </si>
  <si>
    <t>2,47+5,47 "klub</t>
  </si>
  <si>
    <t>71</t>
  </si>
  <si>
    <t>11163153</t>
  </si>
  <si>
    <t>emulze asfaltová penetrační</t>
  </si>
  <si>
    <t>litr</t>
  </si>
  <si>
    <t>2031381173</t>
  </si>
  <si>
    <t>Poznámka k položce:_x000d_
0,3kg/m2</t>
  </si>
  <si>
    <t>87,232*0,3 'Přepočtené koeficientem množství</t>
  </si>
  <si>
    <t>72</t>
  </si>
  <si>
    <t>711141559</t>
  </si>
  <si>
    <t>Provedení izolace proti zemní vlhkosti pásy přitavením NAIP na ploše vodorovné V</t>
  </si>
  <si>
    <t>-1836774258</t>
  </si>
  <si>
    <t>https://podminky.urs.cz/item/CS_URS_2025_01/711141559</t>
  </si>
  <si>
    <t>Poznámka k položce:_x000d_
na přesazích připojení ke stávající hydroizolaci</t>
  </si>
  <si>
    <t>73</t>
  </si>
  <si>
    <t>62853004</t>
  </si>
  <si>
    <t>pás asfaltový natavitelný modifikovaný SBS s vložkou ze skleněné tkaniny a spalitelnou PE fólií nebo jemnozrnným minerálním posypem na horním povrchu tl 4,0mm</t>
  </si>
  <si>
    <t>-1855343049</t>
  </si>
  <si>
    <t>Poznámka k položce:_x000d_
ztratné 20%</t>
  </si>
  <si>
    <t>87,232*1,2 'Přepočtené koeficientem množství</t>
  </si>
  <si>
    <t>74</t>
  </si>
  <si>
    <t>711141811</t>
  </si>
  <si>
    <t>Odstranění izolace proti vodě, vlhkosti a plynům z přitavených pásů NAIP z plochy vodorovné V jednovrstvé</t>
  </si>
  <si>
    <t>798392838</t>
  </si>
  <si>
    <t>https://podminky.urs.cz/item/CS_URS_2025_01/711141811</t>
  </si>
  <si>
    <t>1,98+0,72+3,43+1,48+1,62+3,55+1,18*1,18 "chodba</t>
  </si>
  <si>
    <t>4,63 "sklep 1</t>
  </si>
  <si>
    <t>8,56 "sklep 2</t>
  </si>
  <si>
    <t>5,05 "sklep 3</t>
  </si>
  <si>
    <t>5,62 "sklep 4</t>
  </si>
  <si>
    <t>0,64 "sklep 5</t>
  </si>
  <si>
    <t>6,3 "technická místnost 1</t>
  </si>
  <si>
    <t>8,43 "technická místnost 2</t>
  </si>
  <si>
    <t>7,86 "sociální zázemí pro zaměstnance</t>
  </si>
  <si>
    <t>2,01+3,98 "klub</t>
  </si>
  <si>
    <t>75</t>
  </si>
  <si>
    <t>998711312</t>
  </si>
  <si>
    <t>Přesun hmot pro izolace proti vodě, vlhkosti a plynům stanovený procentní sazbou (%) z ceny vodorovná dopravní vzdálenost do 50 m ruční (bez užití mechanizace) v objektech výšky přes 6 do 12 m</t>
  </si>
  <si>
    <t>%</t>
  </si>
  <si>
    <t>199854567</t>
  </si>
  <si>
    <t>https://podminky.urs.cz/item/CS_URS_2025_01/998711312</t>
  </si>
  <si>
    <t>722</t>
  </si>
  <si>
    <t>Zdravotechnika - vnitřní vodovod</t>
  </si>
  <si>
    <t>76</t>
  </si>
  <si>
    <t>722220861</t>
  </si>
  <si>
    <t>Demontáž armatur závitových se dvěma závity do G 3/4</t>
  </si>
  <si>
    <t>-1796351274</t>
  </si>
  <si>
    <t>https://podminky.urs.cz/item/CS_URS_2025_01/722220861</t>
  </si>
  <si>
    <t>umyvadlo rohový ventil</t>
  </si>
  <si>
    <t>2 "klub</t>
  </si>
  <si>
    <t>2 "sklep 4</t>
  </si>
  <si>
    <t>2*4 "ozn. 9</t>
  </si>
  <si>
    <t>725</t>
  </si>
  <si>
    <t>Zdravotechnika - zařizovací předměty</t>
  </si>
  <si>
    <t>77</t>
  </si>
  <si>
    <t>725110814</t>
  </si>
  <si>
    <t>Demontáž klozetů kombi</t>
  </si>
  <si>
    <t>soubor</t>
  </si>
  <si>
    <t>-16036381</t>
  </si>
  <si>
    <t>https://podminky.urs.cz/item/CS_URS_2025_01/725110814</t>
  </si>
  <si>
    <t>78</t>
  </si>
  <si>
    <t>725119122</t>
  </si>
  <si>
    <t>Zařízení záchodů montáž klozetových mís kombi</t>
  </si>
  <si>
    <t>1639814186</t>
  </si>
  <si>
    <t>https://podminky.urs.cz/item/CS_URS_2025_01/725119122</t>
  </si>
  <si>
    <t>79</t>
  </si>
  <si>
    <t>725210821</t>
  </si>
  <si>
    <t>Demontáž umyvadel bez výtokových armatur umyvadel</t>
  </si>
  <si>
    <t>-21881857</t>
  </si>
  <si>
    <t>https://podminky.urs.cz/item/CS_URS_2025_01/725210821</t>
  </si>
  <si>
    <t>1 "klub</t>
  </si>
  <si>
    <t>1 "sociální zázemí pro zaměstnance</t>
  </si>
  <si>
    <t>80</t>
  </si>
  <si>
    <t>72521910R</t>
  </si>
  <si>
    <t>Montáž umyvadla připevněného na šrouby do zdiva</t>
  </si>
  <si>
    <t>380316395</t>
  </si>
  <si>
    <t>81</t>
  </si>
  <si>
    <t>725310823</t>
  </si>
  <si>
    <t>Demontáž dřezů jednodílných bez výtokových armatur vestavěných v kuchyňských sestavách</t>
  </si>
  <si>
    <t>588232201</t>
  </si>
  <si>
    <t>https://podminky.urs.cz/item/CS_URS_2025_01/725310823</t>
  </si>
  <si>
    <t>4 "ozn. 9</t>
  </si>
  <si>
    <t>82</t>
  </si>
  <si>
    <t>72531911R</t>
  </si>
  <si>
    <t>Dřezy bez výtokových armatur montáž dřezů do kuchyňské linky</t>
  </si>
  <si>
    <t>-1206483523</t>
  </si>
  <si>
    <t>83</t>
  </si>
  <si>
    <t>725820802</t>
  </si>
  <si>
    <t>Demontáž baterií stojánkových do 1 otvoru</t>
  </si>
  <si>
    <t>-1366650303</t>
  </si>
  <si>
    <t>https://podminky.urs.cz/item/CS_URS_2025_01/725820802</t>
  </si>
  <si>
    <t>84</t>
  </si>
  <si>
    <t>725829111</t>
  </si>
  <si>
    <t>Baterie dřezové montáž ostatních typů stojánkových G 1/2"</t>
  </si>
  <si>
    <t>1955496847</t>
  </si>
  <si>
    <t>https://podminky.urs.cz/item/CS_URS_2025_01/725829111</t>
  </si>
  <si>
    <t>85</t>
  </si>
  <si>
    <t>72582913R</t>
  </si>
  <si>
    <t>Baterie umyvadlové montáž baterie stojánkové G 1/2"</t>
  </si>
  <si>
    <t>1320623703</t>
  </si>
  <si>
    <t>86</t>
  </si>
  <si>
    <t>725860811</t>
  </si>
  <si>
    <t>Demontáž zápachových uzávěrek pro zařizovací předměty jednoduchých</t>
  </si>
  <si>
    <t>1647790271</t>
  </si>
  <si>
    <t>https://podminky.urs.cz/item/CS_URS_2025_01/725860811</t>
  </si>
  <si>
    <t>umyvadlo</t>
  </si>
  <si>
    <t>4 "ozn. 9, dřez</t>
  </si>
  <si>
    <t>87</t>
  </si>
  <si>
    <t>998725312</t>
  </si>
  <si>
    <t>Přesun hmot pro zařizovací předměty stanovený procentní sazbou (%) z ceny vodorovná dopravní vzdálenost do 50 m ruční (bez užití mechanizace) v objektech výšky přes 6 do 12 m</t>
  </si>
  <si>
    <t>-1868101059</t>
  </si>
  <si>
    <t>https://podminky.urs.cz/item/CS_URS_2025_01/998725312</t>
  </si>
  <si>
    <t>727</t>
  </si>
  <si>
    <t>Zdravotechnika - protipožární ochrana</t>
  </si>
  <si>
    <t>88</t>
  </si>
  <si>
    <t>7272132R1</t>
  </si>
  <si>
    <t>Protipožární trubní ucpávky plastového potrubí prostup stropem tloušťky 150 mm D 75</t>
  </si>
  <si>
    <t>951747341</t>
  </si>
  <si>
    <t>4 "stoupačka S1</t>
  </si>
  <si>
    <t>89</t>
  </si>
  <si>
    <t>998727312</t>
  </si>
  <si>
    <t>Přesun hmot pro protipožární ochranu stanovený procentní sazbou (%) z ceny vodorovná dopravní vzdálenost do 50 m ruční (bez užití mechanizace) v objektech výšky přes 6 do 12 m</t>
  </si>
  <si>
    <t>182405747</t>
  </si>
  <si>
    <t>https://podminky.urs.cz/item/CS_URS_2025_01/998727312</t>
  </si>
  <si>
    <t>763</t>
  </si>
  <si>
    <t>Konstrukce suché výstavby</t>
  </si>
  <si>
    <t>90</t>
  </si>
  <si>
    <t>763111313</t>
  </si>
  <si>
    <t>Příčka ze sádrokartonových desek s nosnou konstrukcí z jednoduchých ocelových profilů UW, CW jednoduše opláštěná deskou standardní A tl. 12,5 mm, příčka tl. 100 mm, profil 75, bez izolace, EI do 30</t>
  </si>
  <si>
    <t>1085077026</t>
  </si>
  <si>
    <t>https://podminky.urs.cz/item/CS_URS_2025_01/763111313</t>
  </si>
  <si>
    <t>3,4*2,7 "chodba</t>
  </si>
  <si>
    <t>91</t>
  </si>
  <si>
    <t>763111811</t>
  </si>
  <si>
    <t>Demontáž příček ze sádrokartonových desek s nosnou konstrukcí z ocelových profilů jednoduchých, opláštění jednoduché</t>
  </si>
  <si>
    <t>1014405090</t>
  </si>
  <si>
    <t>https://podminky.urs.cz/item/CS_URS_2025_01/763111811</t>
  </si>
  <si>
    <t>3,4*2,7 "chodba, po realizaci kanalizace</t>
  </si>
  <si>
    <t>92</t>
  </si>
  <si>
    <t>763181311</t>
  </si>
  <si>
    <t>Výplně otvorů konstrukcí ze sádrokartonových desek montáž zárubně kovové s konstrukcí jednokřídlové</t>
  </si>
  <si>
    <t>-1927912259</t>
  </si>
  <si>
    <t>https://podminky.urs.cz/item/CS_URS_2025_01/763181311</t>
  </si>
  <si>
    <t>1 "chodba</t>
  </si>
  <si>
    <t>93</t>
  </si>
  <si>
    <t>55331591</t>
  </si>
  <si>
    <t>zárubeň jednokřídlá ocelová pro sádrokartonové příčky tl stěny 75-100mm rozměru 900/1970, 2100mm</t>
  </si>
  <si>
    <t>-637864504</t>
  </si>
  <si>
    <t>94</t>
  </si>
  <si>
    <t>763181412</t>
  </si>
  <si>
    <t>Výplně otvorů konstrukcí ze sádrokartonových desek ztužující výplň otvoru pro dveře s CW a UW profilem, výšky příčky přes 2,60 do 2,80 m (skříňový nosník)</t>
  </si>
  <si>
    <t>1849622055</t>
  </si>
  <si>
    <t>https://podminky.urs.cz/item/CS_URS_2025_01/763181412</t>
  </si>
  <si>
    <t>95</t>
  </si>
  <si>
    <t>763181811</t>
  </si>
  <si>
    <t>Demontáž kovových zárubní konstrukcí ze sádrokartonových příček výšky do 2,75 m jednokřídlových</t>
  </si>
  <si>
    <t>225852729</t>
  </si>
  <si>
    <t>https://podminky.urs.cz/item/CS_URS_2025_01/763181811</t>
  </si>
  <si>
    <t>1 "chodba, po realizaci kanalizace</t>
  </si>
  <si>
    <t>96</t>
  </si>
  <si>
    <t>998763512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</si>
  <si>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6 do 12 m</t>
  </si>
  <si>
    <t>-1379428838</t>
  </si>
  <si>
    <t>https://podminky.urs.cz/item/CS_URS_2025_01/998763512</t>
  </si>
  <si>
    <t>766</t>
  </si>
  <si>
    <t>Konstrukce truhlářské</t>
  </si>
  <si>
    <t>97</t>
  </si>
  <si>
    <t>766660001</t>
  </si>
  <si>
    <t>Montáž dveřních křídel dřevěných nebo plastových otevíravých do ocelové zárubně povrchově upravených jednokřídlových, šířky do 800 mm</t>
  </si>
  <si>
    <t>1496981665</t>
  </si>
  <si>
    <t>https://podminky.urs.cz/item/CS_URS_2025_01/766660001</t>
  </si>
  <si>
    <t>1 "provizorní SDK příčka ve schodišti</t>
  </si>
  <si>
    <t>98</t>
  </si>
  <si>
    <t>61162074</t>
  </si>
  <si>
    <t>dveře jednokřídlé voštinové povrch laminátový plné 800x1970-2100mm</t>
  </si>
  <si>
    <t>1504602120</t>
  </si>
  <si>
    <t>Poznámka k položce:_x000d_
včetně zámku</t>
  </si>
  <si>
    <t>99</t>
  </si>
  <si>
    <t>61161003</t>
  </si>
  <si>
    <t>dveře jednokřídlé voštinové povrch lakovaný plné 900x1970-2100mm</t>
  </si>
  <si>
    <t>-937127958</t>
  </si>
  <si>
    <t>100</t>
  </si>
  <si>
    <t>61162072</t>
  </si>
  <si>
    <t>dveře jednokřídlé voštinové povrch laminátový plné 600x1970-2100mm</t>
  </si>
  <si>
    <t>-737984834</t>
  </si>
  <si>
    <t>101</t>
  </si>
  <si>
    <t>766660729</t>
  </si>
  <si>
    <t>Montáž dveřních doplňků dveřního kování interiérového štítku s klikou</t>
  </si>
  <si>
    <t>-896126156</t>
  </si>
  <si>
    <t>https://podminky.urs.cz/item/CS_URS_2025_01/766660729</t>
  </si>
  <si>
    <t>102</t>
  </si>
  <si>
    <t>54914123</t>
  </si>
  <si>
    <t>dveřní kování interiérové rozetové klika/klika</t>
  </si>
  <si>
    <t>-1136318459</t>
  </si>
  <si>
    <t>103</t>
  </si>
  <si>
    <t>766691914</t>
  </si>
  <si>
    <t>Ostatní práce vyvěšení nebo zavěšení křídel dřevěných dveřních, plochy do 2 m2</t>
  </si>
  <si>
    <t>-1837873689</t>
  </si>
  <si>
    <t>https://podminky.urs.cz/item/CS_URS_2025_01/766691914</t>
  </si>
  <si>
    <t>vyvěšení a zpětné zavěšení pro potřeby provedení ležaté kanalizace</t>
  </si>
  <si>
    <t>2 "sklep 2</t>
  </si>
  <si>
    <t>2 "sklep 3</t>
  </si>
  <si>
    <t>2 "sklep 5</t>
  </si>
  <si>
    <t>2 "technická místnost 1</t>
  </si>
  <si>
    <t>2 "technická místnost 2</t>
  </si>
  <si>
    <t>2+2 "klub</t>
  </si>
  <si>
    <t>2+2 "chodba</t>
  </si>
  <si>
    <t>1 "provizorní SDK příčka</t>
  </si>
  <si>
    <t>104</t>
  </si>
  <si>
    <t>76681284R</t>
  </si>
  <si>
    <t>Demontáž kuchyňských linek dřevěných nebo kovových včetně skříněk uchycených na stěně, obložení stěny a spotřebičů, délky přes 2100 do 2500 mm</t>
  </si>
  <si>
    <t>-493210299</t>
  </si>
  <si>
    <t>105</t>
  </si>
  <si>
    <t>76681R01</t>
  </si>
  <si>
    <t>Montáž kuchyňských linek včetně skříněk uchycených na stěnu, obložeí stěny a spotřebičů délky přes 2100 do 2500 mm</t>
  </si>
  <si>
    <t>-204781529</t>
  </si>
  <si>
    <t>106</t>
  </si>
  <si>
    <t>998766312</t>
  </si>
  <si>
    <t>Přesun hmot pro konstrukce truhlářské stanovený procentní sazbou (%) z ceny vodorovná dopravní vzdálenost do 50 m ruční (bez užití mechanizace) v objektech výšky přes 6 do 12 m</t>
  </si>
  <si>
    <t>-1140073908</t>
  </si>
  <si>
    <t>https://podminky.urs.cz/item/CS_URS_2025_01/998766312</t>
  </si>
  <si>
    <t>771</t>
  </si>
  <si>
    <t>Podlahy z dlaždic</t>
  </si>
  <si>
    <t>107</t>
  </si>
  <si>
    <t>771111011</t>
  </si>
  <si>
    <t>Příprava podkladu před provedením dlažby vysátí podlah</t>
  </si>
  <si>
    <t>1805332463</t>
  </si>
  <si>
    <t>https://podminky.urs.cz/item/CS_URS_2025_01/771111011</t>
  </si>
  <si>
    <t>(14,89+24,515)*1,85+1,18*1,18 "chodba</t>
  </si>
  <si>
    <t>108</t>
  </si>
  <si>
    <t>771121011</t>
  </si>
  <si>
    <t>Příprava podkladu před provedením dlažby nátěr penetrační na podlahu</t>
  </si>
  <si>
    <t>-1287857966</t>
  </si>
  <si>
    <t>https://podminky.urs.cz/item/CS_URS_2025_01/771121011</t>
  </si>
  <si>
    <t>109</t>
  </si>
  <si>
    <t>771121026</t>
  </si>
  <si>
    <t>Příprava podkladu před provedením dlažby broušení podlah stávajícího podkladu pro odstranění lepidla (po starých krytinách)</t>
  </si>
  <si>
    <t>1991172266</t>
  </si>
  <si>
    <t>https://podminky.urs.cz/item/CS_URS_2025_01/771121026</t>
  </si>
  <si>
    <t>110</t>
  </si>
  <si>
    <t>771151012</t>
  </si>
  <si>
    <t>Příprava podkladu před provedením dlažby samonivelační stěrka min. pevnosti 20 MPa, tloušťky přes 3 do 5 mm</t>
  </si>
  <si>
    <t>381731269</t>
  </si>
  <si>
    <t>https://podminky.urs.cz/item/CS_URS_2025_01/771151012</t>
  </si>
  <si>
    <t>111</t>
  </si>
  <si>
    <t>771474112R</t>
  </si>
  <si>
    <t>Montáž soklů z dlaždic keramických nebo teracových lepených cementovým flexibilním lepidlem rovných, výšky přes 65 do 90 mm</t>
  </si>
  <si>
    <t>1981856215</t>
  </si>
  <si>
    <t>112</t>
  </si>
  <si>
    <t>597611R1</t>
  </si>
  <si>
    <t xml:space="preserve">sokl keramický mrazuvzdorný teracový pásek  povrch hladký tl do 10mm výšky přes 65 do 90mm</t>
  </si>
  <si>
    <t>-795439676</t>
  </si>
  <si>
    <t>Poznámka k položce:_x000d_
ztratné 5%</t>
  </si>
  <si>
    <t>137,16*1,05 'Přepočtené koeficientem množství</t>
  </si>
  <si>
    <t>113</t>
  </si>
  <si>
    <t>771554113</t>
  </si>
  <si>
    <t>Montáž podlah z dlaždic teracových lepených flexibilním lepidlem přes 9 do 12 ks/ m2</t>
  </si>
  <si>
    <t>487965116</t>
  </si>
  <si>
    <t>https://podminky.urs.cz/item/CS_URS_2025_01/771554113</t>
  </si>
  <si>
    <t>114</t>
  </si>
  <si>
    <t>59247474R</t>
  </si>
  <si>
    <t>dlaždice teracová broušená 300x300x25mm</t>
  </si>
  <si>
    <t>1617633996</t>
  </si>
  <si>
    <t>Poznámka k položce:_x000d_
ztratné 10%</t>
  </si>
  <si>
    <t>161,428*1,1 'Přepočtené koeficientem množství</t>
  </si>
  <si>
    <t>115</t>
  </si>
  <si>
    <t>771591115</t>
  </si>
  <si>
    <t>Podlahy - dokončovací práce spárování silikonem</t>
  </si>
  <si>
    <t>195169195</t>
  </si>
  <si>
    <t>https://podminky.urs.cz/item/CS_URS_2025_01/771591115</t>
  </si>
  <si>
    <t>ozn. 4 (styk podlahy a soklu + ukončení soklu)</t>
  </si>
  <si>
    <t>(14,89*2+24,515*2+1,85-0,8-0,9*8)*2 "chodba</t>
  </si>
  <si>
    <t>(28,15-0,9)*2 "sociální zázemí pro zaměstnance</t>
  </si>
  <si>
    <t>(39,05-0,9*2)*2 "klub</t>
  </si>
  <si>
    <t>116</t>
  </si>
  <si>
    <t>998771312</t>
  </si>
  <si>
    <t>Přesun hmot pro podlahy z dlaždic stanovený procentní sazbou (%) z ceny vodorovná dopravní vzdálenost do 50 m ruční (bez užití mechanizace) v objektech výšky přes 6 do 12 m</t>
  </si>
  <si>
    <t>-347866136</t>
  </si>
  <si>
    <t>https://podminky.urs.cz/item/CS_URS_2025_01/998771312</t>
  </si>
  <si>
    <t>777</t>
  </si>
  <si>
    <t>Podlahy lité</t>
  </si>
  <si>
    <t>117</t>
  </si>
  <si>
    <t>777111111</t>
  </si>
  <si>
    <t>Příprava podkladu před provedením litých podlah vysátí</t>
  </si>
  <si>
    <t>1308345818</t>
  </si>
  <si>
    <t>https://podminky.urs.cz/item/CS_URS_2025_01/777111111</t>
  </si>
  <si>
    <t>ozn. 7</t>
  </si>
  <si>
    <t>118</t>
  </si>
  <si>
    <t>777111123</t>
  </si>
  <si>
    <t>Příprava podkladu před provedením litých podlah obroušení strojní</t>
  </si>
  <si>
    <t>1716843460</t>
  </si>
  <si>
    <t>https://podminky.urs.cz/item/CS_URS_2025_01/777111123</t>
  </si>
  <si>
    <t>119</t>
  </si>
  <si>
    <t>777131101</t>
  </si>
  <si>
    <t>Penetrační nátěr podlahy epoxidový na podklad suchý a vyzrálý</t>
  </si>
  <si>
    <t>456121778</t>
  </si>
  <si>
    <t>https://podminky.urs.cz/item/CS_URS_2025_01/777131101</t>
  </si>
  <si>
    <t>22,35+(19,69-0,9)*0,1 "sklep 1</t>
  </si>
  <si>
    <t>31,52+(23,99-0,9)*0,1 "sklep 2</t>
  </si>
  <si>
    <t>21,64+(19,38-0,9)*0,1 "sklep 3</t>
  </si>
  <si>
    <t>15,45+(16,95-0,9)*0,1 "sklep 4</t>
  </si>
  <si>
    <t>23,4+(19,86-0,9)*0,1 "sklep 5</t>
  </si>
  <si>
    <t>21,64+(19,38-0,9)*0,1 "technická místnost 1</t>
  </si>
  <si>
    <t>52,2+(33,62-0,9)*0,1 "technická místnost 2</t>
  </si>
  <si>
    <t>120</t>
  </si>
  <si>
    <t>777612101</t>
  </si>
  <si>
    <t>Uzavírací nátěr podlahy epoxidový barevný</t>
  </si>
  <si>
    <t>-597498440</t>
  </si>
  <si>
    <t>https://podminky.urs.cz/item/CS_URS_2025_01/777612101</t>
  </si>
  <si>
    <t>121</t>
  </si>
  <si>
    <t>777612151</t>
  </si>
  <si>
    <t>Uzavírací nátěr Příplatek za zvýšenou pracnost provádění soklíků na svislé ploše podlahových</t>
  </si>
  <si>
    <t>-1673533429</t>
  </si>
  <si>
    <t>https://podminky.urs.cz/item/CS_URS_2025_01/777612151</t>
  </si>
  <si>
    <t>122</t>
  </si>
  <si>
    <t>998777312</t>
  </si>
  <si>
    <t>Přesun hmot pro podlahy lité stanovený procentní sazbou (%) z ceny vodorovná dopravní vzdálenost do 50 m ruční (bez užití mechanizace) v objektech výšky přes 6 do 12 m</t>
  </si>
  <si>
    <t>-1834638822</t>
  </si>
  <si>
    <t>https://podminky.urs.cz/item/CS_URS_2025_01/998777312</t>
  </si>
  <si>
    <t>783</t>
  </si>
  <si>
    <t>Dokončovací práce - nátěry</t>
  </si>
  <si>
    <t>123</t>
  </si>
  <si>
    <t>783314201</t>
  </si>
  <si>
    <t>Základní antikorozní nátěr zámečnických konstrukcí jednonásobný syntetický standardní</t>
  </si>
  <si>
    <t>618537730</t>
  </si>
  <si>
    <t>https://podminky.urs.cz/item/CS_URS_2025_01/783314201</t>
  </si>
  <si>
    <t>ozn. 5, nátěr zárubní</t>
  </si>
  <si>
    <t>(0,8+1,97*2)*0,15 "sklep 1</t>
  </si>
  <si>
    <t>(0,8+1,97*2)*0,15 "sklep 4</t>
  </si>
  <si>
    <t>(0,8+1,97*2)*0,15*3+(0,6+1,97*2)*0,15*2 "sociální zázemí pro zaměstnance</t>
  </si>
  <si>
    <t>124</t>
  </si>
  <si>
    <t>783317101</t>
  </si>
  <si>
    <t>Krycí nátěr (email) zámečnických konstrukcí jednonásobný syntetický standardní</t>
  </si>
  <si>
    <t>135374048</t>
  </si>
  <si>
    <t>https://podminky.urs.cz/item/CS_URS_2025_01/783317101</t>
  </si>
  <si>
    <t>ozn. 5, dvojnásobný nátěr zárubní</t>
  </si>
  <si>
    <t>(0,8+1,97*2)*0,15*2 "sklep 1</t>
  </si>
  <si>
    <t>(0,8+1,97*2)*0,15*2 "sklep 4</t>
  </si>
  <si>
    <t>((0,8+1,97*2)*0,15*3+(0,6+1,97*2)*0,15*2)*2 "sociální zázemí pro zaměstnance</t>
  </si>
  <si>
    <t>784</t>
  </si>
  <si>
    <t>Dokončovací práce - malby a tapety</t>
  </si>
  <si>
    <t>125</t>
  </si>
  <si>
    <t>784181101</t>
  </si>
  <si>
    <t>Penetrace podkladu jednonásobná základní akrylátová bezbarvá v místnostech výšky do 3,80 m</t>
  </si>
  <si>
    <t>1042088836</t>
  </si>
  <si>
    <t>https://podminky.urs.cz/item/CS_URS_2025_01/784181101</t>
  </si>
  <si>
    <t>22,35+19,69*2,7 "sklep 1</t>
  </si>
  <si>
    <t>31,52+23,99*2,7 "sklep 2</t>
  </si>
  <si>
    <t>21,64+19,38*2,7 "sklep 3</t>
  </si>
  <si>
    <t>15,45+16,95*2,7 "sklep 4</t>
  </si>
  <si>
    <t>23,4+19,86*2,7 "sklep 5</t>
  </si>
  <si>
    <t>21,64+19,38*2,7 "technická místnost 1</t>
  </si>
  <si>
    <t>52,2+33,62*2,7 "technická místnost 2</t>
  </si>
  <si>
    <t>178,3+(172,7-2,65-1,85)*2,7 "chodba</t>
  </si>
  <si>
    <t>14,75+28,15*2,7 "sociální zázemí pro zaměstnance</t>
  </si>
  <si>
    <t>14,55*4,975+39,05*2,7 "klub</t>
  </si>
  <si>
    <t>(10,8+14,1*2,65)*4 "kuchyňky</t>
  </si>
  <si>
    <t>126</t>
  </si>
  <si>
    <t>784221101</t>
  </si>
  <si>
    <t>Malby z malířských směsí otěruvzdorných za sucha dvojnásobné, bílé za sucha otěruvzdorné dobře v místnostech výšky do 3,80 m</t>
  </si>
  <si>
    <t>-1203660058</t>
  </si>
  <si>
    <t>https://podminky.urs.cz/item/CS_URS_2025_01/784221101</t>
  </si>
  <si>
    <t>ZTI - Zdravotechnika</t>
  </si>
  <si>
    <t>4 - Vodorovné konstrukce</t>
  </si>
  <si>
    <t>97 - Prorážení otvorů ZTI</t>
  </si>
  <si>
    <t>721 - Vnitřní kanalizace</t>
  </si>
  <si>
    <t>721-DMTŽ - Kanalizace - demontáže</t>
  </si>
  <si>
    <t>175101101RT2</t>
  </si>
  <si>
    <t>Obsyp potrubí bez prohození sypaniny, s dodáním štěrkopísku frakce 0 - 22 mm</t>
  </si>
  <si>
    <t>822138577</t>
  </si>
  <si>
    <t>3,6*(0,8*(0,16+0,3)-PI*(0,16)^2/4) "úsek levá od šachty</t>
  </si>
  <si>
    <t>20,7*(0,8*(0,16+0,3)-PI*(0,16)^2/4) "úsek K14</t>
  </si>
  <si>
    <t>2,22*(0,8*(0,16+0,3)-PI*(0,16)^2/4) "úsek K65</t>
  </si>
  <si>
    <t>0,45*(0,8*(0,11+0,3)-PI*(0,11)^2/4) "úsek K104</t>
  </si>
  <si>
    <t>3,8*(0,8*(0,11+0,3)-PI*(0,11)^2/4) "úsek K77</t>
  </si>
  <si>
    <t>0,9*(0,8*(0,11+0,3)-PI*(0,11)^2/4) "úsek K6</t>
  </si>
  <si>
    <t>6,1*(0,8*(0,11+0,3)-PI*(0,11)^2/4) "úsek S6</t>
  </si>
  <si>
    <t>0,8*(0,8*(0,11+0,3)-PI*(0,11)^2/4) "úsek S5</t>
  </si>
  <si>
    <t>3,7*(0,8*(0,16+0,3)-PI*(0,16)^2/4) "úsek K75</t>
  </si>
  <si>
    <t>1,33*(0,8*(0,11+0,3)-PI*(0,11)^2/4) "úsek K76</t>
  </si>
  <si>
    <t>0,5*(0,8*(0,16+0,3)-PI*(0,16)^2/4) "úsek K74</t>
  </si>
  <si>
    <t>5*(0,8*(0,11+0,3)-PI*(0,11)^2/4) "úsek S7</t>
  </si>
  <si>
    <t>11,05*(0,8*(0,16+0,3)-PI*(0,16)^2/4) "úsek K66</t>
  </si>
  <si>
    <t>1,6*(0,8*(0,16+0,3)-PI*(0,16)^2/4) "úsek K15</t>
  </si>
  <si>
    <t>2,3*(0,8*(0,16+0,3)-PI*(0,16)^2/4) "úsek K17</t>
  </si>
  <si>
    <t>5,5*(0,8*(0,2+0,3)-PI*(0,2)^2/4) "úsek K27</t>
  </si>
  <si>
    <t>1,4*(0,8*(0,11+0,3)-PI*(0,11)^2/4) "úsek K78</t>
  </si>
  <si>
    <t>6,3*(0,8*(0,11+0,3)-PI*(0,11)^2/4) "úsek S2</t>
  </si>
  <si>
    <t>1,8*(0,8*(0,11+0,3)-PI*(0,11)^2/4) "úsek S3</t>
  </si>
  <si>
    <t>451541111R00</t>
  </si>
  <si>
    <t>Lože pod potrubí ze štěrkodrtě 0 - 63 mm</t>
  </si>
  <si>
    <t>-353470260</t>
  </si>
  <si>
    <t>3,6*0,8*0,1 "úsek levá od šachty</t>
  </si>
  <si>
    <t>20,7*0,8*0,1 "úsek K14</t>
  </si>
  <si>
    <t>2,22*0,8*0,1 "úsek K65</t>
  </si>
  <si>
    <t>0,45*0,8*0,1 "úsek K104</t>
  </si>
  <si>
    <t>3,8*0,8*0,1 "úsek K77</t>
  </si>
  <si>
    <t>0,9*0,8*0,1 "úsek K6</t>
  </si>
  <si>
    <t>6,1*0,8*0,1 "úsek S6</t>
  </si>
  <si>
    <t>0,8*0,8*0,1 "úsek S5</t>
  </si>
  <si>
    <t>3,7*0,8*0,1 "úsek K75</t>
  </si>
  <si>
    <t>1,33*0,8*0,1 "úsek K76</t>
  </si>
  <si>
    <t>0,5*0,8*0,1 "úsek K74</t>
  </si>
  <si>
    <t>5*0,8*0,1 "úsek S7</t>
  </si>
  <si>
    <t>11,05*0,8*0,1 "úsek K66</t>
  </si>
  <si>
    <t>1,6*0,8*0,1 "úsek K15</t>
  </si>
  <si>
    <t>2,3*0,8*0,1 "úsek K17</t>
  </si>
  <si>
    <t>5,5*0,8*0,1 "úsek K27</t>
  </si>
  <si>
    <t>1,4*0,8*0,1 "úsek K78</t>
  </si>
  <si>
    <t>6,3*0,8*0,1 "úsek S2</t>
  </si>
  <si>
    <t>1,8*0,8*0,1 "úsek S3</t>
  </si>
  <si>
    <t>Prorážení otvorů ZTI</t>
  </si>
  <si>
    <t>974031142R00</t>
  </si>
  <si>
    <t>Vysekání rýh ve zdi cihelné 7 x 7 cm</t>
  </si>
  <si>
    <t>493111616</t>
  </si>
  <si>
    <t>974031153R00</t>
  </si>
  <si>
    <t>Vysekání rýh ve zdi cihelné 10 x 10 cm</t>
  </si>
  <si>
    <t>729814345</t>
  </si>
  <si>
    <t>974031164R00</t>
  </si>
  <si>
    <t>Vysekání rýh ve zdi cihelné 15 x 15 cm</t>
  </si>
  <si>
    <t>1435152341</t>
  </si>
  <si>
    <t>974200020RA0</t>
  </si>
  <si>
    <t>Vysekání rýh ve zdech z betonu, 10 x 10 cm</t>
  </si>
  <si>
    <t>-30868960</t>
  </si>
  <si>
    <t>979087311R00</t>
  </si>
  <si>
    <t>Vodorovné přemístění suti nošením do 10 m</t>
  </si>
  <si>
    <t>-1240229961</t>
  </si>
  <si>
    <t>979087391R00</t>
  </si>
  <si>
    <t>Příplatek za nošení suti každých dalších 10 m</t>
  </si>
  <si>
    <t>1351635334</t>
  </si>
  <si>
    <t>979088212R00</t>
  </si>
  <si>
    <t>Nakládání suti na dopr.prostředky</t>
  </si>
  <si>
    <t>-1001829994</t>
  </si>
  <si>
    <t>979081111R00</t>
  </si>
  <si>
    <t>Odvoz suti a vybour. hmot na skládku do 1 km</t>
  </si>
  <si>
    <t>-930163619</t>
  </si>
  <si>
    <t>979081121R00</t>
  </si>
  <si>
    <t>Příplatek k odvozu za každý další 1 km</t>
  </si>
  <si>
    <t>-46263554</t>
  </si>
  <si>
    <t>979093111R00</t>
  </si>
  <si>
    <t>Uložení suti na skládku bez zhutnění</t>
  </si>
  <si>
    <t>-1231935587</t>
  </si>
  <si>
    <t>979990101R00</t>
  </si>
  <si>
    <t>Poplatek za sklád.suti-směs bet.a cihel do 30x30cm</t>
  </si>
  <si>
    <t>-1297821279</t>
  </si>
  <si>
    <t>979990107R00</t>
  </si>
  <si>
    <t>Poplatek za uložení suti - směs betonu, cihel, dřeva, skupina odpadu 170904</t>
  </si>
  <si>
    <t>984204431</t>
  </si>
  <si>
    <t>721</t>
  </si>
  <si>
    <t>Vnitřní kanalizace</t>
  </si>
  <si>
    <t>721176113R00</t>
  </si>
  <si>
    <t>Potrubí HT odpadní svislé D 50 x 1,8 mm</t>
  </si>
  <si>
    <t>275351639</t>
  </si>
  <si>
    <t>721176114R00</t>
  </si>
  <si>
    <t>Potrubí HT odpadní svislé D 75 x 1,9 mm</t>
  </si>
  <si>
    <t>-14864813</t>
  </si>
  <si>
    <t>721176115R00</t>
  </si>
  <si>
    <t>Potrubí HT odpadní svislé D 110 x 2,7 mm</t>
  </si>
  <si>
    <t>-604481960</t>
  </si>
  <si>
    <t>721176116R00</t>
  </si>
  <si>
    <t>Potrubí HT odpadní svislé D 125 x 3,1 mm</t>
  </si>
  <si>
    <t>1168507110</t>
  </si>
  <si>
    <t>721176222R00</t>
  </si>
  <si>
    <t>Potrubí KG svodné (ležaté) v zemi D 110 x 3,2 mm</t>
  </si>
  <si>
    <t>1527914138</t>
  </si>
  <si>
    <t>721176223R00</t>
  </si>
  <si>
    <t>Potrubí KG svodné (ležaté) v zemi D 125 x 3,2 mm</t>
  </si>
  <si>
    <t>-1666170948</t>
  </si>
  <si>
    <t>721176224R00</t>
  </si>
  <si>
    <t>Potrubí KG svodné (ležaté) v zemi D 160 x 4,0 mm</t>
  </si>
  <si>
    <t>-1910603228</t>
  </si>
  <si>
    <t>721176225R00</t>
  </si>
  <si>
    <t>Potrubí KG svodné (ležaté) v zemi, D 200 x 4,9 mm</t>
  </si>
  <si>
    <t>-154635622</t>
  </si>
  <si>
    <t>722120125R00</t>
  </si>
  <si>
    <t>Potrubí litinové hrdlové těsněné, DN 125</t>
  </si>
  <si>
    <t>-1836218073</t>
  </si>
  <si>
    <t>721194105R00</t>
  </si>
  <si>
    <t>Vyvedení odpadních výpustek, D 50 x 1,8 mm</t>
  </si>
  <si>
    <t>94724591</t>
  </si>
  <si>
    <t>721194107R00</t>
  </si>
  <si>
    <t>Vyvedení odpadních výpustek, D 75 x 1,9 mm</t>
  </si>
  <si>
    <t>86999094</t>
  </si>
  <si>
    <t>721273180R00</t>
  </si>
  <si>
    <t>Ventil přivzdušňovací podomítkový DN50/75</t>
  </si>
  <si>
    <t>-661108878</t>
  </si>
  <si>
    <t>721223423RT2</t>
  </si>
  <si>
    <t>Podlahová vpusť , svislý odpad DN 75, suchá ZU, pevný iz límec, nástavec 10-70 mm, nerez mřížka</t>
  </si>
  <si>
    <t>1258044299</t>
  </si>
  <si>
    <t>721223590R00</t>
  </si>
  <si>
    <t>Souprava izolační s textílií nakašírovanou fólií</t>
  </si>
  <si>
    <t>1552324271</t>
  </si>
  <si>
    <t>LTHŠoupě 125</t>
  </si>
  <si>
    <t>Litinové přírubové šoupě DN 125 pro odpadní vodu, krátké provedení</t>
  </si>
  <si>
    <t>-870689304</t>
  </si>
  <si>
    <t>722219106R00</t>
  </si>
  <si>
    <t>Montáž armatur přírubových DN 125 mm</t>
  </si>
  <si>
    <t>-1140744429</t>
  </si>
  <si>
    <t>Poklop</t>
  </si>
  <si>
    <t>Pachotěsný pochozí poklop 600x600 mm, včetně rámu</t>
  </si>
  <si>
    <t>-1285814711</t>
  </si>
  <si>
    <t>899101111R00</t>
  </si>
  <si>
    <t>Osazení poklopu s rámem do 50 kg</t>
  </si>
  <si>
    <t>-1755374677</t>
  </si>
  <si>
    <t>721290111R00</t>
  </si>
  <si>
    <t>Zkouška těsnosti kanalizace vodou DN 125</t>
  </si>
  <si>
    <t>467997065</t>
  </si>
  <si>
    <t>721290112R00</t>
  </si>
  <si>
    <t>Zkouška těsnosti kanalizace vodou DN 200</t>
  </si>
  <si>
    <t>-196671606</t>
  </si>
  <si>
    <t>998721102R00</t>
  </si>
  <si>
    <t>Přesun hmot pro vnitřní kanalizaci, výšky do 12 m</t>
  </si>
  <si>
    <t>1500165694</t>
  </si>
  <si>
    <t>721-DMTŽ</t>
  </si>
  <si>
    <t>Kanalizace - demontáže</t>
  </si>
  <si>
    <t>721140806R00</t>
  </si>
  <si>
    <t>Demontáž potrubí litinového do DN 200 mm</t>
  </si>
  <si>
    <t>-447058004</t>
  </si>
  <si>
    <t>721110806R00</t>
  </si>
  <si>
    <t>Demontáž potrubí z kameninových trub do DN 200 mm</t>
  </si>
  <si>
    <t>1829272645</t>
  </si>
  <si>
    <t>721210813R00</t>
  </si>
  <si>
    <t>Demontáž vpusti</t>
  </si>
  <si>
    <t>-1814182171</t>
  </si>
  <si>
    <t>722211815R00</t>
  </si>
  <si>
    <t>Demontáž armatur se dvěma přírubami DN 125</t>
  </si>
  <si>
    <t>-723823596</t>
  </si>
  <si>
    <t>976085411R00</t>
  </si>
  <si>
    <t>Vybourání rámů a poklopů plochy nad 0,6 m2</t>
  </si>
  <si>
    <t>1276551428</t>
  </si>
  <si>
    <t>721290822R00</t>
  </si>
  <si>
    <t>Přesun vybouraných hmot - kanalizace, H 6 - 12 m</t>
  </si>
  <si>
    <t>-1308407553</t>
  </si>
  <si>
    <t>979088212R00.1</t>
  </si>
  <si>
    <t>Nakládání suti na dopr.prostředky-zvlášt.zakl.obj.</t>
  </si>
  <si>
    <t>1570890343</t>
  </si>
  <si>
    <t>202584359</t>
  </si>
  <si>
    <t>330364983</t>
  </si>
  <si>
    <t>-1828695480</t>
  </si>
  <si>
    <t>979990111R00</t>
  </si>
  <si>
    <t>Poplatek za uložení suti - stavební keramika, skupina odpadu 170103</t>
  </si>
  <si>
    <t>-608424929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</si>
  <si>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</si>
  <si>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</si>
  <si>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</si>
  <si>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</si>
  <si>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VRN1</t>
  </si>
  <si>
    <t>Průzkumné, zeměměřičské a projektové práce</t>
  </si>
  <si>
    <t>013254000</t>
  </si>
  <si>
    <t>Dokumentace skutečného provedení stavby</t>
  </si>
  <si>
    <t>kpl</t>
  </si>
  <si>
    <t>1024</t>
  </si>
  <si>
    <t>1177392530</t>
  </si>
  <si>
    <t>https://podminky.urs.cz/item/CS_URS_2025_01/013254000</t>
  </si>
  <si>
    <t>Poznámka k položce:_x000d_
od zhotovitele "v tužce"</t>
  </si>
  <si>
    <t>VRN3</t>
  </si>
  <si>
    <t>Zařízení staveniště</t>
  </si>
  <si>
    <t>030001000</t>
  </si>
  <si>
    <t>1593264735</t>
  </si>
  <si>
    <t>https://podminky.urs.cz/item/CS_URS_2025_01/030001000</t>
  </si>
  <si>
    <t>Poznámka k položce:_x000d_
spotřeba médií, komunikační cesty, zábory, sklady, prostory pro zaměstnance, průběžný úklid a likvidace obalového odpadu, skladování materiálu apod.</t>
  </si>
  <si>
    <t>VRN4</t>
  </si>
  <si>
    <t>Inženýrská činnost</t>
  </si>
  <si>
    <t>045002000</t>
  </si>
  <si>
    <t>Kompletační a koordinační činnost</t>
  </si>
  <si>
    <t>-2120741155</t>
  </si>
  <si>
    <t>https://podminky.urs.cz/item/CS_URS_2025_01/045002000</t>
  </si>
  <si>
    <t>Poznámka k položce:_x000d_
technické poradenství a součinnost objednateli, organizace kontrolních dní, koordinace subdodavatelů, podklady po ukončení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</si>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</sst>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9711111" TargetMode="External" /><Relationship Id="rId2" Type="http://schemas.openxmlformats.org/officeDocument/2006/relationships/hyperlink" Target="https://podminky.urs.cz/item/CS_URS_2025_01/162211311" TargetMode="External" /><Relationship Id="rId3" Type="http://schemas.openxmlformats.org/officeDocument/2006/relationships/hyperlink" Target="https://podminky.urs.cz/item/CS_URS_2025_01/162211319" TargetMode="External" /><Relationship Id="rId4" Type="http://schemas.openxmlformats.org/officeDocument/2006/relationships/hyperlink" Target="https://podminky.urs.cz/item/CS_URS_2025_01/162751117" TargetMode="External" /><Relationship Id="rId5" Type="http://schemas.openxmlformats.org/officeDocument/2006/relationships/hyperlink" Target="https://podminky.urs.cz/item/CS_URS_2025_01/162751119" TargetMode="External" /><Relationship Id="rId6" Type="http://schemas.openxmlformats.org/officeDocument/2006/relationships/hyperlink" Target="https://podminky.urs.cz/item/CS_URS_2025_01/167111101" TargetMode="External" /><Relationship Id="rId7" Type="http://schemas.openxmlformats.org/officeDocument/2006/relationships/hyperlink" Target="https://podminky.urs.cz/item/CS_URS_2025_01/171201231" TargetMode="External" /><Relationship Id="rId8" Type="http://schemas.openxmlformats.org/officeDocument/2006/relationships/hyperlink" Target="https://podminky.urs.cz/item/CS_URS_2025_01/174111102" TargetMode="External" /><Relationship Id="rId9" Type="http://schemas.openxmlformats.org/officeDocument/2006/relationships/hyperlink" Target="https://podminky.urs.cz/item/CS_URS_2025_01/270001111" TargetMode="External" /><Relationship Id="rId10" Type="http://schemas.openxmlformats.org/officeDocument/2006/relationships/hyperlink" Target="https://podminky.urs.cz/item/CS_URS_2025_01/273321411" TargetMode="External" /><Relationship Id="rId11" Type="http://schemas.openxmlformats.org/officeDocument/2006/relationships/hyperlink" Target="https://podminky.urs.cz/item/CS_URS_2025_01/273362021" TargetMode="External" /><Relationship Id="rId12" Type="http://schemas.openxmlformats.org/officeDocument/2006/relationships/hyperlink" Target="https://podminky.urs.cz/item/CS_URS_2025_01/317168016" TargetMode="External" /><Relationship Id="rId13" Type="http://schemas.openxmlformats.org/officeDocument/2006/relationships/hyperlink" Target="https://podminky.urs.cz/item/CS_URS_2025_01/342244101" TargetMode="External" /><Relationship Id="rId14" Type="http://schemas.openxmlformats.org/officeDocument/2006/relationships/hyperlink" Target="https://podminky.urs.cz/item/CS_URS_2025_01/452321171" TargetMode="External" /><Relationship Id="rId15" Type="http://schemas.openxmlformats.org/officeDocument/2006/relationships/hyperlink" Target="https://podminky.urs.cz/item/CS_URS_2025_01/452351111" TargetMode="External" /><Relationship Id="rId16" Type="http://schemas.openxmlformats.org/officeDocument/2006/relationships/hyperlink" Target="https://podminky.urs.cz/item/CS_URS_2025_01/452351112" TargetMode="External" /><Relationship Id="rId17" Type="http://schemas.openxmlformats.org/officeDocument/2006/relationships/hyperlink" Target="https://podminky.urs.cz/item/CS_URS_2025_01/452368211" TargetMode="External" /><Relationship Id="rId18" Type="http://schemas.openxmlformats.org/officeDocument/2006/relationships/hyperlink" Target="https://podminky.urs.cz/item/CS_URS_2025_01/612131102" TargetMode="External" /><Relationship Id="rId19" Type="http://schemas.openxmlformats.org/officeDocument/2006/relationships/hyperlink" Target="https://podminky.urs.cz/item/CS_URS_2025_01/612321141" TargetMode="External" /><Relationship Id="rId20" Type="http://schemas.openxmlformats.org/officeDocument/2006/relationships/hyperlink" Target="https://podminky.urs.cz/item/CS_URS_2025_01/612325121" TargetMode="External" /><Relationship Id="rId21" Type="http://schemas.openxmlformats.org/officeDocument/2006/relationships/hyperlink" Target="https://podminky.urs.cz/item/CS_URS_2025_01/612325417" TargetMode="External" /><Relationship Id="rId22" Type="http://schemas.openxmlformats.org/officeDocument/2006/relationships/hyperlink" Target="https://podminky.urs.cz/item/CS_URS_2025_01/631311125" TargetMode="External" /><Relationship Id="rId23" Type="http://schemas.openxmlformats.org/officeDocument/2006/relationships/hyperlink" Target="https://podminky.urs.cz/item/CS_URS_2025_01/631319012" TargetMode="External" /><Relationship Id="rId24" Type="http://schemas.openxmlformats.org/officeDocument/2006/relationships/hyperlink" Target="https://podminky.urs.cz/item/CS_URS_2025_01/631319173" TargetMode="External" /><Relationship Id="rId25" Type="http://schemas.openxmlformats.org/officeDocument/2006/relationships/hyperlink" Target="https://podminky.urs.cz/item/CS_URS_2025_01/631319196" TargetMode="External" /><Relationship Id="rId26" Type="http://schemas.openxmlformats.org/officeDocument/2006/relationships/hyperlink" Target="https://podminky.urs.cz/item/CS_URS_2025_01/631362021" TargetMode="External" /><Relationship Id="rId27" Type="http://schemas.openxmlformats.org/officeDocument/2006/relationships/hyperlink" Target="https://podminky.urs.cz/item/CS_URS_2025_01/642942611" TargetMode="External" /><Relationship Id="rId28" Type="http://schemas.openxmlformats.org/officeDocument/2006/relationships/hyperlink" Target="https://podminky.urs.cz/item/CS_URS_2025_01/894302171" TargetMode="External" /><Relationship Id="rId29" Type="http://schemas.openxmlformats.org/officeDocument/2006/relationships/hyperlink" Target="https://podminky.urs.cz/item/CS_URS_2025_01/894302261" TargetMode="External" /><Relationship Id="rId30" Type="http://schemas.openxmlformats.org/officeDocument/2006/relationships/hyperlink" Target="https://podminky.urs.cz/item/CS_URS_2025_01/894501111" TargetMode="External" /><Relationship Id="rId31" Type="http://schemas.openxmlformats.org/officeDocument/2006/relationships/hyperlink" Target="https://podminky.urs.cz/item/CS_URS_2025_01/894501112" TargetMode="External" /><Relationship Id="rId32" Type="http://schemas.openxmlformats.org/officeDocument/2006/relationships/hyperlink" Target="https://podminky.urs.cz/item/CS_URS_2025_01/894501211" TargetMode="External" /><Relationship Id="rId33" Type="http://schemas.openxmlformats.org/officeDocument/2006/relationships/hyperlink" Target="https://podminky.urs.cz/item/CS_URS_2025_01/894501212" TargetMode="External" /><Relationship Id="rId34" Type="http://schemas.openxmlformats.org/officeDocument/2006/relationships/hyperlink" Target="https://podminky.urs.cz/item/CS_URS_2025_01/894501221" TargetMode="External" /><Relationship Id="rId35" Type="http://schemas.openxmlformats.org/officeDocument/2006/relationships/hyperlink" Target="https://podminky.urs.cz/item/CS_URS_2025_01/894501222" TargetMode="External" /><Relationship Id="rId36" Type="http://schemas.openxmlformats.org/officeDocument/2006/relationships/hyperlink" Target="https://podminky.urs.cz/item/CS_URS_2025_01/894608211" TargetMode="External" /><Relationship Id="rId37" Type="http://schemas.openxmlformats.org/officeDocument/2006/relationships/hyperlink" Target="https://podminky.urs.cz/item/CS_URS_2025_01/899101211" TargetMode="External" /><Relationship Id="rId38" Type="http://schemas.openxmlformats.org/officeDocument/2006/relationships/hyperlink" Target="https://podminky.urs.cz/item/CS_URS_2025_01/899102112" TargetMode="External" /><Relationship Id="rId39" Type="http://schemas.openxmlformats.org/officeDocument/2006/relationships/hyperlink" Target="https://podminky.urs.cz/item/CS_URS_2025_01/949101111" TargetMode="External" /><Relationship Id="rId40" Type="http://schemas.openxmlformats.org/officeDocument/2006/relationships/hyperlink" Target="https://podminky.urs.cz/item/CS_URS_2025_01/952901111" TargetMode="External" /><Relationship Id="rId41" Type="http://schemas.openxmlformats.org/officeDocument/2006/relationships/hyperlink" Target="https://podminky.urs.cz/item/CS_URS_2025_01/961055111" TargetMode="External" /><Relationship Id="rId42" Type="http://schemas.openxmlformats.org/officeDocument/2006/relationships/hyperlink" Target="https://podminky.urs.cz/item/CS_URS_2025_01/962031132" TargetMode="External" /><Relationship Id="rId43" Type="http://schemas.openxmlformats.org/officeDocument/2006/relationships/hyperlink" Target="https://podminky.urs.cz/item/CS_URS_2025_01/965042241" TargetMode="External" /><Relationship Id="rId44" Type="http://schemas.openxmlformats.org/officeDocument/2006/relationships/hyperlink" Target="https://podminky.urs.cz/item/CS_URS_2025_01/965049112" TargetMode="External" /><Relationship Id="rId45" Type="http://schemas.openxmlformats.org/officeDocument/2006/relationships/hyperlink" Target="https://podminky.urs.cz/item/CS_URS_2025_01/965081323" TargetMode="External" /><Relationship Id="rId46" Type="http://schemas.openxmlformats.org/officeDocument/2006/relationships/hyperlink" Target="https://podminky.urs.cz/item/CS_URS_2025_01/965081611" TargetMode="External" /><Relationship Id="rId47" Type="http://schemas.openxmlformats.org/officeDocument/2006/relationships/hyperlink" Target="https://podminky.urs.cz/item/CS_URS_2025_01/968072455" TargetMode="External" /><Relationship Id="rId48" Type="http://schemas.openxmlformats.org/officeDocument/2006/relationships/hyperlink" Target="https://podminky.urs.cz/item/CS_URS_2025_01/977151116" TargetMode="External" /><Relationship Id="rId49" Type="http://schemas.openxmlformats.org/officeDocument/2006/relationships/hyperlink" Target="https://podminky.urs.cz/item/CS_URS_2025_01/977151121" TargetMode="External" /><Relationship Id="rId50" Type="http://schemas.openxmlformats.org/officeDocument/2006/relationships/hyperlink" Target="https://podminky.urs.cz/item/CS_URS_2025_01/977151122" TargetMode="External" /><Relationship Id="rId51" Type="http://schemas.openxmlformats.org/officeDocument/2006/relationships/hyperlink" Target="https://podminky.urs.cz/item/CS_URS_2025_01/977151124" TargetMode="External" /><Relationship Id="rId52" Type="http://schemas.openxmlformats.org/officeDocument/2006/relationships/hyperlink" Target="https://podminky.urs.cz/item/CS_URS_2025_01/977151126" TargetMode="External" /><Relationship Id="rId53" Type="http://schemas.openxmlformats.org/officeDocument/2006/relationships/hyperlink" Target="https://podminky.urs.cz/item/CS_URS_2025_01/985331212" TargetMode="External" /><Relationship Id="rId54" Type="http://schemas.openxmlformats.org/officeDocument/2006/relationships/hyperlink" Target="https://podminky.urs.cz/item/CS_URS_2025_01/997013213" TargetMode="External" /><Relationship Id="rId55" Type="http://schemas.openxmlformats.org/officeDocument/2006/relationships/hyperlink" Target="https://podminky.urs.cz/item/CS_URS_2025_01/997013501" TargetMode="External" /><Relationship Id="rId56" Type="http://schemas.openxmlformats.org/officeDocument/2006/relationships/hyperlink" Target="https://podminky.urs.cz/item/CS_URS_2025_01/997013509" TargetMode="External" /><Relationship Id="rId57" Type="http://schemas.openxmlformats.org/officeDocument/2006/relationships/hyperlink" Target="https://podminky.urs.cz/item/CS_URS_2025_01/997013631" TargetMode="External" /><Relationship Id="rId58" Type="http://schemas.openxmlformats.org/officeDocument/2006/relationships/hyperlink" Target="https://podminky.urs.cz/item/CS_URS_2025_01/998018002" TargetMode="External" /><Relationship Id="rId59" Type="http://schemas.openxmlformats.org/officeDocument/2006/relationships/hyperlink" Target="https://podminky.urs.cz/item/CS_URS_2025_01/711111001" TargetMode="External" /><Relationship Id="rId60" Type="http://schemas.openxmlformats.org/officeDocument/2006/relationships/hyperlink" Target="https://podminky.urs.cz/item/CS_URS_2025_01/711141559" TargetMode="External" /><Relationship Id="rId61" Type="http://schemas.openxmlformats.org/officeDocument/2006/relationships/hyperlink" Target="https://podminky.urs.cz/item/CS_URS_2025_01/711141811" TargetMode="External" /><Relationship Id="rId62" Type="http://schemas.openxmlformats.org/officeDocument/2006/relationships/hyperlink" Target="https://podminky.urs.cz/item/CS_URS_2025_01/998711312" TargetMode="External" /><Relationship Id="rId63" Type="http://schemas.openxmlformats.org/officeDocument/2006/relationships/hyperlink" Target="https://podminky.urs.cz/item/CS_URS_2025_01/722220861" TargetMode="External" /><Relationship Id="rId64" Type="http://schemas.openxmlformats.org/officeDocument/2006/relationships/hyperlink" Target="https://podminky.urs.cz/item/CS_URS_2025_01/725110814" TargetMode="External" /><Relationship Id="rId65" Type="http://schemas.openxmlformats.org/officeDocument/2006/relationships/hyperlink" Target="https://podminky.urs.cz/item/CS_URS_2025_01/725119122" TargetMode="External" /><Relationship Id="rId66" Type="http://schemas.openxmlformats.org/officeDocument/2006/relationships/hyperlink" Target="https://podminky.urs.cz/item/CS_URS_2025_01/725210821" TargetMode="External" /><Relationship Id="rId67" Type="http://schemas.openxmlformats.org/officeDocument/2006/relationships/hyperlink" Target="https://podminky.urs.cz/item/CS_URS_2025_01/725310823" TargetMode="External" /><Relationship Id="rId68" Type="http://schemas.openxmlformats.org/officeDocument/2006/relationships/hyperlink" Target="https://podminky.urs.cz/item/CS_URS_2025_01/725820802" TargetMode="External" /><Relationship Id="rId69" Type="http://schemas.openxmlformats.org/officeDocument/2006/relationships/hyperlink" Target="https://podminky.urs.cz/item/CS_URS_2025_01/725829111" TargetMode="External" /><Relationship Id="rId70" Type="http://schemas.openxmlformats.org/officeDocument/2006/relationships/hyperlink" Target="https://podminky.urs.cz/item/CS_URS_2025_01/725860811" TargetMode="External" /><Relationship Id="rId71" Type="http://schemas.openxmlformats.org/officeDocument/2006/relationships/hyperlink" Target="https://podminky.urs.cz/item/CS_URS_2025_01/998725312" TargetMode="External" /><Relationship Id="rId72" Type="http://schemas.openxmlformats.org/officeDocument/2006/relationships/hyperlink" Target="https://podminky.urs.cz/item/CS_URS_2025_01/998727312" TargetMode="External" /><Relationship Id="rId73" Type="http://schemas.openxmlformats.org/officeDocument/2006/relationships/hyperlink" Target="https://podminky.urs.cz/item/CS_URS_2025_01/763111313" TargetMode="External" /><Relationship Id="rId74" Type="http://schemas.openxmlformats.org/officeDocument/2006/relationships/hyperlink" Target="https://podminky.urs.cz/item/CS_URS_2025_01/763111811" TargetMode="External" /><Relationship Id="rId75" Type="http://schemas.openxmlformats.org/officeDocument/2006/relationships/hyperlink" Target="https://podminky.urs.cz/item/CS_URS_2025_01/763181311" TargetMode="External" /><Relationship Id="rId76" Type="http://schemas.openxmlformats.org/officeDocument/2006/relationships/hyperlink" Target="https://podminky.urs.cz/item/CS_URS_2025_01/763181412" TargetMode="External" /><Relationship Id="rId77" Type="http://schemas.openxmlformats.org/officeDocument/2006/relationships/hyperlink" Target="https://podminky.urs.cz/item/CS_URS_2025_01/763181811" TargetMode="External" /><Relationship Id="rId78" Type="http://schemas.openxmlformats.org/officeDocument/2006/relationships/hyperlink" Target="https://podminky.urs.cz/item/CS_URS_2025_01/998763512" TargetMode="External" /><Relationship Id="rId79" Type="http://schemas.openxmlformats.org/officeDocument/2006/relationships/hyperlink" Target="https://podminky.urs.cz/item/CS_URS_2025_01/766660001" TargetMode="External" /><Relationship Id="rId80" Type="http://schemas.openxmlformats.org/officeDocument/2006/relationships/hyperlink" Target="https://podminky.urs.cz/item/CS_URS_2025_01/766660729" TargetMode="External" /><Relationship Id="rId81" Type="http://schemas.openxmlformats.org/officeDocument/2006/relationships/hyperlink" Target="https://podminky.urs.cz/item/CS_URS_2025_01/766691914" TargetMode="External" /><Relationship Id="rId82" Type="http://schemas.openxmlformats.org/officeDocument/2006/relationships/hyperlink" Target="https://podminky.urs.cz/item/CS_URS_2025_01/998766312" TargetMode="External" /><Relationship Id="rId83" Type="http://schemas.openxmlformats.org/officeDocument/2006/relationships/hyperlink" Target="https://podminky.urs.cz/item/CS_URS_2025_01/771111011" TargetMode="External" /><Relationship Id="rId84" Type="http://schemas.openxmlformats.org/officeDocument/2006/relationships/hyperlink" Target="https://podminky.urs.cz/item/CS_URS_2025_01/771121011" TargetMode="External" /><Relationship Id="rId85" Type="http://schemas.openxmlformats.org/officeDocument/2006/relationships/hyperlink" Target="https://podminky.urs.cz/item/CS_URS_2025_01/771121026" TargetMode="External" /><Relationship Id="rId86" Type="http://schemas.openxmlformats.org/officeDocument/2006/relationships/hyperlink" Target="https://podminky.urs.cz/item/CS_URS_2025_01/771151012" TargetMode="External" /><Relationship Id="rId87" Type="http://schemas.openxmlformats.org/officeDocument/2006/relationships/hyperlink" Target="https://podminky.urs.cz/item/CS_URS_2025_01/771554113" TargetMode="External" /><Relationship Id="rId88" Type="http://schemas.openxmlformats.org/officeDocument/2006/relationships/hyperlink" Target="https://podminky.urs.cz/item/CS_URS_2025_01/771591115" TargetMode="External" /><Relationship Id="rId89" Type="http://schemas.openxmlformats.org/officeDocument/2006/relationships/hyperlink" Target="https://podminky.urs.cz/item/CS_URS_2025_01/998771312" TargetMode="External" /><Relationship Id="rId90" Type="http://schemas.openxmlformats.org/officeDocument/2006/relationships/hyperlink" Target="https://podminky.urs.cz/item/CS_URS_2025_01/777111111" TargetMode="External" /><Relationship Id="rId91" Type="http://schemas.openxmlformats.org/officeDocument/2006/relationships/hyperlink" Target="https://podminky.urs.cz/item/CS_URS_2025_01/777111123" TargetMode="External" /><Relationship Id="rId92" Type="http://schemas.openxmlformats.org/officeDocument/2006/relationships/hyperlink" Target="https://podminky.urs.cz/item/CS_URS_2025_01/777131101" TargetMode="External" /><Relationship Id="rId93" Type="http://schemas.openxmlformats.org/officeDocument/2006/relationships/hyperlink" Target="https://podminky.urs.cz/item/CS_URS_2025_01/777612101" TargetMode="External" /><Relationship Id="rId94" Type="http://schemas.openxmlformats.org/officeDocument/2006/relationships/hyperlink" Target="https://podminky.urs.cz/item/CS_URS_2025_01/777612151" TargetMode="External" /><Relationship Id="rId95" Type="http://schemas.openxmlformats.org/officeDocument/2006/relationships/hyperlink" Target="https://podminky.urs.cz/item/CS_URS_2025_01/998777312" TargetMode="External" /><Relationship Id="rId96" Type="http://schemas.openxmlformats.org/officeDocument/2006/relationships/hyperlink" Target="https://podminky.urs.cz/item/CS_URS_2025_01/783314201" TargetMode="External" /><Relationship Id="rId97" Type="http://schemas.openxmlformats.org/officeDocument/2006/relationships/hyperlink" Target="https://podminky.urs.cz/item/CS_URS_2025_01/783317101" TargetMode="External" /><Relationship Id="rId98" Type="http://schemas.openxmlformats.org/officeDocument/2006/relationships/hyperlink" Target="https://podminky.urs.cz/item/CS_URS_2025_01/784181101" TargetMode="External" /><Relationship Id="rId99" Type="http://schemas.openxmlformats.org/officeDocument/2006/relationships/hyperlink" Target="https://podminky.urs.cz/item/CS_URS_2025_01/784221101" TargetMode="External" /><Relationship Id="rId10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3254000" TargetMode="External" /><Relationship Id="rId2" Type="http://schemas.openxmlformats.org/officeDocument/2006/relationships/hyperlink" Target="https://podminky.urs.cz/item/CS_URS_2025_01/030001000" TargetMode="External" /><Relationship Id="rId3" Type="http://schemas.openxmlformats.org/officeDocument/2006/relationships/hyperlink" Target="https://podminky.urs.cz/item/CS_URS_2025_01/045002000" TargetMode="External" /><Relationship Id="rId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35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37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37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37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40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35</v>
      </c>
      <c r="AO17" s="25"/>
      <c r="AP17" s="25"/>
      <c r="AQ17" s="25"/>
      <c r="AR17" s="23"/>
      <c r="BE17" s="34"/>
      <c r="BS17" s="20" t="s">
        <v>41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35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35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46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47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48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49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50</v>
      </c>
      <c r="E29" s="51"/>
      <c r="F29" s="35" t="s">
        <v>51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52</v>
      </c>
      <c r="G30" s="51"/>
      <c r="H30" s="51"/>
      <c r="I30" s="51"/>
      <c r="J30" s="51"/>
      <c r="K30" s="51"/>
      <c r="L30" s="52">
        <v>0.12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53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54</v>
      </c>
      <c r="G32" s="51"/>
      <c r="H32" s="51"/>
      <c r="I32" s="51"/>
      <c r="J32" s="51"/>
      <c r="K32" s="51"/>
      <c r="L32" s="52">
        <v>0.12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55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56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57</v>
      </c>
      <c r="U35" s="58"/>
      <c r="V35" s="58"/>
      <c r="W35" s="58"/>
      <c r="X35" s="60" t="s">
        <v>58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59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202505-03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DM a ŠJ Pardubice - Odstranění havarijního stavu kanalizace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Gorkého 350, 530 02 Pardubice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23. 5. 2025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15.1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Pardubický kraj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38</v>
      </c>
      <c r="AJ49" s="44"/>
      <c r="AK49" s="44"/>
      <c r="AL49" s="44"/>
      <c r="AM49" s="77" t="str">
        <f>IF(E17="","",E17)</f>
        <v>AZ Optimal s.r.o.</v>
      </c>
      <c r="AN49" s="68"/>
      <c r="AO49" s="68"/>
      <c r="AP49" s="68"/>
      <c r="AQ49" s="44"/>
      <c r="AR49" s="48"/>
      <c r="AS49" s="78" t="s">
        <v>60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36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42</v>
      </c>
      <c r="AJ50" s="44"/>
      <c r="AK50" s="44"/>
      <c r="AL50" s="44"/>
      <c r="AM50" s="77" t="str">
        <f>IF(E20="","",E20)</f>
        <v xml:space="preserve"> 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61</v>
      </c>
      <c r="D52" s="91"/>
      <c r="E52" s="91"/>
      <c r="F52" s="91"/>
      <c r="G52" s="91"/>
      <c r="H52" s="92"/>
      <c r="I52" s="93" t="s">
        <v>62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63</v>
      </c>
      <c r="AH52" s="91"/>
      <c r="AI52" s="91"/>
      <c r="AJ52" s="91"/>
      <c r="AK52" s="91"/>
      <c r="AL52" s="91"/>
      <c r="AM52" s="91"/>
      <c r="AN52" s="93" t="s">
        <v>64</v>
      </c>
      <c r="AO52" s="91"/>
      <c r="AP52" s="91"/>
      <c r="AQ52" s="95" t="s">
        <v>65</v>
      </c>
      <c r="AR52" s="48"/>
      <c r="AS52" s="96" t="s">
        <v>66</v>
      </c>
      <c r="AT52" s="97" t="s">
        <v>67</v>
      </c>
      <c r="AU52" s="97" t="s">
        <v>68</v>
      </c>
      <c r="AV52" s="97" t="s">
        <v>69</v>
      </c>
      <c r="AW52" s="97" t="s">
        <v>70</v>
      </c>
      <c r="AX52" s="97" t="s">
        <v>71</v>
      </c>
      <c r="AY52" s="97" t="s">
        <v>72</v>
      </c>
      <c r="AZ52" s="97" t="s">
        <v>73</v>
      </c>
      <c r="BA52" s="97" t="s">
        <v>74</v>
      </c>
      <c r="BB52" s="97" t="s">
        <v>75</v>
      </c>
      <c r="BC52" s="97" t="s">
        <v>76</v>
      </c>
      <c r="BD52" s="98" t="s">
        <v>77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78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ROUND(SUM(AG55:AG57),2)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35</v>
      </c>
      <c r="AR54" s="108"/>
      <c r="AS54" s="109">
        <f>ROUND(SUM(AS55:AS57),2)</f>
        <v>0</v>
      </c>
      <c r="AT54" s="110">
        <f>ROUND(SUM(AV54:AW54),2)</f>
        <v>0</v>
      </c>
      <c r="AU54" s="111">
        <f>ROUND(SUM(AU55:AU57),5)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ROUND(SUM(AZ55:AZ57),2)</f>
        <v>0</v>
      </c>
      <c r="BA54" s="110">
        <f>ROUND(SUM(BA55:BA57),2)</f>
        <v>0</v>
      </c>
      <c r="BB54" s="110">
        <f>ROUND(SUM(BB55:BB57),2)</f>
        <v>0</v>
      </c>
      <c r="BC54" s="110">
        <f>ROUND(SUM(BC55:BC57),2)</f>
        <v>0</v>
      </c>
      <c r="BD54" s="112">
        <f>ROUND(SUM(BD55:BD57),2)</f>
        <v>0</v>
      </c>
      <c r="BE54" s="6"/>
      <c r="BS54" s="113" t="s">
        <v>79</v>
      </c>
      <c r="BT54" s="113" t="s">
        <v>80</v>
      </c>
      <c r="BU54" s="114" t="s">
        <v>81</v>
      </c>
      <c r="BV54" s="113" t="s">
        <v>82</v>
      </c>
      <c r="BW54" s="113" t="s">
        <v>5</v>
      </c>
      <c r="BX54" s="113" t="s">
        <v>83</v>
      </c>
      <c r="CL54" s="113" t="s">
        <v>19</v>
      </c>
    </row>
    <row r="55" s="7" customFormat="1" ht="16.5" customHeight="1">
      <c r="A55" s="115" t="s">
        <v>84</v>
      </c>
      <c r="B55" s="116"/>
      <c r="C55" s="117"/>
      <c r="D55" s="118" t="s">
        <v>85</v>
      </c>
      <c r="E55" s="118"/>
      <c r="F55" s="118"/>
      <c r="G55" s="118"/>
      <c r="H55" s="118"/>
      <c r="I55" s="119"/>
      <c r="J55" s="118" t="s">
        <v>86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'STA - Stavební část'!J30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85</v>
      </c>
      <c r="AR55" s="122"/>
      <c r="AS55" s="123">
        <v>0</v>
      </c>
      <c r="AT55" s="124">
        <f>ROUND(SUM(AV55:AW55),2)</f>
        <v>0</v>
      </c>
      <c r="AU55" s="125">
        <f>'STA - Stavební část'!P100</f>
        <v>0</v>
      </c>
      <c r="AV55" s="124">
        <f>'STA - Stavební část'!J33</f>
        <v>0</v>
      </c>
      <c r="AW55" s="124">
        <f>'STA - Stavební část'!J34</f>
        <v>0</v>
      </c>
      <c r="AX55" s="124">
        <f>'STA - Stavební část'!J35</f>
        <v>0</v>
      </c>
      <c r="AY55" s="124">
        <f>'STA - Stavební část'!J36</f>
        <v>0</v>
      </c>
      <c r="AZ55" s="124">
        <f>'STA - Stavební část'!F33</f>
        <v>0</v>
      </c>
      <c r="BA55" s="124">
        <f>'STA - Stavební část'!F34</f>
        <v>0</v>
      </c>
      <c r="BB55" s="124">
        <f>'STA - Stavební část'!F35</f>
        <v>0</v>
      </c>
      <c r="BC55" s="124">
        <f>'STA - Stavební část'!F36</f>
        <v>0</v>
      </c>
      <c r="BD55" s="126">
        <f>'STA - Stavební část'!F37</f>
        <v>0</v>
      </c>
      <c r="BE55" s="7"/>
      <c r="BT55" s="127" t="s">
        <v>87</v>
      </c>
      <c r="BV55" s="127" t="s">
        <v>82</v>
      </c>
      <c r="BW55" s="127" t="s">
        <v>88</v>
      </c>
      <c r="BX55" s="127" t="s">
        <v>5</v>
      </c>
      <c r="CL55" s="127" t="s">
        <v>19</v>
      </c>
      <c r="CM55" s="127" t="s">
        <v>89</v>
      </c>
    </row>
    <row r="56" s="7" customFormat="1" ht="16.5" customHeight="1">
      <c r="A56" s="115" t="s">
        <v>84</v>
      </c>
      <c r="B56" s="116"/>
      <c r="C56" s="117"/>
      <c r="D56" s="118" t="s">
        <v>90</v>
      </c>
      <c r="E56" s="118"/>
      <c r="F56" s="118"/>
      <c r="G56" s="118"/>
      <c r="H56" s="118"/>
      <c r="I56" s="119"/>
      <c r="J56" s="118" t="s">
        <v>91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'ZTI - Zdravotechnika'!J30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85</v>
      </c>
      <c r="AR56" s="122"/>
      <c r="AS56" s="123">
        <v>0</v>
      </c>
      <c r="AT56" s="124">
        <f>ROUND(SUM(AV56:AW56),2)</f>
        <v>0</v>
      </c>
      <c r="AU56" s="125">
        <f>'ZTI - Zdravotechnika'!P83</f>
        <v>0</v>
      </c>
      <c r="AV56" s="124">
        <f>'ZTI - Zdravotechnika'!J33</f>
        <v>0</v>
      </c>
      <c r="AW56" s="124">
        <f>'ZTI - Zdravotechnika'!J34</f>
        <v>0</v>
      </c>
      <c r="AX56" s="124">
        <f>'ZTI - Zdravotechnika'!J35</f>
        <v>0</v>
      </c>
      <c r="AY56" s="124">
        <f>'ZTI - Zdravotechnika'!J36</f>
        <v>0</v>
      </c>
      <c r="AZ56" s="124">
        <f>'ZTI - Zdravotechnika'!F33</f>
        <v>0</v>
      </c>
      <c r="BA56" s="124">
        <f>'ZTI - Zdravotechnika'!F34</f>
        <v>0</v>
      </c>
      <c r="BB56" s="124">
        <f>'ZTI - Zdravotechnika'!F35</f>
        <v>0</v>
      </c>
      <c r="BC56" s="124">
        <f>'ZTI - Zdravotechnika'!F36</f>
        <v>0</v>
      </c>
      <c r="BD56" s="126">
        <f>'ZTI - Zdravotechnika'!F37</f>
        <v>0</v>
      </c>
      <c r="BE56" s="7"/>
      <c r="BT56" s="127" t="s">
        <v>87</v>
      </c>
      <c r="BV56" s="127" t="s">
        <v>82</v>
      </c>
      <c r="BW56" s="127" t="s">
        <v>92</v>
      </c>
      <c r="BX56" s="127" t="s">
        <v>5</v>
      </c>
      <c r="CL56" s="127" t="s">
        <v>19</v>
      </c>
      <c r="CM56" s="127" t="s">
        <v>89</v>
      </c>
    </row>
    <row r="57" s="7" customFormat="1" ht="16.5" customHeight="1">
      <c r="A57" s="115" t="s">
        <v>84</v>
      </c>
      <c r="B57" s="116"/>
      <c r="C57" s="117"/>
      <c r="D57" s="118" t="s">
        <v>93</v>
      </c>
      <c r="E57" s="118"/>
      <c r="F57" s="118"/>
      <c r="G57" s="118"/>
      <c r="H57" s="118"/>
      <c r="I57" s="119"/>
      <c r="J57" s="118" t="s">
        <v>94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'VRN - Vedlejší rozpočtové...'!J30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85</v>
      </c>
      <c r="AR57" s="122"/>
      <c r="AS57" s="128">
        <v>0</v>
      </c>
      <c r="AT57" s="129">
        <f>ROUND(SUM(AV57:AW57),2)</f>
        <v>0</v>
      </c>
      <c r="AU57" s="130">
        <f>'VRN - Vedlejší rozpočtové...'!P83</f>
        <v>0</v>
      </c>
      <c r="AV57" s="129">
        <f>'VRN - Vedlejší rozpočtové...'!J33</f>
        <v>0</v>
      </c>
      <c r="AW57" s="129">
        <f>'VRN - Vedlejší rozpočtové...'!J34</f>
        <v>0</v>
      </c>
      <c r="AX57" s="129">
        <f>'VRN - Vedlejší rozpočtové...'!J35</f>
        <v>0</v>
      </c>
      <c r="AY57" s="129">
        <f>'VRN - Vedlejší rozpočtové...'!J36</f>
        <v>0</v>
      </c>
      <c r="AZ57" s="129">
        <f>'VRN - Vedlejší rozpočtové...'!F33</f>
        <v>0</v>
      </c>
      <c r="BA57" s="129">
        <f>'VRN - Vedlejší rozpočtové...'!F34</f>
        <v>0</v>
      </c>
      <c r="BB57" s="129">
        <f>'VRN - Vedlejší rozpočtové...'!F35</f>
        <v>0</v>
      </c>
      <c r="BC57" s="129">
        <f>'VRN - Vedlejší rozpočtové...'!F36</f>
        <v>0</v>
      </c>
      <c r="BD57" s="131">
        <f>'VRN - Vedlejší rozpočtové...'!F37</f>
        <v>0</v>
      </c>
      <c r="BE57" s="7"/>
      <c r="BT57" s="127" t="s">
        <v>87</v>
      </c>
      <c r="BV57" s="127" t="s">
        <v>82</v>
      </c>
      <c r="BW57" s="127" t="s">
        <v>95</v>
      </c>
      <c r="BX57" s="127" t="s">
        <v>5</v>
      </c>
      <c r="CL57" s="127" t="s">
        <v>19</v>
      </c>
      <c r="CM57" s="127" t="s">
        <v>89</v>
      </c>
    </row>
    <row r="58" s="2" customFormat="1" ht="30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8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</row>
    <row r="59" s="2" customFormat="1" ht="6.96" customHeight="1">
      <c r="A59" s="42"/>
      <c r="B59" s="63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48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</row>
  </sheetData>
  <sheetProtection sheet="1" formatColumns="0" formatRows="0" objects="1" scenarios="1" spinCount="100000" saltValue="8hZ87s62U0FgLZJORP0aPc++VifAvHYg6D9NnD+if5XNPBI6LsQ1MP0jm3nGUbOETR1vk7sBtbOWOOBNP4uiUA==" hashValue="GXtiC9t5R1KiMwWjD/86U+H1shexuhRQmXkIIUgJWQzmA0wTLJjaJ2uOOUKUfVZvy72q1UAtunYoi04NGStKB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TA - Stavební část'!C2" display="/"/>
    <hyperlink ref="A56" location="'ZTI - Zdravotechnika'!C2" display="/"/>
    <hyperlink ref="A5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89</v>
      </c>
    </row>
    <row r="4" s="1" customFormat="1" ht="24.96" customHeight="1">
      <c r="B4" s="23"/>
      <c r="D4" s="134" t="s">
        <v>96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DM a ŠJ Pardubice - Odstranění havarijního stavu kanalizace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97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98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35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23. 5. 2025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40</v>
      </c>
      <c r="F21" s="42"/>
      <c r="G21" s="42"/>
      <c r="H21" s="42"/>
      <c r="I21" s="136" t="s">
        <v>34</v>
      </c>
      <c r="J21" s="140" t="s">
        <v>35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tr">
        <f>IF('Rekapitulace stavby'!AN19="","",'Rekapitulace stavby'!AN19)</f>
        <v/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tr">
        <f>IF('Rekapitulace stavby'!E20="","",'Rekapitulace stavby'!E20)</f>
        <v xml:space="preserve"> </v>
      </c>
      <c r="F24" s="42"/>
      <c r="G24" s="42"/>
      <c r="H24" s="42"/>
      <c r="I24" s="136" t="s">
        <v>34</v>
      </c>
      <c r="J24" s="140" t="str">
        <f>IF('Rekapitulace stavby'!AN20="","",'Rekapitulace stavby'!AN20)</f>
        <v/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ROUND(J100,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ROUND((SUM(BE100:BE1076)),  2)</f>
        <v>0</v>
      </c>
      <c r="G33" s="42"/>
      <c r="H33" s="42"/>
      <c r="I33" s="152">
        <v>0.20999999999999999</v>
      </c>
      <c r="J33" s="151">
        <f>ROUND(((SUM(BE100:BE1076))*I33),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ROUND((SUM(BF100:BF1076)),  2)</f>
        <v>0</v>
      </c>
      <c r="G34" s="42"/>
      <c r="H34" s="42"/>
      <c r="I34" s="152">
        <v>0.12</v>
      </c>
      <c r="J34" s="151">
        <f>ROUND(((SUM(BF100:BF1076))*I34),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ROUND((SUM(BG100:BG1076)),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ROUND((SUM(BH100:BH1076)),  2)</f>
        <v>0</v>
      </c>
      <c r="G36" s="42"/>
      <c r="H36" s="42"/>
      <c r="I36" s="152">
        <v>0.12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ROUND((SUM(BI100:BI1076)),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99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DM a ŠJ Pardubice - Odstranění havarijního stavu kanalizace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97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STA - Stavební část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Gorkého 350, 530 02 Pardubice</v>
      </c>
      <c r="G52" s="44"/>
      <c r="H52" s="44"/>
      <c r="I52" s="35" t="s">
        <v>24</v>
      </c>
      <c r="J52" s="76" t="str">
        <f>IF(J12="","",J12)</f>
        <v>23. 5. 2025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>Pardubický kraj</v>
      </c>
      <c r="G54" s="44"/>
      <c r="H54" s="44"/>
      <c r="I54" s="35" t="s">
        <v>38</v>
      </c>
      <c r="J54" s="40" t="str">
        <f>E21</f>
        <v>AZ Optimal s.r.o.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 xml:space="preserve"> 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100</v>
      </c>
      <c r="D57" s="166"/>
      <c r="E57" s="166"/>
      <c r="F57" s="166"/>
      <c r="G57" s="166"/>
      <c r="H57" s="166"/>
      <c r="I57" s="166"/>
      <c r="J57" s="167" t="s">
        <v>101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J100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102</v>
      </c>
    </row>
    <row r="60" s="9" customFormat="1" ht="24.96" customHeight="1">
      <c r="A60" s="9"/>
      <c r="B60" s="169"/>
      <c r="C60" s="170"/>
      <c r="D60" s="171" t="s">
        <v>103</v>
      </c>
      <c r="E60" s="172"/>
      <c r="F60" s="172"/>
      <c r="G60" s="172"/>
      <c r="H60" s="172"/>
      <c r="I60" s="172"/>
      <c r="J60" s="173">
        <f>J101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104</v>
      </c>
      <c r="E61" s="178"/>
      <c r="F61" s="178"/>
      <c r="G61" s="178"/>
      <c r="H61" s="178"/>
      <c r="I61" s="178"/>
      <c r="J61" s="179">
        <f>J102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105</v>
      </c>
      <c r="E62" s="178"/>
      <c r="F62" s="178"/>
      <c r="G62" s="178"/>
      <c r="H62" s="178"/>
      <c r="I62" s="178"/>
      <c r="J62" s="179">
        <f>J154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106</v>
      </c>
      <c r="E63" s="178"/>
      <c r="F63" s="178"/>
      <c r="G63" s="178"/>
      <c r="H63" s="178"/>
      <c r="I63" s="178"/>
      <c r="J63" s="179">
        <f>J199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107</v>
      </c>
      <c r="E64" s="178"/>
      <c r="F64" s="178"/>
      <c r="G64" s="178"/>
      <c r="H64" s="178"/>
      <c r="I64" s="178"/>
      <c r="J64" s="179">
        <f>J209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108</v>
      </c>
      <c r="E65" s="178"/>
      <c r="F65" s="178"/>
      <c r="G65" s="178"/>
      <c r="H65" s="178"/>
      <c r="I65" s="178"/>
      <c r="J65" s="179">
        <f>J238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109</v>
      </c>
      <c r="E66" s="178"/>
      <c r="F66" s="178"/>
      <c r="G66" s="178"/>
      <c r="H66" s="178"/>
      <c r="I66" s="178"/>
      <c r="J66" s="179">
        <f>J351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110</v>
      </c>
      <c r="E67" s="178"/>
      <c r="F67" s="178"/>
      <c r="G67" s="178"/>
      <c r="H67" s="178"/>
      <c r="I67" s="178"/>
      <c r="J67" s="179">
        <f>J459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111</v>
      </c>
      <c r="E68" s="178"/>
      <c r="F68" s="178"/>
      <c r="G68" s="178"/>
      <c r="H68" s="178"/>
      <c r="I68" s="178"/>
      <c r="J68" s="179">
        <f>J624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112</v>
      </c>
      <c r="E69" s="178"/>
      <c r="F69" s="178"/>
      <c r="G69" s="178"/>
      <c r="H69" s="178"/>
      <c r="I69" s="178"/>
      <c r="J69" s="179">
        <f>J635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9"/>
      <c r="C70" s="170"/>
      <c r="D70" s="171" t="s">
        <v>113</v>
      </c>
      <c r="E70" s="172"/>
      <c r="F70" s="172"/>
      <c r="G70" s="172"/>
      <c r="H70" s="172"/>
      <c r="I70" s="172"/>
      <c r="J70" s="173">
        <f>J638</f>
        <v>0</v>
      </c>
      <c r="K70" s="170"/>
      <c r="L70" s="17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5"/>
      <c r="C71" s="176"/>
      <c r="D71" s="177" t="s">
        <v>114</v>
      </c>
      <c r="E71" s="178"/>
      <c r="F71" s="178"/>
      <c r="G71" s="178"/>
      <c r="H71" s="178"/>
      <c r="I71" s="178"/>
      <c r="J71" s="179">
        <f>J639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115</v>
      </c>
      <c r="E72" s="178"/>
      <c r="F72" s="178"/>
      <c r="G72" s="178"/>
      <c r="H72" s="178"/>
      <c r="I72" s="178"/>
      <c r="J72" s="179">
        <f>J715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116</v>
      </c>
      <c r="E73" s="178"/>
      <c r="F73" s="178"/>
      <c r="G73" s="178"/>
      <c r="H73" s="178"/>
      <c r="I73" s="178"/>
      <c r="J73" s="179">
        <f>J727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117</v>
      </c>
      <c r="E74" s="178"/>
      <c r="F74" s="178"/>
      <c r="G74" s="178"/>
      <c r="H74" s="178"/>
      <c r="I74" s="178"/>
      <c r="J74" s="179">
        <f>J791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118</v>
      </c>
      <c r="E75" s="178"/>
      <c r="F75" s="178"/>
      <c r="G75" s="178"/>
      <c r="H75" s="178"/>
      <c r="I75" s="178"/>
      <c r="J75" s="179">
        <f>J797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76"/>
      <c r="D76" s="177" t="s">
        <v>119</v>
      </c>
      <c r="E76" s="178"/>
      <c r="F76" s="178"/>
      <c r="G76" s="178"/>
      <c r="H76" s="178"/>
      <c r="I76" s="178"/>
      <c r="J76" s="179">
        <f>J823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76"/>
      <c r="D77" s="177" t="s">
        <v>120</v>
      </c>
      <c r="E77" s="178"/>
      <c r="F77" s="178"/>
      <c r="G77" s="178"/>
      <c r="H77" s="178"/>
      <c r="I77" s="178"/>
      <c r="J77" s="179">
        <f>J890</f>
        <v>0</v>
      </c>
      <c r="K77" s="176"/>
      <c r="L77" s="18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5"/>
      <c r="C78" s="176"/>
      <c r="D78" s="177" t="s">
        <v>121</v>
      </c>
      <c r="E78" s="178"/>
      <c r="F78" s="178"/>
      <c r="G78" s="178"/>
      <c r="H78" s="178"/>
      <c r="I78" s="178"/>
      <c r="J78" s="179">
        <f>J966</f>
        <v>0</v>
      </c>
      <c r="K78" s="176"/>
      <c r="L78" s="18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5"/>
      <c r="C79" s="176"/>
      <c r="D79" s="177" t="s">
        <v>122</v>
      </c>
      <c r="E79" s="178"/>
      <c r="F79" s="178"/>
      <c r="G79" s="178"/>
      <c r="H79" s="178"/>
      <c r="I79" s="178"/>
      <c r="J79" s="179">
        <f>J1029</f>
        <v>0</v>
      </c>
      <c r="K79" s="176"/>
      <c r="L79" s="18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5"/>
      <c r="C80" s="176"/>
      <c r="D80" s="177" t="s">
        <v>123</v>
      </c>
      <c r="E80" s="178"/>
      <c r="F80" s="178"/>
      <c r="G80" s="178"/>
      <c r="H80" s="178"/>
      <c r="I80" s="178"/>
      <c r="J80" s="179">
        <f>J1046</f>
        <v>0</v>
      </c>
      <c r="K80" s="176"/>
      <c r="L80" s="18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6" s="2" customFormat="1" ht="6.96" customHeight="1">
      <c r="A86" s="42"/>
      <c r="B86" s="65"/>
      <c r="C86" s="66"/>
      <c r="D86" s="66"/>
      <c r="E86" s="66"/>
      <c r="F86" s="66"/>
      <c r="G86" s="66"/>
      <c r="H86" s="66"/>
      <c r="I86" s="66"/>
      <c r="J86" s="66"/>
      <c r="K86" s="66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24.96" customHeight="1">
      <c r="A87" s="42"/>
      <c r="B87" s="43"/>
      <c r="C87" s="26" t="s">
        <v>124</v>
      </c>
      <c r="D87" s="44"/>
      <c r="E87" s="44"/>
      <c r="F87" s="44"/>
      <c r="G87" s="44"/>
      <c r="H87" s="44"/>
      <c r="I87" s="44"/>
      <c r="J87" s="44"/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6.96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13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2" customHeight="1">
      <c r="A89" s="42"/>
      <c r="B89" s="43"/>
      <c r="C89" s="35" t="s">
        <v>16</v>
      </c>
      <c r="D89" s="44"/>
      <c r="E89" s="44"/>
      <c r="F89" s="44"/>
      <c r="G89" s="44"/>
      <c r="H89" s="44"/>
      <c r="I89" s="44"/>
      <c r="J89" s="44"/>
      <c r="K89" s="44"/>
      <c r="L89" s="13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6.5" customHeight="1">
      <c r="A90" s="42"/>
      <c r="B90" s="43"/>
      <c r="C90" s="44"/>
      <c r="D90" s="44"/>
      <c r="E90" s="164" t="str">
        <f>E7</f>
        <v>DM a ŠJ Pardubice - Odstranění havarijního stavu kanalizace</v>
      </c>
      <c r="F90" s="35"/>
      <c r="G90" s="35"/>
      <c r="H90" s="35"/>
      <c r="I90" s="44"/>
      <c r="J90" s="44"/>
      <c r="K90" s="44"/>
      <c r="L90" s="13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2" customHeight="1">
      <c r="A91" s="42"/>
      <c r="B91" s="43"/>
      <c r="C91" s="35" t="s">
        <v>97</v>
      </c>
      <c r="D91" s="44"/>
      <c r="E91" s="44"/>
      <c r="F91" s="44"/>
      <c r="G91" s="44"/>
      <c r="H91" s="44"/>
      <c r="I91" s="44"/>
      <c r="J91" s="44"/>
      <c r="K91" s="44"/>
      <c r="L91" s="13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6.5" customHeight="1">
      <c r="A92" s="42"/>
      <c r="B92" s="43"/>
      <c r="C92" s="44"/>
      <c r="D92" s="44"/>
      <c r="E92" s="73" t="str">
        <f>E9</f>
        <v>STA - Stavební část</v>
      </c>
      <c r="F92" s="44"/>
      <c r="G92" s="44"/>
      <c r="H92" s="44"/>
      <c r="I92" s="44"/>
      <c r="J92" s="44"/>
      <c r="K92" s="44"/>
      <c r="L92" s="13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6.96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13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2" customHeight="1">
      <c r="A94" s="42"/>
      <c r="B94" s="43"/>
      <c r="C94" s="35" t="s">
        <v>22</v>
      </c>
      <c r="D94" s="44"/>
      <c r="E94" s="44"/>
      <c r="F94" s="30" t="str">
        <f>F12</f>
        <v>Gorkého 350, 530 02 Pardubice</v>
      </c>
      <c r="G94" s="44"/>
      <c r="H94" s="44"/>
      <c r="I94" s="35" t="s">
        <v>24</v>
      </c>
      <c r="J94" s="76" t="str">
        <f>IF(J12="","",J12)</f>
        <v>23. 5. 2025</v>
      </c>
      <c r="K94" s="44"/>
      <c r="L94" s="13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6.96" customHeight="1">
      <c r="A95" s="42"/>
      <c r="B95" s="43"/>
      <c r="C95" s="44"/>
      <c r="D95" s="44"/>
      <c r="E95" s="44"/>
      <c r="F95" s="44"/>
      <c r="G95" s="44"/>
      <c r="H95" s="44"/>
      <c r="I95" s="44"/>
      <c r="J95" s="44"/>
      <c r="K95" s="44"/>
      <c r="L95" s="13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15.15" customHeight="1">
      <c r="A96" s="42"/>
      <c r="B96" s="43"/>
      <c r="C96" s="35" t="s">
        <v>30</v>
      </c>
      <c r="D96" s="44"/>
      <c r="E96" s="44"/>
      <c r="F96" s="30" t="str">
        <f>E15</f>
        <v>Pardubický kraj</v>
      </c>
      <c r="G96" s="44"/>
      <c r="H96" s="44"/>
      <c r="I96" s="35" t="s">
        <v>38</v>
      </c>
      <c r="J96" s="40" t="str">
        <f>E21</f>
        <v>AZ Optimal s.r.o.</v>
      </c>
      <c r="K96" s="44"/>
      <c r="L96" s="138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15.15" customHeight="1">
      <c r="A97" s="42"/>
      <c r="B97" s="43"/>
      <c r="C97" s="35" t="s">
        <v>36</v>
      </c>
      <c r="D97" s="44"/>
      <c r="E97" s="44"/>
      <c r="F97" s="30" t="str">
        <f>IF(E18="","",E18)</f>
        <v>Vyplň údaj</v>
      </c>
      <c r="G97" s="44"/>
      <c r="H97" s="44"/>
      <c r="I97" s="35" t="s">
        <v>42</v>
      </c>
      <c r="J97" s="40" t="str">
        <f>E24</f>
        <v xml:space="preserve"> </v>
      </c>
      <c r="K97" s="44"/>
      <c r="L97" s="138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2" customFormat="1" ht="10.32" customHeight="1">
      <c r="A98" s="42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138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  <row r="99" s="11" customFormat="1" ht="29.28" customHeight="1">
      <c r="A99" s="181"/>
      <c r="B99" s="182"/>
      <c r="C99" s="183" t="s">
        <v>125</v>
      </c>
      <c r="D99" s="184" t="s">
        <v>65</v>
      </c>
      <c r="E99" s="184" t="s">
        <v>61</v>
      </c>
      <c r="F99" s="184" t="s">
        <v>62</v>
      </c>
      <c r="G99" s="184" t="s">
        <v>126</v>
      </c>
      <c r="H99" s="184" t="s">
        <v>127</v>
      </c>
      <c r="I99" s="184" t="s">
        <v>128</v>
      </c>
      <c r="J99" s="184" t="s">
        <v>101</v>
      </c>
      <c r="K99" s="185" t="s">
        <v>129</v>
      </c>
      <c r="L99" s="186"/>
      <c r="M99" s="96" t="s">
        <v>35</v>
      </c>
      <c r="N99" s="97" t="s">
        <v>50</v>
      </c>
      <c r="O99" s="97" t="s">
        <v>130</v>
      </c>
      <c r="P99" s="97" t="s">
        <v>131</v>
      </c>
      <c r="Q99" s="97" t="s">
        <v>132</v>
      </c>
      <c r="R99" s="97" t="s">
        <v>133</v>
      </c>
      <c r="S99" s="97" t="s">
        <v>134</v>
      </c>
      <c r="T99" s="98" t="s">
        <v>135</v>
      </c>
      <c r="U99" s="181"/>
      <c r="V99" s="181"/>
      <c r="W99" s="181"/>
      <c r="X99" s="181"/>
      <c r="Y99" s="181"/>
      <c r="Z99" s="181"/>
      <c r="AA99" s="181"/>
      <c r="AB99" s="181"/>
      <c r="AC99" s="181"/>
      <c r="AD99" s="181"/>
      <c r="AE99" s="181"/>
    </row>
    <row r="100" s="2" customFormat="1" ht="22.8" customHeight="1">
      <c r="A100" s="42"/>
      <c r="B100" s="43"/>
      <c r="C100" s="103" t="s">
        <v>136</v>
      </c>
      <c r="D100" s="44"/>
      <c r="E100" s="44"/>
      <c r="F100" s="44"/>
      <c r="G100" s="44"/>
      <c r="H100" s="44"/>
      <c r="I100" s="44"/>
      <c r="J100" s="187">
        <f>BK100</f>
        <v>0</v>
      </c>
      <c r="K100" s="44"/>
      <c r="L100" s="48"/>
      <c r="M100" s="99"/>
      <c r="N100" s="188"/>
      <c r="O100" s="100"/>
      <c r="P100" s="189">
        <f>P101+P638</f>
        <v>0</v>
      </c>
      <c r="Q100" s="100"/>
      <c r="R100" s="189">
        <f>R101+R638</f>
        <v>83.292928989999993</v>
      </c>
      <c r="S100" s="100"/>
      <c r="T100" s="190">
        <f>T101+T638</f>
        <v>67.872855000000001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79</v>
      </c>
      <c r="AU100" s="20" t="s">
        <v>102</v>
      </c>
      <c r="BK100" s="191">
        <f>BK101+BK638</f>
        <v>0</v>
      </c>
    </row>
    <row r="101" s="12" customFormat="1" ht="25.92" customHeight="1">
      <c r="A101" s="12"/>
      <c r="B101" s="192"/>
      <c r="C101" s="193"/>
      <c r="D101" s="194" t="s">
        <v>79</v>
      </c>
      <c r="E101" s="195" t="s">
        <v>137</v>
      </c>
      <c r="F101" s="195" t="s">
        <v>138</v>
      </c>
      <c r="G101" s="193"/>
      <c r="H101" s="193"/>
      <c r="I101" s="196"/>
      <c r="J101" s="197">
        <f>BK101</f>
        <v>0</v>
      </c>
      <c r="K101" s="193"/>
      <c r="L101" s="198"/>
      <c r="M101" s="199"/>
      <c r="N101" s="200"/>
      <c r="O101" s="200"/>
      <c r="P101" s="201">
        <f>P102+P154+P199+P209+P238+P351+P459+P624+P635</f>
        <v>0</v>
      </c>
      <c r="Q101" s="200"/>
      <c r="R101" s="201">
        <f>R102+R154+R199+R209+R238+R351+R459+R624+R635</f>
        <v>68.329440089999991</v>
      </c>
      <c r="S101" s="200"/>
      <c r="T101" s="202">
        <f>T102+T154+T199+T209+T238+T351+T459+T624+T635</f>
        <v>65.859634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87</v>
      </c>
      <c r="AT101" s="204" t="s">
        <v>79</v>
      </c>
      <c r="AU101" s="204" t="s">
        <v>80</v>
      </c>
      <c r="AY101" s="203" t="s">
        <v>139</v>
      </c>
      <c r="BK101" s="205">
        <f>BK102+BK154+BK199+BK209+BK238+BK351+BK459+BK624+BK635</f>
        <v>0</v>
      </c>
    </row>
    <row r="102" s="12" customFormat="1" ht="22.8" customHeight="1">
      <c r="A102" s="12"/>
      <c r="B102" s="192"/>
      <c r="C102" s="193"/>
      <c r="D102" s="194" t="s">
        <v>79</v>
      </c>
      <c r="E102" s="206" t="s">
        <v>87</v>
      </c>
      <c r="F102" s="206" t="s">
        <v>140</v>
      </c>
      <c r="G102" s="193"/>
      <c r="H102" s="193"/>
      <c r="I102" s="196"/>
      <c r="J102" s="207">
        <f>BK102</f>
        <v>0</v>
      </c>
      <c r="K102" s="193"/>
      <c r="L102" s="198"/>
      <c r="M102" s="199"/>
      <c r="N102" s="200"/>
      <c r="O102" s="200"/>
      <c r="P102" s="201">
        <f>SUM(P103:P153)</f>
        <v>0</v>
      </c>
      <c r="Q102" s="200"/>
      <c r="R102" s="201">
        <f>SUM(R103:R153)</f>
        <v>0</v>
      </c>
      <c r="S102" s="200"/>
      <c r="T102" s="202">
        <f>SUM(T103:T153)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3" t="s">
        <v>87</v>
      </c>
      <c r="AT102" s="204" t="s">
        <v>79</v>
      </c>
      <c r="AU102" s="204" t="s">
        <v>87</v>
      </c>
      <c r="AY102" s="203" t="s">
        <v>139</v>
      </c>
      <c r="BK102" s="205">
        <f>SUM(BK103:BK153)</f>
        <v>0</v>
      </c>
    </row>
    <row r="103" s="2" customFormat="1" ht="24.15" customHeight="1">
      <c r="A103" s="42"/>
      <c r="B103" s="43"/>
      <c r="C103" s="208" t="s">
        <v>87</v>
      </c>
      <c r="D103" s="208" t="s">
        <v>141</v>
      </c>
      <c r="E103" s="209" t="s">
        <v>142</v>
      </c>
      <c r="F103" s="210" t="s">
        <v>143</v>
      </c>
      <c r="G103" s="211" t="s">
        <v>144</v>
      </c>
      <c r="H103" s="212">
        <v>65.207999999999998</v>
      </c>
      <c r="I103" s="213"/>
      <c r="J103" s="214">
        <f>ROUND(I103*H103,2)</f>
        <v>0</v>
      </c>
      <c r="K103" s="210" t="s">
        <v>145</v>
      </c>
      <c r="L103" s="48"/>
      <c r="M103" s="215" t="s">
        <v>35</v>
      </c>
      <c r="N103" s="216" t="s">
        <v>51</v>
      </c>
      <c r="O103" s="8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146</v>
      </c>
      <c r="AT103" s="219" t="s">
        <v>141</v>
      </c>
      <c r="AU103" s="219" t="s">
        <v>89</v>
      </c>
      <c r="AY103" s="20" t="s">
        <v>139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87</v>
      </c>
      <c r="BK103" s="220">
        <f>ROUND(I103*H103,2)</f>
        <v>0</v>
      </c>
      <c r="BL103" s="20" t="s">
        <v>146</v>
      </c>
      <c r="BM103" s="219" t="s">
        <v>147</v>
      </c>
    </row>
    <row r="104" s="2" customFormat="1">
      <c r="A104" s="42"/>
      <c r="B104" s="43"/>
      <c r="C104" s="44"/>
      <c r="D104" s="221" t="s">
        <v>148</v>
      </c>
      <c r="E104" s="44"/>
      <c r="F104" s="222" t="s">
        <v>149</v>
      </c>
      <c r="G104" s="44"/>
      <c r="H104" s="44"/>
      <c r="I104" s="223"/>
      <c r="J104" s="44"/>
      <c r="K104" s="44"/>
      <c r="L104" s="48"/>
      <c r="M104" s="224"/>
      <c r="N104" s="22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148</v>
      </c>
      <c r="AU104" s="20" t="s">
        <v>89</v>
      </c>
    </row>
    <row r="105" s="13" customFormat="1">
      <c r="A105" s="13"/>
      <c r="B105" s="226"/>
      <c r="C105" s="227"/>
      <c r="D105" s="228" t="s">
        <v>150</v>
      </c>
      <c r="E105" s="229" t="s">
        <v>35</v>
      </c>
      <c r="F105" s="230" t="s">
        <v>151</v>
      </c>
      <c r="G105" s="227"/>
      <c r="H105" s="231">
        <v>3.5569999999999999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150</v>
      </c>
      <c r="AU105" s="237" t="s">
        <v>89</v>
      </c>
      <c r="AV105" s="13" t="s">
        <v>89</v>
      </c>
      <c r="AW105" s="13" t="s">
        <v>41</v>
      </c>
      <c r="AX105" s="13" t="s">
        <v>80</v>
      </c>
      <c r="AY105" s="237" t="s">
        <v>139</v>
      </c>
    </row>
    <row r="106" s="13" customFormat="1">
      <c r="A106" s="13"/>
      <c r="B106" s="226"/>
      <c r="C106" s="227"/>
      <c r="D106" s="228" t="s">
        <v>150</v>
      </c>
      <c r="E106" s="229" t="s">
        <v>35</v>
      </c>
      <c r="F106" s="230" t="s">
        <v>152</v>
      </c>
      <c r="G106" s="227"/>
      <c r="H106" s="231">
        <v>17.388000000000002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150</v>
      </c>
      <c r="AU106" s="237" t="s">
        <v>89</v>
      </c>
      <c r="AV106" s="13" t="s">
        <v>89</v>
      </c>
      <c r="AW106" s="13" t="s">
        <v>41</v>
      </c>
      <c r="AX106" s="13" t="s">
        <v>80</v>
      </c>
      <c r="AY106" s="237" t="s">
        <v>139</v>
      </c>
    </row>
    <row r="107" s="13" customFormat="1">
      <c r="A107" s="13"/>
      <c r="B107" s="226"/>
      <c r="C107" s="227"/>
      <c r="D107" s="228" t="s">
        <v>150</v>
      </c>
      <c r="E107" s="229" t="s">
        <v>35</v>
      </c>
      <c r="F107" s="230" t="s">
        <v>153</v>
      </c>
      <c r="G107" s="227"/>
      <c r="H107" s="231">
        <v>1.5009999999999999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150</v>
      </c>
      <c r="AU107" s="237" t="s">
        <v>89</v>
      </c>
      <c r="AV107" s="13" t="s">
        <v>89</v>
      </c>
      <c r="AW107" s="13" t="s">
        <v>41</v>
      </c>
      <c r="AX107" s="13" t="s">
        <v>80</v>
      </c>
      <c r="AY107" s="237" t="s">
        <v>139</v>
      </c>
    </row>
    <row r="108" s="13" customFormat="1">
      <c r="A108" s="13"/>
      <c r="B108" s="226"/>
      <c r="C108" s="227"/>
      <c r="D108" s="228" t="s">
        <v>150</v>
      </c>
      <c r="E108" s="229" t="s">
        <v>35</v>
      </c>
      <c r="F108" s="230" t="s">
        <v>154</v>
      </c>
      <c r="G108" s="227"/>
      <c r="H108" s="231">
        <v>0.34399999999999997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150</v>
      </c>
      <c r="AU108" s="237" t="s">
        <v>89</v>
      </c>
      <c r="AV108" s="13" t="s">
        <v>89</v>
      </c>
      <c r="AW108" s="13" t="s">
        <v>41</v>
      </c>
      <c r="AX108" s="13" t="s">
        <v>80</v>
      </c>
      <c r="AY108" s="237" t="s">
        <v>139</v>
      </c>
    </row>
    <row r="109" s="13" customFormat="1">
      <c r="A109" s="13"/>
      <c r="B109" s="226"/>
      <c r="C109" s="227"/>
      <c r="D109" s="228" t="s">
        <v>150</v>
      </c>
      <c r="E109" s="229" t="s">
        <v>35</v>
      </c>
      <c r="F109" s="230" t="s">
        <v>155</v>
      </c>
      <c r="G109" s="227"/>
      <c r="H109" s="231">
        <v>2.8420000000000001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150</v>
      </c>
      <c r="AU109" s="237" t="s">
        <v>89</v>
      </c>
      <c r="AV109" s="13" t="s">
        <v>89</v>
      </c>
      <c r="AW109" s="13" t="s">
        <v>41</v>
      </c>
      <c r="AX109" s="13" t="s">
        <v>80</v>
      </c>
      <c r="AY109" s="237" t="s">
        <v>139</v>
      </c>
    </row>
    <row r="110" s="13" customFormat="1">
      <c r="A110" s="13"/>
      <c r="B110" s="226"/>
      <c r="C110" s="227"/>
      <c r="D110" s="228" t="s">
        <v>150</v>
      </c>
      <c r="E110" s="229" t="s">
        <v>35</v>
      </c>
      <c r="F110" s="230" t="s">
        <v>156</v>
      </c>
      <c r="G110" s="227"/>
      <c r="H110" s="231">
        <v>0.74199999999999999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150</v>
      </c>
      <c r="AU110" s="237" t="s">
        <v>89</v>
      </c>
      <c r="AV110" s="13" t="s">
        <v>89</v>
      </c>
      <c r="AW110" s="13" t="s">
        <v>41</v>
      </c>
      <c r="AX110" s="13" t="s">
        <v>80</v>
      </c>
      <c r="AY110" s="237" t="s">
        <v>139</v>
      </c>
    </row>
    <row r="111" s="13" customFormat="1">
      <c r="A111" s="13"/>
      <c r="B111" s="226"/>
      <c r="C111" s="227"/>
      <c r="D111" s="228" t="s">
        <v>150</v>
      </c>
      <c r="E111" s="229" t="s">
        <v>35</v>
      </c>
      <c r="F111" s="230" t="s">
        <v>157</v>
      </c>
      <c r="G111" s="227"/>
      <c r="H111" s="231">
        <v>5.2220000000000004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150</v>
      </c>
      <c r="AU111" s="237" t="s">
        <v>89</v>
      </c>
      <c r="AV111" s="13" t="s">
        <v>89</v>
      </c>
      <c r="AW111" s="13" t="s">
        <v>41</v>
      </c>
      <c r="AX111" s="13" t="s">
        <v>80</v>
      </c>
      <c r="AY111" s="237" t="s">
        <v>139</v>
      </c>
    </row>
    <row r="112" s="13" customFormat="1">
      <c r="A112" s="13"/>
      <c r="B112" s="226"/>
      <c r="C112" s="227"/>
      <c r="D112" s="228" t="s">
        <v>150</v>
      </c>
      <c r="E112" s="229" t="s">
        <v>35</v>
      </c>
      <c r="F112" s="230" t="s">
        <v>158</v>
      </c>
      <c r="G112" s="227"/>
      <c r="H112" s="231">
        <v>0.63400000000000001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150</v>
      </c>
      <c r="AU112" s="237" t="s">
        <v>89</v>
      </c>
      <c r="AV112" s="13" t="s">
        <v>89</v>
      </c>
      <c r="AW112" s="13" t="s">
        <v>41</v>
      </c>
      <c r="AX112" s="13" t="s">
        <v>80</v>
      </c>
      <c r="AY112" s="237" t="s">
        <v>139</v>
      </c>
    </row>
    <row r="113" s="13" customFormat="1">
      <c r="A113" s="13"/>
      <c r="B113" s="226"/>
      <c r="C113" s="227"/>
      <c r="D113" s="228" t="s">
        <v>150</v>
      </c>
      <c r="E113" s="229" t="s">
        <v>35</v>
      </c>
      <c r="F113" s="230" t="s">
        <v>159</v>
      </c>
      <c r="G113" s="227"/>
      <c r="H113" s="231">
        <v>3.4929999999999999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150</v>
      </c>
      <c r="AU113" s="237" t="s">
        <v>89</v>
      </c>
      <c r="AV113" s="13" t="s">
        <v>89</v>
      </c>
      <c r="AW113" s="13" t="s">
        <v>41</v>
      </c>
      <c r="AX113" s="13" t="s">
        <v>80</v>
      </c>
      <c r="AY113" s="237" t="s">
        <v>139</v>
      </c>
    </row>
    <row r="114" s="13" customFormat="1">
      <c r="A114" s="13"/>
      <c r="B114" s="226"/>
      <c r="C114" s="227"/>
      <c r="D114" s="228" t="s">
        <v>150</v>
      </c>
      <c r="E114" s="229" t="s">
        <v>35</v>
      </c>
      <c r="F114" s="230" t="s">
        <v>160</v>
      </c>
      <c r="G114" s="227"/>
      <c r="H114" s="231">
        <v>1.2130000000000001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150</v>
      </c>
      <c r="AU114" s="237" t="s">
        <v>89</v>
      </c>
      <c r="AV114" s="13" t="s">
        <v>89</v>
      </c>
      <c r="AW114" s="13" t="s">
        <v>41</v>
      </c>
      <c r="AX114" s="13" t="s">
        <v>80</v>
      </c>
      <c r="AY114" s="237" t="s">
        <v>139</v>
      </c>
    </row>
    <row r="115" s="13" customFormat="1">
      <c r="A115" s="13"/>
      <c r="B115" s="226"/>
      <c r="C115" s="227"/>
      <c r="D115" s="228" t="s">
        <v>150</v>
      </c>
      <c r="E115" s="229" t="s">
        <v>35</v>
      </c>
      <c r="F115" s="230" t="s">
        <v>161</v>
      </c>
      <c r="G115" s="227"/>
      <c r="H115" s="231">
        <v>0.48199999999999998</v>
      </c>
      <c r="I115" s="232"/>
      <c r="J115" s="227"/>
      <c r="K115" s="227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150</v>
      </c>
      <c r="AU115" s="237" t="s">
        <v>89</v>
      </c>
      <c r="AV115" s="13" t="s">
        <v>89</v>
      </c>
      <c r="AW115" s="13" t="s">
        <v>41</v>
      </c>
      <c r="AX115" s="13" t="s">
        <v>80</v>
      </c>
      <c r="AY115" s="237" t="s">
        <v>139</v>
      </c>
    </row>
    <row r="116" s="13" customFormat="1">
      <c r="A116" s="13"/>
      <c r="B116" s="226"/>
      <c r="C116" s="227"/>
      <c r="D116" s="228" t="s">
        <v>150</v>
      </c>
      <c r="E116" s="229" t="s">
        <v>35</v>
      </c>
      <c r="F116" s="230" t="s">
        <v>162</v>
      </c>
      <c r="G116" s="227"/>
      <c r="H116" s="231">
        <v>4.1399999999999997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150</v>
      </c>
      <c r="AU116" s="237" t="s">
        <v>89</v>
      </c>
      <c r="AV116" s="13" t="s">
        <v>89</v>
      </c>
      <c r="AW116" s="13" t="s">
        <v>41</v>
      </c>
      <c r="AX116" s="13" t="s">
        <v>80</v>
      </c>
      <c r="AY116" s="237" t="s">
        <v>139</v>
      </c>
    </row>
    <row r="117" s="13" customFormat="1">
      <c r="A117" s="13"/>
      <c r="B117" s="226"/>
      <c r="C117" s="227"/>
      <c r="D117" s="228" t="s">
        <v>150</v>
      </c>
      <c r="E117" s="229" t="s">
        <v>35</v>
      </c>
      <c r="F117" s="230" t="s">
        <v>163</v>
      </c>
      <c r="G117" s="227"/>
      <c r="H117" s="231">
        <v>7.9560000000000004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150</v>
      </c>
      <c r="AU117" s="237" t="s">
        <v>89</v>
      </c>
      <c r="AV117" s="13" t="s">
        <v>89</v>
      </c>
      <c r="AW117" s="13" t="s">
        <v>41</v>
      </c>
      <c r="AX117" s="13" t="s">
        <v>80</v>
      </c>
      <c r="AY117" s="237" t="s">
        <v>139</v>
      </c>
    </row>
    <row r="118" s="13" customFormat="1">
      <c r="A118" s="13"/>
      <c r="B118" s="226"/>
      <c r="C118" s="227"/>
      <c r="D118" s="228" t="s">
        <v>150</v>
      </c>
      <c r="E118" s="229" t="s">
        <v>35</v>
      </c>
      <c r="F118" s="230" t="s">
        <v>164</v>
      </c>
      <c r="G118" s="227"/>
      <c r="H118" s="231">
        <v>1.03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150</v>
      </c>
      <c r="AU118" s="237" t="s">
        <v>89</v>
      </c>
      <c r="AV118" s="13" t="s">
        <v>89</v>
      </c>
      <c r="AW118" s="13" t="s">
        <v>41</v>
      </c>
      <c r="AX118" s="13" t="s">
        <v>80</v>
      </c>
      <c r="AY118" s="237" t="s">
        <v>139</v>
      </c>
    </row>
    <row r="119" s="13" customFormat="1">
      <c r="A119" s="13"/>
      <c r="B119" s="226"/>
      <c r="C119" s="227"/>
      <c r="D119" s="228" t="s">
        <v>150</v>
      </c>
      <c r="E119" s="229" t="s">
        <v>35</v>
      </c>
      <c r="F119" s="230" t="s">
        <v>165</v>
      </c>
      <c r="G119" s="227"/>
      <c r="H119" s="231">
        <v>1.4810000000000001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150</v>
      </c>
      <c r="AU119" s="237" t="s">
        <v>89</v>
      </c>
      <c r="AV119" s="13" t="s">
        <v>89</v>
      </c>
      <c r="AW119" s="13" t="s">
        <v>41</v>
      </c>
      <c r="AX119" s="13" t="s">
        <v>80</v>
      </c>
      <c r="AY119" s="237" t="s">
        <v>139</v>
      </c>
    </row>
    <row r="120" s="13" customFormat="1">
      <c r="A120" s="13"/>
      <c r="B120" s="226"/>
      <c r="C120" s="227"/>
      <c r="D120" s="228" t="s">
        <v>150</v>
      </c>
      <c r="E120" s="229" t="s">
        <v>35</v>
      </c>
      <c r="F120" s="230" t="s">
        <v>166</v>
      </c>
      <c r="G120" s="227"/>
      <c r="H120" s="231">
        <v>4.532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150</v>
      </c>
      <c r="AU120" s="237" t="s">
        <v>89</v>
      </c>
      <c r="AV120" s="13" t="s">
        <v>89</v>
      </c>
      <c r="AW120" s="13" t="s">
        <v>41</v>
      </c>
      <c r="AX120" s="13" t="s">
        <v>80</v>
      </c>
      <c r="AY120" s="237" t="s">
        <v>139</v>
      </c>
    </row>
    <row r="121" s="13" customFormat="1">
      <c r="A121" s="13"/>
      <c r="B121" s="226"/>
      <c r="C121" s="227"/>
      <c r="D121" s="228" t="s">
        <v>150</v>
      </c>
      <c r="E121" s="229" t="s">
        <v>35</v>
      </c>
      <c r="F121" s="230" t="s">
        <v>167</v>
      </c>
      <c r="G121" s="227"/>
      <c r="H121" s="231">
        <v>1.0980000000000001</v>
      </c>
      <c r="I121" s="232"/>
      <c r="J121" s="227"/>
      <c r="K121" s="227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150</v>
      </c>
      <c r="AU121" s="237" t="s">
        <v>89</v>
      </c>
      <c r="AV121" s="13" t="s">
        <v>89</v>
      </c>
      <c r="AW121" s="13" t="s">
        <v>41</v>
      </c>
      <c r="AX121" s="13" t="s">
        <v>80</v>
      </c>
      <c r="AY121" s="237" t="s">
        <v>139</v>
      </c>
    </row>
    <row r="122" s="13" customFormat="1">
      <c r="A122" s="13"/>
      <c r="B122" s="226"/>
      <c r="C122" s="227"/>
      <c r="D122" s="228" t="s">
        <v>150</v>
      </c>
      <c r="E122" s="229" t="s">
        <v>35</v>
      </c>
      <c r="F122" s="230" t="s">
        <v>168</v>
      </c>
      <c r="G122" s="227"/>
      <c r="H122" s="231">
        <v>5.9470000000000001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150</v>
      </c>
      <c r="AU122" s="237" t="s">
        <v>89</v>
      </c>
      <c r="AV122" s="13" t="s">
        <v>89</v>
      </c>
      <c r="AW122" s="13" t="s">
        <v>41</v>
      </c>
      <c r="AX122" s="13" t="s">
        <v>80</v>
      </c>
      <c r="AY122" s="237" t="s">
        <v>139</v>
      </c>
    </row>
    <row r="123" s="13" customFormat="1">
      <c r="A123" s="13"/>
      <c r="B123" s="226"/>
      <c r="C123" s="227"/>
      <c r="D123" s="228" t="s">
        <v>150</v>
      </c>
      <c r="E123" s="229" t="s">
        <v>35</v>
      </c>
      <c r="F123" s="230" t="s">
        <v>169</v>
      </c>
      <c r="G123" s="227"/>
      <c r="H123" s="231">
        <v>1.6060000000000001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150</v>
      </c>
      <c r="AU123" s="237" t="s">
        <v>89</v>
      </c>
      <c r="AV123" s="13" t="s">
        <v>89</v>
      </c>
      <c r="AW123" s="13" t="s">
        <v>41</v>
      </c>
      <c r="AX123" s="13" t="s">
        <v>80</v>
      </c>
      <c r="AY123" s="237" t="s">
        <v>139</v>
      </c>
    </row>
    <row r="124" s="14" customFormat="1">
      <c r="A124" s="14"/>
      <c r="B124" s="238"/>
      <c r="C124" s="239"/>
      <c r="D124" s="228" t="s">
        <v>150</v>
      </c>
      <c r="E124" s="240" t="s">
        <v>35</v>
      </c>
      <c r="F124" s="241" t="s">
        <v>170</v>
      </c>
      <c r="G124" s="239"/>
      <c r="H124" s="242">
        <v>65.208000000000013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150</v>
      </c>
      <c r="AU124" s="248" t="s">
        <v>89</v>
      </c>
      <c r="AV124" s="14" t="s">
        <v>146</v>
      </c>
      <c r="AW124" s="14" t="s">
        <v>41</v>
      </c>
      <c r="AX124" s="14" t="s">
        <v>87</v>
      </c>
      <c r="AY124" s="248" t="s">
        <v>139</v>
      </c>
    </row>
    <row r="125" s="2" customFormat="1" ht="55.5" customHeight="1">
      <c r="A125" s="42"/>
      <c r="B125" s="43"/>
      <c r="C125" s="208" t="s">
        <v>89</v>
      </c>
      <c r="D125" s="208" t="s">
        <v>141</v>
      </c>
      <c r="E125" s="209" t="s">
        <v>171</v>
      </c>
      <c r="F125" s="210" t="s">
        <v>172</v>
      </c>
      <c r="G125" s="211" t="s">
        <v>144</v>
      </c>
      <c r="H125" s="212">
        <v>32.576000000000001</v>
      </c>
      <c r="I125" s="213"/>
      <c r="J125" s="214">
        <f>ROUND(I125*H125,2)</f>
        <v>0</v>
      </c>
      <c r="K125" s="210" t="s">
        <v>145</v>
      </c>
      <c r="L125" s="48"/>
      <c r="M125" s="215" t="s">
        <v>35</v>
      </c>
      <c r="N125" s="216" t="s">
        <v>51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19" t="s">
        <v>146</v>
      </c>
      <c r="AT125" s="219" t="s">
        <v>141</v>
      </c>
      <c r="AU125" s="219" t="s">
        <v>89</v>
      </c>
      <c r="AY125" s="20" t="s">
        <v>139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87</v>
      </c>
      <c r="BK125" s="220">
        <f>ROUND(I125*H125,2)</f>
        <v>0</v>
      </c>
      <c r="BL125" s="20" t="s">
        <v>146</v>
      </c>
      <c r="BM125" s="219" t="s">
        <v>173</v>
      </c>
    </row>
    <row r="126" s="2" customFormat="1">
      <c r="A126" s="42"/>
      <c r="B126" s="43"/>
      <c r="C126" s="44"/>
      <c r="D126" s="221" t="s">
        <v>148</v>
      </c>
      <c r="E126" s="44"/>
      <c r="F126" s="222" t="s">
        <v>174</v>
      </c>
      <c r="G126" s="44"/>
      <c r="H126" s="44"/>
      <c r="I126" s="223"/>
      <c r="J126" s="44"/>
      <c r="K126" s="44"/>
      <c r="L126" s="48"/>
      <c r="M126" s="224"/>
      <c r="N126" s="225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148</v>
      </c>
      <c r="AU126" s="20" t="s">
        <v>89</v>
      </c>
    </row>
    <row r="127" s="13" customFormat="1">
      <c r="A127" s="13"/>
      <c r="B127" s="226"/>
      <c r="C127" s="227"/>
      <c r="D127" s="228" t="s">
        <v>150</v>
      </c>
      <c r="E127" s="229" t="s">
        <v>35</v>
      </c>
      <c r="F127" s="230" t="s">
        <v>175</v>
      </c>
      <c r="G127" s="227"/>
      <c r="H127" s="231">
        <v>32.576000000000001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150</v>
      </c>
      <c r="AU127" s="237" t="s">
        <v>89</v>
      </c>
      <c r="AV127" s="13" t="s">
        <v>89</v>
      </c>
      <c r="AW127" s="13" t="s">
        <v>41</v>
      </c>
      <c r="AX127" s="13" t="s">
        <v>87</v>
      </c>
      <c r="AY127" s="237" t="s">
        <v>139</v>
      </c>
    </row>
    <row r="128" s="2" customFormat="1" ht="62.7" customHeight="1">
      <c r="A128" s="42"/>
      <c r="B128" s="43"/>
      <c r="C128" s="208" t="s">
        <v>176</v>
      </c>
      <c r="D128" s="208" t="s">
        <v>141</v>
      </c>
      <c r="E128" s="209" t="s">
        <v>177</v>
      </c>
      <c r="F128" s="210" t="s">
        <v>178</v>
      </c>
      <c r="G128" s="211" t="s">
        <v>144</v>
      </c>
      <c r="H128" s="212">
        <v>130.304</v>
      </c>
      <c r="I128" s="213"/>
      <c r="J128" s="214">
        <f>ROUND(I128*H128,2)</f>
        <v>0</v>
      </c>
      <c r="K128" s="210" t="s">
        <v>145</v>
      </c>
      <c r="L128" s="48"/>
      <c r="M128" s="215" t="s">
        <v>35</v>
      </c>
      <c r="N128" s="216" t="s">
        <v>51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19" t="s">
        <v>146</v>
      </c>
      <c r="AT128" s="219" t="s">
        <v>141</v>
      </c>
      <c r="AU128" s="219" t="s">
        <v>89</v>
      </c>
      <c r="AY128" s="20" t="s">
        <v>139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87</v>
      </c>
      <c r="BK128" s="220">
        <f>ROUND(I128*H128,2)</f>
        <v>0</v>
      </c>
      <c r="BL128" s="20" t="s">
        <v>146</v>
      </c>
      <c r="BM128" s="219" t="s">
        <v>179</v>
      </c>
    </row>
    <row r="129" s="2" customFormat="1">
      <c r="A129" s="42"/>
      <c r="B129" s="43"/>
      <c r="C129" s="44"/>
      <c r="D129" s="221" t="s">
        <v>148</v>
      </c>
      <c r="E129" s="44"/>
      <c r="F129" s="222" t="s">
        <v>180</v>
      </c>
      <c r="G129" s="44"/>
      <c r="H129" s="44"/>
      <c r="I129" s="223"/>
      <c r="J129" s="44"/>
      <c r="K129" s="44"/>
      <c r="L129" s="48"/>
      <c r="M129" s="224"/>
      <c r="N129" s="22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148</v>
      </c>
      <c r="AU129" s="20" t="s">
        <v>89</v>
      </c>
    </row>
    <row r="130" s="2" customFormat="1">
      <c r="A130" s="42"/>
      <c r="B130" s="43"/>
      <c r="C130" s="44"/>
      <c r="D130" s="228" t="s">
        <v>181</v>
      </c>
      <c r="E130" s="44"/>
      <c r="F130" s="249" t="s">
        <v>182</v>
      </c>
      <c r="G130" s="44"/>
      <c r="H130" s="44"/>
      <c r="I130" s="223"/>
      <c r="J130" s="44"/>
      <c r="K130" s="44"/>
      <c r="L130" s="48"/>
      <c r="M130" s="224"/>
      <c r="N130" s="225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181</v>
      </c>
      <c r="AU130" s="20" t="s">
        <v>89</v>
      </c>
    </row>
    <row r="131" s="13" customFormat="1">
      <c r="A131" s="13"/>
      <c r="B131" s="226"/>
      <c r="C131" s="227"/>
      <c r="D131" s="228" t="s">
        <v>150</v>
      </c>
      <c r="E131" s="229" t="s">
        <v>35</v>
      </c>
      <c r="F131" s="230" t="s">
        <v>175</v>
      </c>
      <c r="G131" s="227"/>
      <c r="H131" s="231">
        <v>32.576000000000001</v>
      </c>
      <c r="I131" s="232"/>
      <c r="J131" s="227"/>
      <c r="K131" s="227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150</v>
      </c>
      <c r="AU131" s="237" t="s">
        <v>89</v>
      </c>
      <c r="AV131" s="13" t="s">
        <v>89</v>
      </c>
      <c r="AW131" s="13" t="s">
        <v>41</v>
      </c>
      <c r="AX131" s="13" t="s">
        <v>87</v>
      </c>
      <c r="AY131" s="237" t="s">
        <v>139</v>
      </c>
    </row>
    <row r="132" s="13" customFormat="1">
      <c r="A132" s="13"/>
      <c r="B132" s="226"/>
      <c r="C132" s="227"/>
      <c r="D132" s="228" t="s">
        <v>150</v>
      </c>
      <c r="E132" s="227"/>
      <c r="F132" s="230" t="s">
        <v>183</v>
      </c>
      <c r="G132" s="227"/>
      <c r="H132" s="231">
        <v>130.304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150</v>
      </c>
      <c r="AU132" s="237" t="s">
        <v>89</v>
      </c>
      <c r="AV132" s="13" t="s">
        <v>89</v>
      </c>
      <c r="AW132" s="13" t="s">
        <v>4</v>
      </c>
      <c r="AX132" s="13" t="s">
        <v>87</v>
      </c>
      <c r="AY132" s="237" t="s">
        <v>139</v>
      </c>
    </row>
    <row r="133" s="2" customFormat="1" ht="62.7" customHeight="1">
      <c r="A133" s="42"/>
      <c r="B133" s="43"/>
      <c r="C133" s="208" t="s">
        <v>146</v>
      </c>
      <c r="D133" s="208" t="s">
        <v>141</v>
      </c>
      <c r="E133" s="209" t="s">
        <v>184</v>
      </c>
      <c r="F133" s="210" t="s">
        <v>185</v>
      </c>
      <c r="G133" s="211" t="s">
        <v>144</v>
      </c>
      <c r="H133" s="212">
        <v>32.576000000000001</v>
      </c>
      <c r="I133" s="213"/>
      <c r="J133" s="214">
        <f>ROUND(I133*H133,2)</f>
        <v>0</v>
      </c>
      <c r="K133" s="210" t="s">
        <v>145</v>
      </c>
      <c r="L133" s="48"/>
      <c r="M133" s="215" t="s">
        <v>35</v>
      </c>
      <c r="N133" s="216" t="s">
        <v>51</v>
      </c>
      <c r="O133" s="8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19" t="s">
        <v>146</v>
      </c>
      <c r="AT133" s="219" t="s">
        <v>141</v>
      </c>
      <c r="AU133" s="219" t="s">
        <v>89</v>
      </c>
      <c r="AY133" s="20" t="s">
        <v>139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87</v>
      </c>
      <c r="BK133" s="220">
        <f>ROUND(I133*H133,2)</f>
        <v>0</v>
      </c>
      <c r="BL133" s="20" t="s">
        <v>146</v>
      </c>
      <c r="BM133" s="219" t="s">
        <v>186</v>
      </c>
    </row>
    <row r="134" s="2" customFormat="1">
      <c r="A134" s="42"/>
      <c r="B134" s="43"/>
      <c r="C134" s="44"/>
      <c r="D134" s="221" t="s">
        <v>148</v>
      </c>
      <c r="E134" s="44"/>
      <c r="F134" s="222" t="s">
        <v>187</v>
      </c>
      <c r="G134" s="44"/>
      <c r="H134" s="44"/>
      <c r="I134" s="223"/>
      <c r="J134" s="44"/>
      <c r="K134" s="44"/>
      <c r="L134" s="48"/>
      <c r="M134" s="224"/>
      <c r="N134" s="225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148</v>
      </c>
      <c r="AU134" s="20" t="s">
        <v>89</v>
      </c>
    </row>
    <row r="135" s="13" customFormat="1">
      <c r="A135" s="13"/>
      <c r="B135" s="226"/>
      <c r="C135" s="227"/>
      <c r="D135" s="228" t="s">
        <v>150</v>
      </c>
      <c r="E135" s="229" t="s">
        <v>35</v>
      </c>
      <c r="F135" s="230" t="s">
        <v>188</v>
      </c>
      <c r="G135" s="227"/>
      <c r="H135" s="231">
        <v>32.576000000000001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150</v>
      </c>
      <c r="AU135" s="237" t="s">
        <v>89</v>
      </c>
      <c r="AV135" s="13" t="s">
        <v>89</v>
      </c>
      <c r="AW135" s="13" t="s">
        <v>41</v>
      </c>
      <c r="AX135" s="13" t="s">
        <v>87</v>
      </c>
      <c r="AY135" s="237" t="s">
        <v>139</v>
      </c>
    </row>
    <row r="136" s="2" customFormat="1" ht="66.75" customHeight="1">
      <c r="A136" s="42"/>
      <c r="B136" s="43"/>
      <c r="C136" s="208" t="s">
        <v>189</v>
      </c>
      <c r="D136" s="208" t="s">
        <v>141</v>
      </c>
      <c r="E136" s="209" t="s">
        <v>190</v>
      </c>
      <c r="F136" s="210" t="s">
        <v>191</v>
      </c>
      <c r="G136" s="211" t="s">
        <v>144</v>
      </c>
      <c r="H136" s="212">
        <v>325.75999999999999</v>
      </c>
      <c r="I136" s="213"/>
      <c r="J136" s="214">
        <f>ROUND(I136*H136,2)</f>
        <v>0</v>
      </c>
      <c r="K136" s="210" t="s">
        <v>145</v>
      </c>
      <c r="L136" s="48"/>
      <c r="M136" s="215" t="s">
        <v>35</v>
      </c>
      <c r="N136" s="216" t="s">
        <v>51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146</v>
      </c>
      <c r="AT136" s="219" t="s">
        <v>141</v>
      </c>
      <c r="AU136" s="219" t="s">
        <v>89</v>
      </c>
      <c r="AY136" s="20" t="s">
        <v>139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87</v>
      </c>
      <c r="BK136" s="220">
        <f>ROUND(I136*H136,2)</f>
        <v>0</v>
      </c>
      <c r="BL136" s="20" t="s">
        <v>146</v>
      </c>
      <c r="BM136" s="219" t="s">
        <v>192</v>
      </c>
    </row>
    <row r="137" s="2" customFormat="1">
      <c r="A137" s="42"/>
      <c r="B137" s="43"/>
      <c r="C137" s="44"/>
      <c r="D137" s="221" t="s">
        <v>148</v>
      </c>
      <c r="E137" s="44"/>
      <c r="F137" s="222" t="s">
        <v>193</v>
      </c>
      <c r="G137" s="44"/>
      <c r="H137" s="44"/>
      <c r="I137" s="223"/>
      <c r="J137" s="44"/>
      <c r="K137" s="44"/>
      <c r="L137" s="48"/>
      <c r="M137" s="224"/>
      <c r="N137" s="225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148</v>
      </c>
      <c r="AU137" s="20" t="s">
        <v>89</v>
      </c>
    </row>
    <row r="138" s="2" customFormat="1">
      <c r="A138" s="42"/>
      <c r="B138" s="43"/>
      <c r="C138" s="44"/>
      <c r="D138" s="228" t="s">
        <v>181</v>
      </c>
      <c r="E138" s="44"/>
      <c r="F138" s="249" t="s">
        <v>194</v>
      </c>
      <c r="G138" s="44"/>
      <c r="H138" s="44"/>
      <c r="I138" s="223"/>
      <c r="J138" s="44"/>
      <c r="K138" s="44"/>
      <c r="L138" s="48"/>
      <c r="M138" s="224"/>
      <c r="N138" s="225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181</v>
      </c>
      <c r="AU138" s="20" t="s">
        <v>89</v>
      </c>
    </row>
    <row r="139" s="13" customFormat="1">
      <c r="A139" s="13"/>
      <c r="B139" s="226"/>
      <c r="C139" s="227"/>
      <c r="D139" s="228" t="s">
        <v>150</v>
      </c>
      <c r="E139" s="229" t="s">
        <v>35</v>
      </c>
      <c r="F139" s="230" t="s">
        <v>188</v>
      </c>
      <c r="G139" s="227"/>
      <c r="H139" s="231">
        <v>32.576000000000001</v>
      </c>
      <c r="I139" s="232"/>
      <c r="J139" s="227"/>
      <c r="K139" s="227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150</v>
      </c>
      <c r="AU139" s="237" t="s">
        <v>89</v>
      </c>
      <c r="AV139" s="13" t="s">
        <v>89</v>
      </c>
      <c r="AW139" s="13" t="s">
        <v>41</v>
      </c>
      <c r="AX139" s="13" t="s">
        <v>87</v>
      </c>
      <c r="AY139" s="237" t="s">
        <v>139</v>
      </c>
    </row>
    <row r="140" s="13" customFormat="1">
      <c r="A140" s="13"/>
      <c r="B140" s="226"/>
      <c r="C140" s="227"/>
      <c r="D140" s="228" t="s">
        <v>150</v>
      </c>
      <c r="E140" s="227"/>
      <c r="F140" s="230" t="s">
        <v>195</v>
      </c>
      <c r="G140" s="227"/>
      <c r="H140" s="231">
        <v>325.75999999999999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150</v>
      </c>
      <c r="AU140" s="237" t="s">
        <v>89</v>
      </c>
      <c r="AV140" s="13" t="s">
        <v>89</v>
      </c>
      <c r="AW140" s="13" t="s">
        <v>4</v>
      </c>
      <c r="AX140" s="13" t="s">
        <v>87</v>
      </c>
      <c r="AY140" s="237" t="s">
        <v>139</v>
      </c>
    </row>
    <row r="141" s="2" customFormat="1" ht="37.8" customHeight="1">
      <c r="A141" s="42"/>
      <c r="B141" s="43"/>
      <c r="C141" s="208" t="s">
        <v>196</v>
      </c>
      <c r="D141" s="208" t="s">
        <v>141</v>
      </c>
      <c r="E141" s="209" t="s">
        <v>197</v>
      </c>
      <c r="F141" s="210" t="s">
        <v>198</v>
      </c>
      <c r="G141" s="211" t="s">
        <v>144</v>
      </c>
      <c r="H141" s="212">
        <v>32.576000000000001</v>
      </c>
      <c r="I141" s="213"/>
      <c r="J141" s="214">
        <f>ROUND(I141*H141,2)</f>
        <v>0</v>
      </c>
      <c r="K141" s="210" t="s">
        <v>145</v>
      </c>
      <c r="L141" s="48"/>
      <c r="M141" s="215" t="s">
        <v>35</v>
      </c>
      <c r="N141" s="216" t="s">
        <v>51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146</v>
      </c>
      <c r="AT141" s="219" t="s">
        <v>141</v>
      </c>
      <c r="AU141" s="219" t="s">
        <v>89</v>
      </c>
      <c r="AY141" s="20" t="s">
        <v>139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87</v>
      </c>
      <c r="BK141" s="220">
        <f>ROUND(I141*H141,2)</f>
        <v>0</v>
      </c>
      <c r="BL141" s="20" t="s">
        <v>146</v>
      </c>
      <c r="BM141" s="219" t="s">
        <v>199</v>
      </c>
    </row>
    <row r="142" s="2" customFormat="1">
      <c r="A142" s="42"/>
      <c r="B142" s="43"/>
      <c r="C142" s="44"/>
      <c r="D142" s="221" t="s">
        <v>148</v>
      </c>
      <c r="E142" s="44"/>
      <c r="F142" s="222" t="s">
        <v>200</v>
      </c>
      <c r="G142" s="44"/>
      <c r="H142" s="44"/>
      <c r="I142" s="223"/>
      <c r="J142" s="44"/>
      <c r="K142" s="44"/>
      <c r="L142" s="48"/>
      <c r="M142" s="224"/>
      <c r="N142" s="225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148</v>
      </c>
      <c r="AU142" s="20" t="s">
        <v>89</v>
      </c>
    </row>
    <row r="143" s="13" customFormat="1">
      <c r="A143" s="13"/>
      <c r="B143" s="226"/>
      <c r="C143" s="227"/>
      <c r="D143" s="228" t="s">
        <v>150</v>
      </c>
      <c r="E143" s="229" t="s">
        <v>35</v>
      </c>
      <c r="F143" s="230" t="s">
        <v>201</v>
      </c>
      <c r="G143" s="227"/>
      <c r="H143" s="231">
        <v>32.576000000000001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150</v>
      </c>
      <c r="AU143" s="237" t="s">
        <v>89</v>
      </c>
      <c r="AV143" s="13" t="s">
        <v>89</v>
      </c>
      <c r="AW143" s="13" t="s">
        <v>41</v>
      </c>
      <c r="AX143" s="13" t="s">
        <v>87</v>
      </c>
      <c r="AY143" s="237" t="s">
        <v>139</v>
      </c>
    </row>
    <row r="144" s="2" customFormat="1" ht="44.25" customHeight="1">
      <c r="A144" s="42"/>
      <c r="B144" s="43"/>
      <c r="C144" s="208" t="s">
        <v>202</v>
      </c>
      <c r="D144" s="208" t="s">
        <v>141</v>
      </c>
      <c r="E144" s="209" t="s">
        <v>203</v>
      </c>
      <c r="F144" s="210" t="s">
        <v>204</v>
      </c>
      <c r="G144" s="211" t="s">
        <v>205</v>
      </c>
      <c r="H144" s="212">
        <v>65.152000000000001</v>
      </c>
      <c r="I144" s="213"/>
      <c r="J144" s="214">
        <f>ROUND(I144*H144,2)</f>
        <v>0</v>
      </c>
      <c r="K144" s="210" t="s">
        <v>145</v>
      </c>
      <c r="L144" s="48"/>
      <c r="M144" s="215" t="s">
        <v>35</v>
      </c>
      <c r="N144" s="216" t="s">
        <v>51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19" t="s">
        <v>146</v>
      </c>
      <c r="AT144" s="219" t="s">
        <v>141</v>
      </c>
      <c r="AU144" s="219" t="s">
        <v>89</v>
      </c>
      <c r="AY144" s="20" t="s">
        <v>139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87</v>
      </c>
      <c r="BK144" s="220">
        <f>ROUND(I144*H144,2)</f>
        <v>0</v>
      </c>
      <c r="BL144" s="20" t="s">
        <v>146</v>
      </c>
      <c r="BM144" s="219" t="s">
        <v>206</v>
      </c>
    </row>
    <row r="145" s="2" customFormat="1">
      <c r="A145" s="42"/>
      <c r="B145" s="43"/>
      <c r="C145" s="44"/>
      <c r="D145" s="221" t="s">
        <v>148</v>
      </c>
      <c r="E145" s="44"/>
      <c r="F145" s="222" t="s">
        <v>207</v>
      </c>
      <c r="G145" s="44"/>
      <c r="H145" s="44"/>
      <c r="I145" s="223"/>
      <c r="J145" s="44"/>
      <c r="K145" s="44"/>
      <c r="L145" s="48"/>
      <c r="M145" s="224"/>
      <c r="N145" s="225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148</v>
      </c>
      <c r="AU145" s="20" t="s">
        <v>89</v>
      </c>
    </row>
    <row r="146" s="2" customFormat="1">
      <c r="A146" s="42"/>
      <c r="B146" s="43"/>
      <c r="C146" s="44"/>
      <c r="D146" s="228" t="s">
        <v>181</v>
      </c>
      <c r="E146" s="44"/>
      <c r="F146" s="249" t="s">
        <v>208</v>
      </c>
      <c r="G146" s="44"/>
      <c r="H146" s="44"/>
      <c r="I146" s="223"/>
      <c r="J146" s="44"/>
      <c r="K146" s="44"/>
      <c r="L146" s="48"/>
      <c r="M146" s="224"/>
      <c r="N146" s="225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181</v>
      </c>
      <c r="AU146" s="20" t="s">
        <v>89</v>
      </c>
    </row>
    <row r="147" s="13" customFormat="1">
      <c r="A147" s="13"/>
      <c r="B147" s="226"/>
      <c r="C147" s="227"/>
      <c r="D147" s="228" t="s">
        <v>150</v>
      </c>
      <c r="E147" s="229" t="s">
        <v>35</v>
      </c>
      <c r="F147" s="230" t="s">
        <v>188</v>
      </c>
      <c r="G147" s="227"/>
      <c r="H147" s="231">
        <v>32.576000000000001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150</v>
      </c>
      <c r="AU147" s="237" t="s">
        <v>89</v>
      </c>
      <c r="AV147" s="13" t="s">
        <v>89</v>
      </c>
      <c r="AW147" s="13" t="s">
        <v>41</v>
      </c>
      <c r="AX147" s="13" t="s">
        <v>87</v>
      </c>
      <c r="AY147" s="237" t="s">
        <v>139</v>
      </c>
    </row>
    <row r="148" s="13" customFormat="1">
      <c r="A148" s="13"/>
      <c r="B148" s="226"/>
      <c r="C148" s="227"/>
      <c r="D148" s="228" t="s">
        <v>150</v>
      </c>
      <c r="E148" s="227"/>
      <c r="F148" s="230" t="s">
        <v>209</v>
      </c>
      <c r="G148" s="227"/>
      <c r="H148" s="231">
        <v>65.152000000000001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150</v>
      </c>
      <c r="AU148" s="237" t="s">
        <v>89</v>
      </c>
      <c r="AV148" s="13" t="s">
        <v>89</v>
      </c>
      <c r="AW148" s="13" t="s">
        <v>4</v>
      </c>
      <c r="AX148" s="13" t="s">
        <v>87</v>
      </c>
      <c r="AY148" s="237" t="s">
        <v>139</v>
      </c>
    </row>
    <row r="149" s="2" customFormat="1" ht="44.25" customHeight="1">
      <c r="A149" s="42"/>
      <c r="B149" s="43"/>
      <c r="C149" s="208" t="s">
        <v>210</v>
      </c>
      <c r="D149" s="208" t="s">
        <v>141</v>
      </c>
      <c r="E149" s="209" t="s">
        <v>211</v>
      </c>
      <c r="F149" s="210" t="s">
        <v>212</v>
      </c>
      <c r="G149" s="211" t="s">
        <v>144</v>
      </c>
      <c r="H149" s="212">
        <v>32.631999999999998</v>
      </c>
      <c r="I149" s="213"/>
      <c r="J149" s="214">
        <f>ROUND(I149*H149,2)</f>
        <v>0</v>
      </c>
      <c r="K149" s="210" t="s">
        <v>145</v>
      </c>
      <c r="L149" s="48"/>
      <c r="M149" s="215" t="s">
        <v>35</v>
      </c>
      <c r="N149" s="216" t="s">
        <v>51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19" t="s">
        <v>146</v>
      </c>
      <c r="AT149" s="219" t="s">
        <v>141</v>
      </c>
      <c r="AU149" s="219" t="s">
        <v>89</v>
      </c>
      <c r="AY149" s="20" t="s">
        <v>139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87</v>
      </c>
      <c r="BK149" s="220">
        <f>ROUND(I149*H149,2)</f>
        <v>0</v>
      </c>
      <c r="BL149" s="20" t="s">
        <v>146</v>
      </c>
      <c r="BM149" s="219" t="s">
        <v>213</v>
      </c>
    </row>
    <row r="150" s="2" customFormat="1">
      <c r="A150" s="42"/>
      <c r="B150" s="43"/>
      <c r="C150" s="44"/>
      <c r="D150" s="221" t="s">
        <v>148</v>
      </c>
      <c r="E150" s="44"/>
      <c r="F150" s="222" t="s">
        <v>214</v>
      </c>
      <c r="G150" s="44"/>
      <c r="H150" s="44"/>
      <c r="I150" s="223"/>
      <c r="J150" s="44"/>
      <c r="K150" s="44"/>
      <c r="L150" s="48"/>
      <c r="M150" s="224"/>
      <c r="N150" s="22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148</v>
      </c>
      <c r="AU150" s="20" t="s">
        <v>89</v>
      </c>
    </row>
    <row r="151" s="13" customFormat="1">
      <c r="A151" s="13"/>
      <c r="B151" s="226"/>
      <c r="C151" s="227"/>
      <c r="D151" s="228" t="s">
        <v>150</v>
      </c>
      <c r="E151" s="229" t="s">
        <v>35</v>
      </c>
      <c r="F151" s="230" t="s">
        <v>215</v>
      </c>
      <c r="G151" s="227"/>
      <c r="H151" s="231">
        <v>32.090000000000003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150</v>
      </c>
      <c r="AU151" s="237" t="s">
        <v>89</v>
      </c>
      <c r="AV151" s="13" t="s">
        <v>89</v>
      </c>
      <c r="AW151" s="13" t="s">
        <v>41</v>
      </c>
      <c r="AX151" s="13" t="s">
        <v>80</v>
      </c>
      <c r="AY151" s="237" t="s">
        <v>139</v>
      </c>
    </row>
    <row r="152" s="13" customFormat="1">
      <c r="A152" s="13"/>
      <c r="B152" s="226"/>
      <c r="C152" s="227"/>
      <c r="D152" s="228" t="s">
        <v>150</v>
      </c>
      <c r="E152" s="229" t="s">
        <v>35</v>
      </c>
      <c r="F152" s="230" t="s">
        <v>216</v>
      </c>
      <c r="G152" s="227"/>
      <c r="H152" s="231">
        <v>0.54200000000000004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150</v>
      </c>
      <c r="AU152" s="237" t="s">
        <v>89</v>
      </c>
      <c r="AV152" s="13" t="s">
        <v>89</v>
      </c>
      <c r="AW152" s="13" t="s">
        <v>41</v>
      </c>
      <c r="AX152" s="13" t="s">
        <v>80</v>
      </c>
      <c r="AY152" s="237" t="s">
        <v>139</v>
      </c>
    </row>
    <row r="153" s="14" customFormat="1">
      <c r="A153" s="14"/>
      <c r="B153" s="238"/>
      <c r="C153" s="239"/>
      <c r="D153" s="228" t="s">
        <v>150</v>
      </c>
      <c r="E153" s="240" t="s">
        <v>35</v>
      </c>
      <c r="F153" s="241" t="s">
        <v>170</v>
      </c>
      <c r="G153" s="239"/>
      <c r="H153" s="242">
        <v>32.632000000000005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150</v>
      </c>
      <c r="AU153" s="248" t="s">
        <v>89</v>
      </c>
      <c r="AV153" s="14" t="s">
        <v>146</v>
      </c>
      <c r="AW153" s="14" t="s">
        <v>41</v>
      </c>
      <c r="AX153" s="14" t="s">
        <v>87</v>
      </c>
      <c r="AY153" s="248" t="s">
        <v>139</v>
      </c>
    </row>
    <row r="154" s="12" customFormat="1" ht="22.8" customHeight="1">
      <c r="A154" s="12"/>
      <c r="B154" s="192"/>
      <c r="C154" s="193"/>
      <c r="D154" s="194" t="s">
        <v>79</v>
      </c>
      <c r="E154" s="206" t="s">
        <v>89</v>
      </c>
      <c r="F154" s="206" t="s">
        <v>217</v>
      </c>
      <c r="G154" s="193"/>
      <c r="H154" s="193"/>
      <c r="I154" s="196"/>
      <c r="J154" s="207">
        <f>BK154</f>
        <v>0</v>
      </c>
      <c r="K154" s="193"/>
      <c r="L154" s="198"/>
      <c r="M154" s="199"/>
      <c r="N154" s="200"/>
      <c r="O154" s="200"/>
      <c r="P154" s="201">
        <f>SUM(P155:P198)</f>
        <v>0</v>
      </c>
      <c r="Q154" s="200"/>
      <c r="R154" s="201">
        <f>SUM(R155:R198)</f>
        <v>25.440502389999999</v>
      </c>
      <c r="S154" s="200"/>
      <c r="T154" s="202">
        <f>SUM(T155:T198)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3" t="s">
        <v>87</v>
      </c>
      <c r="AT154" s="204" t="s">
        <v>79</v>
      </c>
      <c r="AU154" s="204" t="s">
        <v>87</v>
      </c>
      <c r="AY154" s="203" t="s">
        <v>139</v>
      </c>
      <c r="BK154" s="205">
        <f>SUM(BK155:BK198)</f>
        <v>0</v>
      </c>
    </row>
    <row r="155" s="2" customFormat="1" ht="66.75" customHeight="1">
      <c r="A155" s="42"/>
      <c r="B155" s="43"/>
      <c r="C155" s="208" t="s">
        <v>218</v>
      </c>
      <c r="D155" s="208" t="s">
        <v>141</v>
      </c>
      <c r="E155" s="209" t="s">
        <v>219</v>
      </c>
      <c r="F155" s="210" t="s">
        <v>220</v>
      </c>
      <c r="G155" s="211" t="s">
        <v>221</v>
      </c>
      <c r="H155" s="212">
        <v>4</v>
      </c>
      <c r="I155" s="213"/>
      <c r="J155" s="214">
        <f>ROUND(I155*H155,2)</f>
        <v>0</v>
      </c>
      <c r="K155" s="210" t="s">
        <v>145</v>
      </c>
      <c r="L155" s="48"/>
      <c r="M155" s="215" t="s">
        <v>35</v>
      </c>
      <c r="N155" s="216" t="s">
        <v>51</v>
      </c>
      <c r="O155" s="88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19" t="s">
        <v>146</v>
      </c>
      <c r="AT155" s="219" t="s">
        <v>141</v>
      </c>
      <c r="AU155" s="219" t="s">
        <v>89</v>
      </c>
      <c r="AY155" s="20" t="s">
        <v>139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87</v>
      </c>
      <c r="BK155" s="220">
        <f>ROUND(I155*H155,2)</f>
        <v>0</v>
      </c>
      <c r="BL155" s="20" t="s">
        <v>146</v>
      </c>
      <c r="BM155" s="219" t="s">
        <v>222</v>
      </c>
    </row>
    <row r="156" s="2" customFormat="1">
      <c r="A156" s="42"/>
      <c r="B156" s="43"/>
      <c r="C156" s="44"/>
      <c r="D156" s="221" t="s">
        <v>148</v>
      </c>
      <c r="E156" s="44"/>
      <c r="F156" s="222" t="s">
        <v>223</v>
      </c>
      <c r="G156" s="44"/>
      <c r="H156" s="44"/>
      <c r="I156" s="223"/>
      <c r="J156" s="44"/>
      <c r="K156" s="44"/>
      <c r="L156" s="48"/>
      <c r="M156" s="224"/>
      <c r="N156" s="225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0" t="s">
        <v>148</v>
      </c>
      <c r="AU156" s="20" t="s">
        <v>89</v>
      </c>
    </row>
    <row r="157" s="15" customFormat="1">
      <c r="A157" s="15"/>
      <c r="B157" s="250"/>
      <c r="C157" s="251"/>
      <c r="D157" s="228" t="s">
        <v>150</v>
      </c>
      <c r="E157" s="252" t="s">
        <v>35</v>
      </c>
      <c r="F157" s="253" t="s">
        <v>224</v>
      </c>
      <c r="G157" s="251"/>
      <c r="H157" s="252" t="s">
        <v>35</v>
      </c>
      <c r="I157" s="254"/>
      <c r="J157" s="251"/>
      <c r="K157" s="251"/>
      <c r="L157" s="255"/>
      <c r="M157" s="256"/>
      <c r="N157" s="257"/>
      <c r="O157" s="257"/>
      <c r="P157" s="257"/>
      <c r="Q157" s="257"/>
      <c r="R157" s="257"/>
      <c r="S157" s="257"/>
      <c r="T157" s="25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9" t="s">
        <v>150</v>
      </c>
      <c r="AU157" s="259" t="s">
        <v>89</v>
      </c>
      <c r="AV157" s="15" t="s">
        <v>87</v>
      </c>
      <c r="AW157" s="15" t="s">
        <v>41</v>
      </c>
      <c r="AX157" s="15" t="s">
        <v>80</v>
      </c>
      <c r="AY157" s="259" t="s">
        <v>139</v>
      </c>
    </row>
    <row r="158" s="15" customFormat="1">
      <c r="A158" s="15"/>
      <c r="B158" s="250"/>
      <c r="C158" s="251"/>
      <c r="D158" s="228" t="s">
        <v>150</v>
      </c>
      <c r="E158" s="252" t="s">
        <v>35</v>
      </c>
      <c r="F158" s="253" t="s">
        <v>225</v>
      </c>
      <c r="G158" s="251"/>
      <c r="H158" s="252" t="s">
        <v>35</v>
      </c>
      <c r="I158" s="254"/>
      <c r="J158" s="251"/>
      <c r="K158" s="251"/>
      <c r="L158" s="255"/>
      <c r="M158" s="256"/>
      <c r="N158" s="257"/>
      <c r="O158" s="257"/>
      <c r="P158" s="257"/>
      <c r="Q158" s="257"/>
      <c r="R158" s="257"/>
      <c r="S158" s="257"/>
      <c r="T158" s="25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9" t="s">
        <v>150</v>
      </c>
      <c r="AU158" s="259" t="s">
        <v>89</v>
      </c>
      <c r="AV158" s="15" t="s">
        <v>87</v>
      </c>
      <c r="AW158" s="15" t="s">
        <v>41</v>
      </c>
      <c r="AX158" s="15" t="s">
        <v>80</v>
      </c>
      <c r="AY158" s="259" t="s">
        <v>139</v>
      </c>
    </row>
    <row r="159" s="13" customFormat="1">
      <c r="A159" s="13"/>
      <c r="B159" s="226"/>
      <c r="C159" s="227"/>
      <c r="D159" s="228" t="s">
        <v>150</v>
      </c>
      <c r="E159" s="229" t="s">
        <v>35</v>
      </c>
      <c r="F159" s="230" t="s">
        <v>226</v>
      </c>
      <c r="G159" s="227"/>
      <c r="H159" s="231">
        <v>2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150</v>
      </c>
      <c r="AU159" s="237" t="s">
        <v>89</v>
      </c>
      <c r="AV159" s="13" t="s">
        <v>89</v>
      </c>
      <c r="AW159" s="13" t="s">
        <v>41</v>
      </c>
      <c r="AX159" s="13" t="s">
        <v>80</v>
      </c>
      <c r="AY159" s="237" t="s">
        <v>139</v>
      </c>
    </row>
    <row r="160" s="13" customFormat="1">
      <c r="A160" s="13"/>
      <c r="B160" s="226"/>
      <c r="C160" s="227"/>
      <c r="D160" s="228" t="s">
        <v>150</v>
      </c>
      <c r="E160" s="229" t="s">
        <v>35</v>
      </c>
      <c r="F160" s="230" t="s">
        <v>227</v>
      </c>
      <c r="G160" s="227"/>
      <c r="H160" s="231">
        <v>2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150</v>
      </c>
      <c r="AU160" s="237" t="s">
        <v>89</v>
      </c>
      <c r="AV160" s="13" t="s">
        <v>89</v>
      </c>
      <c r="AW160" s="13" t="s">
        <v>41</v>
      </c>
      <c r="AX160" s="13" t="s">
        <v>80</v>
      </c>
      <c r="AY160" s="237" t="s">
        <v>139</v>
      </c>
    </row>
    <row r="161" s="14" customFormat="1">
      <c r="A161" s="14"/>
      <c r="B161" s="238"/>
      <c r="C161" s="239"/>
      <c r="D161" s="228" t="s">
        <v>150</v>
      </c>
      <c r="E161" s="240" t="s">
        <v>35</v>
      </c>
      <c r="F161" s="241" t="s">
        <v>170</v>
      </c>
      <c r="G161" s="239"/>
      <c r="H161" s="242">
        <v>4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150</v>
      </c>
      <c r="AU161" s="248" t="s">
        <v>89</v>
      </c>
      <c r="AV161" s="14" t="s">
        <v>146</v>
      </c>
      <c r="AW161" s="14" t="s">
        <v>41</v>
      </c>
      <c r="AX161" s="14" t="s">
        <v>87</v>
      </c>
      <c r="AY161" s="248" t="s">
        <v>139</v>
      </c>
    </row>
    <row r="162" s="2" customFormat="1" ht="16.5" customHeight="1">
      <c r="A162" s="42"/>
      <c r="B162" s="43"/>
      <c r="C162" s="260" t="s">
        <v>228</v>
      </c>
      <c r="D162" s="260" t="s">
        <v>229</v>
      </c>
      <c r="E162" s="261" t="s">
        <v>230</v>
      </c>
      <c r="F162" s="262" t="s">
        <v>231</v>
      </c>
      <c r="G162" s="263" t="s">
        <v>232</v>
      </c>
      <c r="H162" s="264">
        <v>0.5</v>
      </c>
      <c r="I162" s="265"/>
      <c r="J162" s="266">
        <f>ROUND(I162*H162,2)</f>
        <v>0</v>
      </c>
      <c r="K162" s="262" t="s">
        <v>145</v>
      </c>
      <c r="L162" s="267"/>
      <c r="M162" s="268" t="s">
        <v>35</v>
      </c>
      <c r="N162" s="269" t="s">
        <v>51</v>
      </c>
      <c r="O162" s="88"/>
      <c r="P162" s="217">
        <f>O162*H162</f>
        <v>0</v>
      </c>
      <c r="Q162" s="217">
        <v>0.0032000000000000002</v>
      </c>
      <c r="R162" s="217">
        <f>Q162*H162</f>
        <v>0.0016000000000000001</v>
      </c>
      <c r="S162" s="217">
        <v>0</v>
      </c>
      <c r="T162" s="218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19" t="s">
        <v>210</v>
      </c>
      <c r="AT162" s="219" t="s">
        <v>229</v>
      </c>
      <c r="AU162" s="219" t="s">
        <v>89</v>
      </c>
      <c r="AY162" s="20" t="s">
        <v>139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87</v>
      </c>
      <c r="BK162" s="220">
        <f>ROUND(I162*H162,2)</f>
        <v>0</v>
      </c>
      <c r="BL162" s="20" t="s">
        <v>146</v>
      </c>
      <c r="BM162" s="219" t="s">
        <v>233</v>
      </c>
    </row>
    <row r="163" s="15" customFormat="1">
      <c r="A163" s="15"/>
      <c r="B163" s="250"/>
      <c r="C163" s="251"/>
      <c r="D163" s="228" t="s">
        <v>150</v>
      </c>
      <c r="E163" s="252" t="s">
        <v>35</v>
      </c>
      <c r="F163" s="253" t="s">
        <v>224</v>
      </c>
      <c r="G163" s="251"/>
      <c r="H163" s="252" t="s">
        <v>35</v>
      </c>
      <c r="I163" s="254"/>
      <c r="J163" s="251"/>
      <c r="K163" s="251"/>
      <c r="L163" s="255"/>
      <c r="M163" s="256"/>
      <c r="N163" s="257"/>
      <c r="O163" s="257"/>
      <c r="P163" s="257"/>
      <c r="Q163" s="257"/>
      <c r="R163" s="257"/>
      <c r="S163" s="257"/>
      <c r="T163" s="25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9" t="s">
        <v>150</v>
      </c>
      <c r="AU163" s="259" t="s">
        <v>89</v>
      </c>
      <c r="AV163" s="15" t="s">
        <v>87</v>
      </c>
      <c r="AW163" s="15" t="s">
        <v>41</v>
      </c>
      <c r="AX163" s="15" t="s">
        <v>80</v>
      </c>
      <c r="AY163" s="259" t="s">
        <v>139</v>
      </c>
    </row>
    <row r="164" s="13" customFormat="1">
      <c r="A164" s="13"/>
      <c r="B164" s="226"/>
      <c r="C164" s="227"/>
      <c r="D164" s="228" t="s">
        <v>150</v>
      </c>
      <c r="E164" s="229" t="s">
        <v>35</v>
      </c>
      <c r="F164" s="230" t="s">
        <v>234</v>
      </c>
      <c r="G164" s="227"/>
      <c r="H164" s="231">
        <v>0.5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150</v>
      </c>
      <c r="AU164" s="237" t="s">
        <v>89</v>
      </c>
      <c r="AV164" s="13" t="s">
        <v>89</v>
      </c>
      <c r="AW164" s="13" t="s">
        <v>41</v>
      </c>
      <c r="AX164" s="13" t="s">
        <v>87</v>
      </c>
      <c r="AY164" s="237" t="s">
        <v>139</v>
      </c>
    </row>
    <row r="165" s="2" customFormat="1" ht="16.5" customHeight="1">
      <c r="A165" s="42"/>
      <c r="B165" s="43"/>
      <c r="C165" s="260" t="s">
        <v>235</v>
      </c>
      <c r="D165" s="260" t="s">
        <v>229</v>
      </c>
      <c r="E165" s="261" t="s">
        <v>236</v>
      </c>
      <c r="F165" s="262" t="s">
        <v>237</v>
      </c>
      <c r="G165" s="263" t="s">
        <v>232</v>
      </c>
      <c r="H165" s="264">
        <v>0.5</v>
      </c>
      <c r="I165" s="265"/>
      <c r="J165" s="266">
        <f>ROUND(I165*H165,2)</f>
        <v>0</v>
      </c>
      <c r="K165" s="262" t="s">
        <v>145</v>
      </c>
      <c r="L165" s="267"/>
      <c r="M165" s="268" t="s">
        <v>35</v>
      </c>
      <c r="N165" s="269" t="s">
        <v>51</v>
      </c>
      <c r="O165" s="88"/>
      <c r="P165" s="217">
        <f>O165*H165</f>
        <v>0</v>
      </c>
      <c r="Q165" s="217">
        <v>0.0051999999999999998</v>
      </c>
      <c r="R165" s="217">
        <f>Q165*H165</f>
        <v>0.0025999999999999999</v>
      </c>
      <c r="S165" s="217">
        <v>0</v>
      </c>
      <c r="T165" s="21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19" t="s">
        <v>210</v>
      </c>
      <c r="AT165" s="219" t="s">
        <v>229</v>
      </c>
      <c r="AU165" s="219" t="s">
        <v>89</v>
      </c>
      <c r="AY165" s="20" t="s">
        <v>139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87</v>
      </c>
      <c r="BK165" s="220">
        <f>ROUND(I165*H165,2)</f>
        <v>0</v>
      </c>
      <c r="BL165" s="20" t="s">
        <v>146</v>
      </c>
      <c r="BM165" s="219" t="s">
        <v>238</v>
      </c>
    </row>
    <row r="166" s="15" customFormat="1">
      <c r="A166" s="15"/>
      <c r="B166" s="250"/>
      <c r="C166" s="251"/>
      <c r="D166" s="228" t="s">
        <v>150</v>
      </c>
      <c r="E166" s="252" t="s">
        <v>35</v>
      </c>
      <c r="F166" s="253" t="s">
        <v>224</v>
      </c>
      <c r="G166" s="251"/>
      <c r="H166" s="252" t="s">
        <v>35</v>
      </c>
      <c r="I166" s="254"/>
      <c r="J166" s="251"/>
      <c r="K166" s="251"/>
      <c r="L166" s="255"/>
      <c r="M166" s="256"/>
      <c r="N166" s="257"/>
      <c r="O166" s="257"/>
      <c r="P166" s="257"/>
      <c r="Q166" s="257"/>
      <c r="R166" s="257"/>
      <c r="S166" s="257"/>
      <c r="T166" s="25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9" t="s">
        <v>150</v>
      </c>
      <c r="AU166" s="259" t="s">
        <v>89</v>
      </c>
      <c r="AV166" s="15" t="s">
        <v>87</v>
      </c>
      <c r="AW166" s="15" t="s">
        <v>41</v>
      </c>
      <c r="AX166" s="15" t="s">
        <v>80</v>
      </c>
      <c r="AY166" s="259" t="s">
        <v>139</v>
      </c>
    </row>
    <row r="167" s="13" customFormat="1">
      <c r="A167" s="13"/>
      <c r="B167" s="226"/>
      <c r="C167" s="227"/>
      <c r="D167" s="228" t="s">
        <v>150</v>
      </c>
      <c r="E167" s="229" t="s">
        <v>35</v>
      </c>
      <c r="F167" s="230" t="s">
        <v>239</v>
      </c>
      <c r="G167" s="227"/>
      <c r="H167" s="231">
        <v>0.5</v>
      </c>
      <c r="I167" s="232"/>
      <c r="J167" s="227"/>
      <c r="K167" s="227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150</v>
      </c>
      <c r="AU167" s="237" t="s">
        <v>89</v>
      </c>
      <c r="AV167" s="13" t="s">
        <v>89</v>
      </c>
      <c r="AW167" s="13" t="s">
        <v>41</v>
      </c>
      <c r="AX167" s="13" t="s">
        <v>87</v>
      </c>
      <c r="AY167" s="237" t="s">
        <v>139</v>
      </c>
    </row>
    <row r="168" s="2" customFormat="1" ht="33" customHeight="1">
      <c r="A168" s="42"/>
      <c r="B168" s="43"/>
      <c r="C168" s="208" t="s">
        <v>8</v>
      </c>
      <c r="D168" s="208" t="s">
        <v>141</v>
      </c>
      <c r="E168" s="209" t="s">
        <v>240</v>
      </c>
      <c r="F168" s="210" t="s">
        <v>241</v>
      </c>
      <c r="G168" s="211" t="s">
        <v>144</v>
      </c>
      <c r="H168" s="212">
        <v>9.9969999999999999</v>
      </c>
      <c r="I168" s="213"/>
      <c r="J168" s="214">
        <f>ROUND(I168*H168,2)</f>
        <v>0</v>
      </c>
      <c r="K168" s="210" t="s">
        <v>145</v>
      </c>
      <c r="L168" s="48"/>
      <c r="M168" s="215" t="s">
        <v>35</v>
      </c>
      <c r="N168" s="216" t="s">
        <v>51</v>
      </c>
      <c r="O168" s="88"/>
      <c r="P168" s="217">
        <f>O168*H168</f>
        <v>0</v>
      </c>
      <c r="Q168" s="217">
        <v>2.5018699999999998</v>
      </c>
      <c r="R168" s="217">
        <f>Q168*H168</f>
        <v>25.011194389999996</v>
      </c>
      <c r="S168" s="217">
        <v>0</v>
      </c>
      <c r="T168" s="21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19" t="s">
        <v>146</v>
      </c>
      <c r="AT168" s="219" t="s">
        <v>141</v>
      </c>
      <c r="AU168" s="219" t="s">
        <v>89</v>
      </c>
      <c r="AY168" s="20" t="s">
        <v>139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87</v>
      </c>
      <c r="BK168" s="220">
        <f>ROUND(I168*H168,2)</f>
        <v>0</v>
      </c>
      <c r="BL168" s="20" t="s">
        <v>146</v>
      </c>
      <c r="BM168" s="219" t="s">
        <v>242</v>
      </c>
    </row>
    <row r="169" s="2" customFormat="1">
      <c r="A169" s="42"/>
      <c r="B169" s="43"/>
      <c r="C169" s="44"/>
      <c r="D169" s="221" t="s">
        <v>148</v>
      </c>
      <c r="E169" s="44"/>
      <c r="F169" s="222" t="s">
        <v>243</v>
      </c>
      <c r="G169" s="44"/>
      <c r="H169" s="44"/>
      <c r="I169" s="223"/>
      <c r="J169" s="44"/>
      <c r="K169" s="44"/>
      <c r="L169" s="48"/>
      <c r="M169" s="224"/>
      <c r="N169" s="22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148</v>
      </c>
      <c r="AU169" s="20" t="s">
        <v>89</v>
      </c>
    </row>
    <row r="170" s="15" customFormat="1">
      <c r="A170" s="15"/>
      <c r="B170" s="250"/>
      <c r="C170" s="251"/>
      <c r="D170" s="228" t="s">
        <v>150</v>
      </c>
      <c r="E170" s="252" t="s">
        <v>35</v>
      </c>
      <c r="F170" s="253" t="s">
        <v>224</v>
      </c>
      <c r="G170" s="251"/>
      <c r="H170" s="252" t="s">
        <v>35</v>
      </c>
      <c r="I170" s="254"/>
      <c r="J170" s="251"/>
      <c r="K170" s="251"/>
      <c r="L170" s="255"/>
      <c r="M170" s="256"/>
      <c r="N170" s="257"/>
      <c r="O170" s="257"/>
      <c r="P170" s="257"/>
      <c r="Q170" s="257"/>
      <c r="R170" s="257"/>
      <c r="S170" s="257"/>
      <c r="T170" s="25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9" t="s">
        <v>150</v>
      </c>
      <c r="AU170" s="259" t="s">
        <v>89</v>
      </c>
      <c r="AV170" s="15" t="s">
        <v>87</v>
      </c>
      <c r="AW170" s="15" t="s">
        <v>41</v>
      </c>
      <c r="AX170" s="15" t="s">
        <v>80</v>
      </c>
      <c r="AY170" s="259" t="s">
        <v>139</v>
      </c>
    </row>
    <row r="171" s="15" customFormat="1">
      <c r="A171" s="15"/>
      <c r="B171" s="250"/>
      <c r="C171" s="251"/>
      <c r="D171" s="228" t="s">
        <v>150</v>
      </c>
      <c r="E171" s="252" t="s">
        <v>35</v>
      </c>
      <c r="F171" s="253" t="s">
        <v>244</v>
      </c>
      <c r="G171" s="251"/>
      <c r="H171" s="252" t="s">
        <v>35</v>
      </c>
      <c r="I171" s="254"/>
      <c r="J171" s="251"/>
      <c r="K171" s="251"/>
      <c r="L171" s="255"/>
      <c r="M171" s="256"/>
      <c r="N171" s="257"/>
      <c r="O171" s="257"/>
      <c r="P171" s="257"/>
      <c r="Q171" s="257"/>
      <c r="R171" s="257"/>
      <c r="S171" s="257"/>
      <c r="T171" s="25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9" t="s">
        <v>150</v>
      </c>
      <c r="AU171" s="259" t="s">
        <v>89</v>
      </c>
      <c r="AV171" s="15" t="s">
        <v>87</v>
      </c>
      <c r="AW171" s="15" t="s">
        <v>41</v>
      </c>
      <c r="AX171" s="15" t="s">
        <v>80</v>
      </c>
      <c r="AY171" s="259" t="s">
        <v>139</v>
      </c>
    </row>
    <row r="172" s="13" customFormat="1">
      <c r="A172" s="13"/>
      <c r="B172" s="226"/>
      <c r="C172" s="227"/>
      <c r="D172" s="228" t="s">
        <v>150</v>
      </c>
      <c r="E172" s="229" t="s">
        <v>35</v>
      </c>
      <c r="F172" s="230" t="s">
        <v>245</v>
      </c>
      <c r="G172" s="227"/>
      <c r="H172" s="231">
        <v>2.0329999999999999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150</v>
      </c>
      <c r="AU172" s="237" t="s">
        <v>89</v>
      </c>
      <c r="AV172" s="13" t="s">
        <v>89</v>
      </c>
      <c r="AW172" s="13" t="s">
        <v>41</v>
      </c>
      <c r="AX172" s="13" t="s">
        <v>80</v>
      </c>
      <c r="AY172" s="237" t="s">
        <v>139</v>
      </c>
    </row>
    <row r="173" s="13" customFormat="1">
      <c r="A173" s="13"/>
      <c r="B173" s="226"/>
      <c r="C173" s="227"/>
      <c r="D173" s="228" t="s">
        <v>150</v>
      </c>
      <c r="E173" s="229" t="s">
        <v>35</v>
      </c>
      <c r="F173" s="230" t="s">
        <v>246</v>
      </c>
      <c r="G173" s="227"/>
      <c r="H173" s="231">
        <v>0.69499999999999995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150</v>
      </c>
      <c r="AU173" s="237" t="s">
        <v>89</v>
      </c>
      <c r="AV173" s="13" t="s">
        <v>89</v>
      </c>
      <c r="AW173" s="13" t="s">
        <v>41</v>
      </c>
      <c r="AX173" s="13" t="s">
        <v>80</v>
      </c>
      <c r="AY173" s="237" t="s">
        <v>139</v>
      </c>
    </row>
    <row r="174" s="13" customFormat="1">
      <c r="A174" s="13"/>
      <c r="B174" s="226"/>
      <c r="C174" s="227"/>
      <c r="D174" s="228" t="s">
        <v>150</v>
      </c>
      <c r="E174" s="229" t="s">
        <v>35</v>
      </c>
      <c r="F174" s="230" t="s">
        <v>247</v>
      </c>
      <c r="G174" s="227"/>
      <c r="H174" s="231">
        <v>1.284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150</v>
      </c>
      <c r="AU174" s="237" t="s">
        <v>89</v>
      </c>
      <c r="AV174" s="13" t="s">
        <v>89</v>
      </c>
      <c r="AW174" s="13" t="s">
        <v>41</v>
      </c>
      <c r="AX174" s="13" t="s">
        <v>80</v>
      </c>
      <c r="AY174" s="237" t="s">
        <v>139</v>
      </c>
    </row>
    <row r="175" s="13" customFormat="1">
      <c r="A175" s="13"/>
      <c r="B175" s="226"/>
      <c r="C175" s="227"/>
      <c r="D175" s="228" t="s">
        <v>150</v>
      </c>
      <c r="E175" s="229" t="s">
        <v>35</v>
      </c>
      <c r="F175" s="230" t="s">
        <v>248</v>
      </c>
      <c r="G175" s="227"/>
      <c r="H175" s="231">
        <v>0.75800000000000001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150</v>
      </c>
      <c r="AU175" s="237" t="s">
        <v>89</v>
      </c>
      <c r="AV175" s="13" t="s">
        <v>89</v>
      </c>
      <c r="AW175" s="13" t="s">
        <v>41</v>
      </c>
      <c r="AX175" s="13" t="s">
        <v>80</v>
      </c>
      <c r="AY175" s="237" t="s">
        <v>139</v>
      </c>
    </row>
    <row r="176" s="13" customFormat="1">
      <c r="A176" s="13"/>
      <c r="B176" s="226"/>
      <c r="C176" s="227"/>
      <c r="D176" s="228" t="s">
        <v>150</v>
      </c>
      <c r="E176" s="229" t="s">
        <v>35</v>
      </c>
      <c r="F176" s="230" t="s">
        <v>249</v>
      </c>
      <c r="G176" s="227"/>
      <c r="H176" s="231">
        <v>0.84299999999999997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150</v>
      </c>
      <c r="AU176" s="237" t="s">
        <v>89</v>
      </c>
      <c r="AV176" s="13" t="s">
        <v>89</v>
      </c>
      <c r="AW176" s="13" t="s">
        <v>41</v>
      </c>
      <c r="AX176" s="13" t="s">
        <v>80</v>
      </c>
      <c r="AY176" s="237" t="s">
        <v>139</v>
      </c>
    </row>
    <row r="177" s="13" customFormat="1">
      <c r="A177" s="13"/>
      <c r="B177" s="226"/>
      <c r="C177" s="227"/>
      <c r="D177" s="228" t="s">
        <v>150</v>
      </c>
      <c r="E177" s="229" t="s">
        <v>35</v>
      </c>
      <c r="F177" s="230" t="s">
        <v>250</v>
      </c>
      <c r="G177" s="227"/>
      <c r="H177" s="231">
        <v>0.096000000000000002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150</v>
      </c>
      <c r="AU177" s="237" t="s">
        <v>89</v>
      </c>
      <c r="AV177" s="13" t="s">
        <v>89</v>
      </c>
      <c r="AW177" s="13" t="s">
        <v>41</v>
      </c>
      <c r="AX177" s="13" t="s">
        <v>80</v>
      </c>
      <c r="AY177" s="237" t="s">
        <v>139</v>
      </c>
    </row>
    <row r="178" s="13" customFormat="1">
      <c r="A178" s="13"/>
      <c r="B178" s="226"/>
      <c r="C178" s="227"/>
      <c r="D178" s="228" t="s">
        <v>150</v>
      </c>
      <c r="E178" s="229" t="s">
        <v>35</v>
      </c>
      <c r="F178" s="230" t="s">
        <v>251</v>
      </c>
      <c r="G178" s="227"/>
      <c r="H178" s="231">
        <v>0.94499999999999995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150</v>
      </c>
      <c r="AU178" s="237" t="s">
        <v>89</v>
      </c>
      <c r="AV178" s="13" t="s">
        <v>89</v>
      </c>
      <c r="AW178" s="13" t="s">
        <v>41</v>
      </c>
      <c r="AX178" s="13" t="s">
        <v>80</v>
      </c>
      <c r="AY178" s="237" t="s">
        <v>139</v>
      </c>
    </row>
    <row r="179" s="13" customFormat="1">
      <c r="A179" s="13"/>
      <c r="B179" s="226"/>
      <c r="C179" s="227"/>
      <c r="D179" s="228" t="s">
        <v>150</v>
      </c>
      <c r="E179" s="229" t="s">
        <v>35</v>
      </c>
      <c r="F179" s="230" t="s">
        <v>252</v>
      </c>
      <c r="G179" s="227"/>
      <c r="H179" s="231">
        <v>1.2649999999999999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150</v>
      </c>
      <c r="AU179" s="237" t="s">
        <v>89</v>
      </c>
      <c r="AV179" s="13" t="s">
        <v>89</v>
      </c>
      <c r="AW179" s="13" t="s">
        <v>41</v>
      </c>
      <c r="AX179" s="13" t="s">
        <v>80</v>
      </c>
      <c r="AY179" s="237" t="s">
        <v>139</v>
      </c>
    </row>
    <row r="180" s="13" customFormat="1">
      <c r="A180" s="13"/>
      <c r="B180" s="226"/>
      <c r="C180" s="227"/>
      <c r="D180" s="228" t="s">
        <v>150</v>
      </c>
      <c r="E180" s="229" t="s">
        <v>35</v>
      </c>
      <c r="F180" s="230" t="s">
        <v>253</v>
      </c>
      <c r="G180" s="227"/>
      <c r="H180" s="231">
        <v>1.1790000000000001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150</v>
      </c>
      <c r="AU180" s="237" t="s">
        <v>89</v>
      </c>
      <c r="AV180" s="13" t="s">
        <v>89</v>
      </c>
      <c r="AW180" s="13" t="s">
        <v>41</v>
      </c>
      <c r="AX180" s="13" t="s">
        <v>80</v>
      </c>
      <c r="AY180" s="237" t="s">
        <v>139</v>
      </c>
    </row>
    <row r="181" s="13" customFormat="1">
      <c r="A181" s="13"/>
      <c r="B181" s="226"/>
      <c r="C181" s="227"/>
      <c r="D181" s="228" t="s">
        <v>150</v>
      </c>
      <c r="E181" s="229" t="s">
        <v>35</v>
      </c>
      <c r="F181" s="230" t="s">
        <v>254</v>
      </c>
      <c r="G181" s="227"/>
      <c r="H181" s="231">
        <v>0.89900000000000002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150</v>
      </c>
      <c r="AU181" s="237" t="s">
        <v>89</v>
      </c>
      <c r="AV181" s="13" t="s">
        <v>89</v>
      </c>
      <c r="AW181" s="13" t="s">
        <v>41</v>
      </c>
      <c r="AX181" s="13" t="s">
        <v>80</v>
      </c>
      <c r="AY181" s="237" t="s">
        <v>139</v>
      </c>
    </row>
    <row r="182" s="14" customFormat="1">
      <c r="A182" s="14"/>
      <c r="B182" s="238"/>
      <c r="C182" s="239"/>
      <c r="D182" s="228" t="s">
        <v>150</v>
      </c>
      <c r="E182" s="240" t="s">
        <v>35</v>
      </c>
      <c r="F182" s="241" t="s">
        <v>170</v>
      </c>
      <c r="G182" s="239"/>
      <c r="H182" s="242">
        <v>9.9969999999999999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150</v>
      </c>
      <c r="AU182" s="248" t="s">
        <v>89</v>
      </c>
      <c r="AV182" s="14" t="s">
        <v>146</v>
      </c>
      <c r="AW182" s="14" t="s">
        <v>41</v>
      </c>
      <c r="AX182" s="14" t="s">
        <v>87</v>
      </c>
      <c r="AY182" s="248" t="s">
        <v>139</v>
      </c>
    </row>
    <row r="183" s="2" customFormat="1" ht="24.15" customHeight="1">
      <c r="A183" s="42"/>
      <c r="B183" s="43"/>
      <c r="C183" s="208" t="s">
        <v>255</v>
      </c>
      <c r="D183" s="208" t="s">
        <v>141</v>
      </c>
      <c r="E183" s="209" t="s">
        <v>256</v>
      </c>
      <c r="F183" s="210" t="s">
        <v>257</v>
      </c>
      <c r="G183" s="211" t="s">
        <v>205</v>
      </c>
      <c r="H183" s="212">
        <v>0.40000000000000002</v>
      </c>
      <c r="I183" s="213"/>
      <c r="J183" s="214">
        <f>ROUND(I183*H183,2)</f>
        <v>0</v>
      </c>
      <c r="K183" s="210" t="s">
        <v>145</v>
      </c>
      <c r="L183" s="48"/>
      <c r="M183" s="215" t="s">
        <v>35</v>
      </c>
      <c r="N183" s="216" t="s">
        <v>51</v>
      </c>
      <c r="O183" s="88"/>
      <c r="P183" s="217">
        <f>O183*H183</f>
        <v>0</v>
      </c>
      <c r="Q183" s="217">
        <v>1.06277</v>
      </c>
      <c r="R183" s="217">
        <f>Q183*H183</f>
        <v>0.42510800000000004</v>
      </c>
      <c r="S183" s="217">
        <v>0</v>
      </c>
      <c r="T183" s="218">
        <f>S183*H183</f>
        <v>0</v>
      </c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R183" s="219" t="s">
        <v>146</v>
      </c>
      <c r="AT183" s="219" t="s">
        <v>141</v>
      </c>
      <c r="AU183" s="219" t="s">
        <v>89</v>
      </c>
      <c r="AY183" s="20" t="s">
        <v>139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20" t="s">
        <v>87</v>
      </c>
      <c r="BK183" s="220">
        <f>ROUND(I183*H183,2)</f>
        <v>0</v>
      </c>
      <c r="BL183" s="20" t="s">
        <v>146</v>
      </c>
      <c r="BM183" s="219" t="s">
        <v>258</v>
      </c>
    </row>
    <row r="184" s="2" customFormat="1">
      <c r="A184" s="42"/>
      <c r="B184" s="43"/>
      <c r="C184" s="44"/>
      <c r="D184" s="221" t="s">
        <v>148</v>
      </c>
      <c r="E184" s="44"/>
      <c r="F184" s="222" t="s">
        <v>259</v>
      </c>
      <c r="G184" s="44"/>
      <c r="H184" s="44"/>
      <c r="I184" s="223"/>
      <c r="J184" s="44"/>
      <c r="K184" s="44"/>
      <c r="L184" s="48"/>
      <c r="M184" s="224"/>
      <c r="N184" s="225"/>
      <c r="O184" s="88"/>
      <c r="P184" s="88"/>
      <c r="Q184" s="88"/>
      <c r="R184" s="88"/>
      <c r="S184" s="88"/>
      <c r="T184" s="89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T184" s="20" t="s">
        <v>148</v>
      </c>
      <c r="AU184" s="20" t="s">
        <v>89</v>
      </c>
    </row>
    <row r="185" s="2" customFormat="1">
      <c r="A185" s="42"/>
      <c r="B185" s="43"/>
      <c r="C185" s="44"/>
      <c r="D185" s="228" t="s">
        <v>181</v>
      </c>
      <c r="E185" s="44"/>
      <c r="F185" s="249" t="s">
        <v>260</v>
      </c>
      <c r="G185" s="44"/>
      <c r="H185" s="44"/>
      <c r="I185" s="223"/>
      <c r="J185" s="44"/>
      <c r="K185" s="44"/>
      <c r="L185" s="48"/>
      <c r="M185" s="224"/>
      <c r="N185" s="22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181</v>
      </c>
      <c r="AU185" s="20" t="s">
        <v>89</v>
      </c>
    </row>
    <row r="186" s="15" customFormat="1">
      <c r="A186" s="15"/>
      <c r="B186" s="250"/>
      <c r="C186" s="251"/>
      <c r="D186" s="228" t="s">
        <v>150</v>
      </c>
      <c r="E186" s="252" t="s">
        <v>35</v>
      </c>
      <c r="F186" s="253" t="s">
        <v>224</v>
      </c>
      <c r="G186" s="251"/>
      <c r="H186" s="252" t="s">
        <v>35</v>
      </c>
      <c r="I186" s="254"/>
      <c r="J186" s="251"/>
      <c r="K186" s="251"/>
      <c r="L186" s="255"/>
      <c r="M186" s="256"/>
      <c r="N186" s="257"/>
      <c r="O186" s="257"/>
      <c r="P186" s="257"/>
      <c r="Q186" s="257"/>
      <c r="R186" s="257"/>
      <c r="S186" s="257"/>
      <c r="T186" s="25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9" t="s">
        <v>150</v>
      </c>
      <c r="AU186" s="259" t="s">
        <v>89</v>
      </c>
      <c r="AV186" s="15" t="s">
        <v>87</v>
      </c>
      <c r="AW186" s="15" t="s">
        <v>41</v>
      </c>
      <c r="AX186" s="15" t="s">
        <v>80</v>
      </c>
      <c r="AY186" s="259" t="s">
        <v>139</v>
      </c>
    </row>
    <row r="187" s="15" customFormat="1">
      <c r="A187" s="15"/>
      <c r="B187" s="250"/>
      <c r="C187" s="251"/>
      <c r="D187" s="228" t="s">
        <v>150</v>
      </c>
      <c r="E187" s="252" t="s">
        <v>35</v>
      </c>
      <c r="F187" s="253" t="s">
        <v>244</v>
      </c>
      <c r="G187" s="251"/>
      <c r="H187" s="252" t="s">
        <v>35</v>
      </c>
      <c r="I187" s="254"/>
      <c r="J187" s="251"/>
      <c r="K187" s="251"/>
      <c r="L187" s="255"/>
      <c r="M187" s="256"/>
      <c r="N187" s="257"/>
      <c r="O187" s="257"/>
      <c r="P187" s="257"/>
      <c r="Q187" s="257"/>
      <c r="R187" s="257"/>
      <c r="S187" s="257"/>
      <c r="T187" s="25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9" t="s">
        <v>150</v>
      </c>
      <c r="AU187" s="259" t="s">
        <v>89</v>
      </c>
      <c r="AV187" s="15" t="s">
        <v>87</v>
      </c>
      <c r="AW187" s="15" t="s">
        <v>41</v>
      </c>
      <c r="AX187" s="15" t="s">
        <v>80</v>
      </c>
      <c r="AY187" s="259" t="s">
        <v>139</v>
      </c>
    </row>
    <row r="188" s="13" customFormat="1">
      <c r="A188" s="13"/>
      <c r="B188" s="226"/>
      <c r="C188" s="227"/>
      <c r="D188" s="228" t="s">
        <v>150</v>
      </c>
      <c r="E188" s="229" t="s">
        <v>35</v>
      </c>
      <c r="F188" s="230" t="s">
        <v>261</v>
      </c>
      <c r="G188" s="227"/>
      <c r="H188" s="231">
        <v>0.081000000000000003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150</v>
      </c>
      <c r="AU188" s="237" t="s">
        <v>89</v>
      </c>
      <c r="AV188" s="13" t="s">
        <v>89</v>
      </c>
      <c r="AW188" s="13" t="s">
        <v>41</v>
      </c>
      <c r="AX188" s="13" t="s">
        <v>80</v>
      </c>
      <c r="AY188" s="237" t="s">
        <v>139</v>
      </c>
    </row>
    <row r="189" s="13" customFormat="1">
      <c r="A189" s="13"/>
      <c r="B189" s="226"/>
      <c r="C189" s="227"/>
      <c r="D189" s="228" t="s">
        <v>150</v>
      </c>
      <c r="E189" s="229" t="s">
        <v>35</v>
      </c>
      <c r="F189" s="230" t="s">
        <v>262</v>
      </c>
      <c r="G189" s="227"/>
      <c r="H189" s="231">
        <v>0.028000000000000001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150</v>
      </c>
      <c r="AU189" s="237" t="s">
        <v>89</v>
      </c>
      <c r="AV189" s="13" t="s">
        <v>89</v>
      </c>
      <c r="AW189" s="13" t="s">
        <v>41</v>
      </c>
      <c r="AX189" s="13" t="s">
        <v>80</v>
      </c>
      <c r="AY189" s="237" t="s">
        <v>139</v>
      </c>
    </row>
    <row r="190" s="13" customFormat="1">
      <c r="A190" s="13"/>
      <c r="B190" s="226"/>
      <c r="C190" s="227"/>
      <c r="D190" s="228" t="s">
        <v>150</v>
      </c>
      <c r="E190" s="229" t="s">
        <v>35</v>
      </c>
      <c r="F190" s="230" t="s">
        <v>263</v>
      </c>
      <c r="G190" s="227"/>
      <c r="H190" s="231">
        <v>0.050999999999999997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150</v>
      </c>
      <c r="AU190" s="237" t="s">
        <v>89</v>
      </c>
      <c r="AV190" s="13" t="s">
        <v>89</v>
      </c>
      <c r="AW190" s="13" t="s">
        <v>41</v>
      </c>
      <c r="AX190" s="13" t="s">
        <v>80</v>
      </c>
      <c r="AY190" s="237" t="s">
        <v>139</v>
      </c>
    </row>
    <row r="191" s="13" customFormat="1">
      <c r="A191" s="13"/>
      <c r="B191" s="226"/>
      <c r="C191" s="227"/>
      <c r="D191" s="228" t="s">
        <v>150</v>
      </c>
      <c r="E191" s="229" t="s">
        <v>35</v>
      </c>
      <c r="F191" s="230" t="s">
        <v>264</v>
      </c>
      <c r="G191" s="227"/>
      <c r="H191" s="231">
        <v>0.029999999999999999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150</v>
      </c>
      <c r="AU191" s="237" t="s">
        <v>89</v>
      </c>
      <c r="AV191" s="13" t="s">
        <v>89</v>
      </c>
      <c r="AW191" s="13" t="s">
        <v>41</v>
      </c>
      <c r="AX191" s="13" t="s">
        <v>80</v>
      </c>
      <c r="AY191" s="237" t="s">
        <v>139</v>
      </c>
    </row>
    <row r="192" s="13" customFormat="1">
      <c r="A192" s="13"/>
      <c r="B192" s="226"/>
      <c r="C192" s="227"/>
      <c r="D192" s="228" t="s">
        <v>150</v>
      </c>
      <c r="E192" s="229" t="s">
        <v>35</v>
      </c>
      <c r="F192" s="230" t="s">
        <v>265</v>
      </c>
      <c r="G192" s="227"/>
      <c r="H192" s="231">
        <v>0.034000000000000002</v>
      </c>
      <c r="I192" s="232"/>
      <c r="J192" s="227"/>
      <c r="K192" s="227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150</v>
      </c>
      <c r="AU192" s="237" t="s">
        <v>89</v>
      </c>
      <c r="AV192" s="13" t="s">
        <v>89</v>
      </c>
      <c r="AW192" s="13" t="s">
        <v>41</v>
      </c>
      <c r="AX192" s="13" t="s">
        <v>80</v>
      </c>
      <c r="AY192" s="237" t="s">
        <v>139</v>
      </c>
    </row>
    <row r="193" s="13" customFormat="1">
      <c r="A193" s="13"/>
      <c r="B193" s="226"/>
      <c r="C193" s="227"/>
      <c r="D193" s="228" t="s">
        <v>150</v>
      </c>
      <c r="E193" s="229" t="s">
        <v>35</v>
      </c>
      <c r="F193" s="230" t="s">
        <v>266</v>
      </c>
      <c r="G193" s="227"/>
      <c r="H193" s="231">
        <v>0.0040000000000000001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150</v>
      </c>
      <c r="AU193" s="237" t="s">
        <v>89</v>
      </c>
      <c r="AV193" s="13" t="s">
        <v>89</v>
      </c>
      <c r="AW193" s="13" t="s">
        <v>41</v>
      </c>
      <c r="AX193" s="13" t="s">
        <v>80</v>
      </c>
      <c r="AY193" s="237" t="s">
        <v>139</v>
      </c>
    </row>
    <row r="194" s="13" customFormat="1">
      <c r="A194" s="13"/>
      <c r="B194" s="226"/>
      <c r="C194" s="227"/>
      <c r="D194" s="228" t="s">
        <v>150</v>
      </c>
      <c r="E194" s="229" t="s">
        <v>35</v>
      </c>
      <c r="F194" s="230" t="s">
        <v>267</v>
      </c>
      <c r="G194" s="227"/>
      <c r="H194" s="231">
        <v>0.037999999999999999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150</v>
      </c>
      <c r="AU194" s="237" t="s">
        <v>89</v>
      </c>
      <c r="AV194" s="13" t="s">
        <v>89</v>
      </c>
      <c r="AW194" s="13" t="s">
        <v>41</v>
      </c>
      <c r="AX194" s="13" t="s">
        <v>80</v>
      </c>
      <c r="AY194" s="237" t="s">
        <v>139</v>
      </c>
    </row>
    <row r="195" s="13" customFormat="1">
      <c r="A195" s="13"/>
      <c r="B195" s="226"/>
      <c r="C195" s="227"/>
      <c r="D195" s="228" t="s">
        <v>150</v>
      </c>
      <c r="E195" s="229" t="s">
        <v>35</v>
      </c>
      <c r="F195" s="230" t="s">
        <v>268</v>
      </c>
      <c r="G195" s="227"/>
      <c r="H195" s="231">
        <v>0.050999999999999997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150</v>
      </c>
      <c r="AU195" s="237" t="s">
        <v>89</v>
      </c>
      <c r="AV195" s="13" t="s">
        <v>89</v>
      </c>
      <c r="AW195" s="13" t="s">
        <v>41</v>
      </c>
      <c r="AX195" s="13" t="s">
        <v>80</v>
      </c>
      <c r="AY195" s="237" t="s">
        <v>139</v>
      </c>
    </row>
    <row r="196" s="13" customFormat="1">
      <c r="A196" s="13"/>
      <c r="B196" s="226"/>
      <c r="C196" s="227"/>
      <c r="D196" s="228" t="s">
        <v>150</v>
      </c>
      <c r="E196" s="229" t="s">
        <v>35</v>
      </c>
      <c r="F196" s="230" t="s">
        <v>269</v>
      </c>
      <c r="G196" s="227"/>
      <c r="H196" s="231">
        <v>0.047</v>
      </c>
      <c r="I196" s="232"/>
      <c r="J196" s="227"/>
      <c r="K196" s="227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150</v>
      </c>
      <c r="AU196" s="237" t="s">
        <v>89</v>
      </c>
      <c r="AV196" s="13" t="s">
        <v>89</v>
      </c>
      <c r="AW196" s="13" t="s">
        <v>41</v>
      </c>
      <c r="AX196" s="13" t="s">
        <v>80</v>
      </c>
      <c r="AY196" s="237" t="s">
        <v>139</v>
      </c>
    </row>
    <row r="197" s="13" customFormat="1">
      <c r="A197" s="13"/>
      <c r="B197" s="226"/>
      <c r="C197" s="227"/>
      <c r="D197" s="228" t="s">
        <v>150</v>
      </c>
      <c r="E197" s="229" t="s">
        <v>35</v>
      </c>
      <c r="F197" s="230" t="s">
        <v>270</v>
      </c>
      <c r="G197" s="227"/>
      <c r="H197" s="231">
        <v>0.035999999999999997</v>
      </c>
      <c r="I197" s="232"/>
      <c r="J197" s="227"/>
      <c r="K197" s="227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150</v>
      </c>
      <c r="AU197" s="237" t="s">
        <v>89</v>
      </c>
      <c r="AV197" s="13" t="s">
        <v>89</v>
      </c>
      <c r="AW197" s="13" t="s">
        <v>41</v>
      </c>
      <c r="AX197" s="13" t="s">
        <v>80</v>
      </c>
      <c r="AY197" s="237" t="s">
        <v>139</v>
      </c>
    </row>
    <row r="198" s="14" customFormat="1">
      <c r="A198" s="14"/>
      <c r="B198" s="238"/>
      <c r="C198" s="239"/>
      <c r="D198" s="228" t="s">
        <v>150</v>
      </c>
      <c r="E198" s="240" t="s">
        <v>35</v>
      </c>
      <c r="F198" s="241" t="s">
        <v>170</v>
      </c>
      <c r="G198" s="239"/>
      <c r="H198" s="242">
        <v>0.39999999999999997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150</v>
      </c>
      <c r="AU198" s="248" t="s">
        <v>89</v>
      </c>
      <c r="AV198" s="14" t="s">
        <v>146</v>
      </c>
      <c r="AW198" s="14" t="s">
        <v>41</v>
      </c>
      <c r="AX198" s="14" t="s">
        <v>87</v>
      </c>
      <c r="AY198" s="248" t="s">
        <v>139</v>
      </c>
    </row>
    <row r="199" s="12" customFormat="1" ht="22.8" customHeight="1">
      <c r="A199" s="12"/>
      <c r="B199" s="192"/>
      <c r="C199" s="193"/>
      <c r="D199" s="194" t="s">
        <v>79</v>
      </c>
      <c r="E199" s="206" t="s">
        <v>176</v>
      </c>
      <c r="F199" s="206" t="s">
        <v>271</v>
      </c>
      <c r="G199" s="193"/>
      <c r="H199" s="193"/>
      <c r="I199" s="196"/>
      <c r="J199" s="207">
        <f>BK199</f>
        <v>0</v>
      </c>
      <c r="K199" s="193"/>
      <c r="L199" s="198"/>
      <c r="M199" s="199"/>
      <c r="N199" s="200"/>
      <c r="O199" s="200"/>
      <c r="P199" s="201">
        <f>SUM(P200:P208)</f>
        <v>0</v>
      </c>
      <c r="Q199" s="200"/>
      <c r="R199" s="201">
        <f>SUM(R200:R208)</f>
        <v>0.58111868</v>
      </c>
      <c r="S199" s="200"/>
      <c r="T199" s="202">
        <f>SUM(T200:T208)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3" t="s">
        <v>87</v>
      </c>
      <c r="AT199" s="204" t="s">
        <v>79</v>
      </c>
      <c r="AU199" s="204" t="s">
        <v>87</v>
      </c>
      <c r="AY199" s="203" t="s">
        <v>139</v>
      </c>
      <c r="BK199" s="205">
        <f>SUM(BK200:BK208)</f>
        <v>0</v>
      </c>
    </row>
    <row r="200" s="2" customFormat="1" ht="37.8" customHeight="1">
      <c r="A200" s="42"/>
      <c r="B200" s="43"/>
      <c r="C200" s="208" t="s">
        <v>272</v>
      </c>
      <c r="D200" s="208" t="s">
        <v>141</v>
      </c>
      <c r="E200" s="209" t="s">
        <v>273</v>
      </c>
      <c r="F200" s="210" t="s">
        <v>274</v>
      </c>
      <c r="G200" s="211" t="s">
        <v>221</v>
      </c>
      <c r="H200" s="212">
        <v>1</v>
      </c>
      <c r="I200" s="213"/>
      <c r="J200" s="214">
        <f>ROUND(I200*H200,2)</f>
        <v>0</v>
      </c>
      <c r="K200" s="210" t="s">
        <v>145</v>
      </c>
      <c r="L200" s="48"/>
      <c r="M200" s="215" t="s">
        <v>35</v>
      </c>
      <c r="N200" s="216" t="s">
        <v>51</v>
      </c>
      <c r="O200" s="88"/>
      <c r="P200" s="217">
        <f>O200*H200</f>
        <v>0</v>
      </c>
      <c r="Q200" s="217">
        <v>0.040550000000000003</v>
      </c>
      <c r="R200" s="217">
        <f>Q200*H200</f>
        <v>0.040550000000000003</v>
      </c>
      <c r="S200" s="217">
        <v>0</v>
      </c>
      <c r="T200" s="218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19" t="s">
        <v>146</v>
      </c>
      <c r="AT200" s="219" t="s">
        <v>141</v>
      </c>
      <c r="AU200" s="219" t="s">
        <v>89</v>
      </c>
      <c r="AY200" s="20" t="s">
        <v>139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87</v>
      </c>
      <c r="BK200" s="220">
        <f>ROUND(I200*H200,2)</f>
        <v>0</v>
      </c>
      <c r="BL200" s="20" t="s">
        <v>146</v>
      </c>
      <c r="BM200" s="219" t="s">
        <v>275</v>
      </c>
    </row>
    <row r="201" s="2" customFormat="1">
      <c r="A201" s="42"/>
      <c r="B201" s="43"/>
      <c r="C201" s="44"/>
      <c r="D201" s="221" t="s">
        <v>148</v>
      </c>
      <c r="E201" s="44"/>
      <c r="F201" s="222" t="s">
        <v>276</v>
      </c>
      <c r="G201" s="44"/>
      <c r="H201" s="44"/>
      <c r="I201" s="223"/>
      <c r="J201" s="44"/>
      <c r="K201" s="44"/>
      <c r="L201" s="48"/>
      <c r="M201" s="224"/>
      <c r="N201" s="225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148</v>
      </c>
      <c r="AU201" s="20" t="s">
        <v>89</v>
      </c>
    </row>
    <row r="202" s="2" customFormat="1">
      <c r="A202" s="42"/>
      <c r="B202" s="43"/>
      <c r="C202" s="44"/>
      <c r="D202" s="228" t="s">
        <v>181</v>
      </c>
      <c r="E202" s="44"/>
      <c r="F202" s="249" t="s">
        <v>277</v>
      </c>
      <c r="G202" s="44"/>
      <c r="H202" s="44"/>
      <c r="I202" s="223"/>
      <c r="J202" s="44"/>
      <c r="K202" s="44"/>
      <c r="L202" s="48"/>
      <c r="M202" s="224"/>
      <c r="N202" s="225"/>
      <c r="O202" s="88"/>
      <c r="P202" s="88"/>
      <c r="Q202" s="88"/>
      <c r="R202" s="88"/>
      <c r="S202" s="88"/>
      <c r="T202" s="89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T202" s="20" t="s">
        <v>181</v>
      </c>
      <c r="AU202" s="20" t="s">
        <v>89</v>
      </c>
    </row>
    <row r="203" s="15" customFormat="1">
      <c r="A203" s="15"/>
      <c r="B203" s="250"/>
      <c r="C203" s="251"/>
      <c r="D203" s="228" t="s">
        <v>150</v>
      </c>
      <c r="E203" s="252" t="s">
        <v>35</v>
      </c>
      <c r="F203" s="253" t="s">
        <v>224</v>
      </c>
      <c r="G203" s="251"/>
      <c r="H203" s="252" t="s">
        <v>35</v>
      </c>
      <c r="I203" s="254"/>
      <c r="J203" s="251"/>
      <c r="K203" s="251"/>
      <c r="L203" s="255"/>
      <c r="M203" s="256"/>
      <c r="N203" s="257"/>
      <c r="O203" s="257"/>
      <c r="P203" s="257"/>
      <c r="Q203" s="257"/>
      <c r="R203" s="257"/>
      <c r="S203" s="257"/>
      <c r="T203" s="25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9" t="s">
        <v>150</v>
      </c>
      <c r="AU203" s="259" t="s">
        <v>89</v>
      </c>
      <c r="AV203" s="15" t="s">
        <v>87</v>
      </c>
      <c r="AW203" s="15" t="s">
        <v>41</v>
      </c>
      <c r="AX203" s="15" t="s">
        <v>80</v>
      </c>
      <c r="AY203" s="259" t="s">
        <v>139</v>
      </c>
    </row>
    <row r="204" s="13" customFormat="1">
      <c r="A204" s="13"/>
      <c r="B204" s="226"/>
      <c r="C204" s="227"/>
      <c r="D204" s="228" t="s">
        <v>150</v>
      </c>
      <c r="E204" s="229" t="s">
        <v>35</v>
      </c>
      <c r="F204" s="230" t="s">
        <v>278</v>
      </c>
      <c r="G204" s="227"/>
      <c r="H204" s="231">
        <v>1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150</v>
      </c>
      <c r="AU204" s="237" t="s">
        <v>89</v>
      </c>
      <c r="AV204" s="13" t="s">
        <v>89</v>
      </c>
      <c r="AW204" s="13" t="s">
        <v>41</v>
      </c>
      <c r="AX204" s="13" t="s">
        <v>87</v>
      </c>
      <c r="AY204" s="237" t="s">
        <v>139</v>
      </c>
    </row>
    <row r="205" s="2" customFormat="1" ht="37.8" customHeight="1">
      <c r="A205" s="42"/>
      <c r="B205" s="43"/>
      <c r="C205" s="208" t="s">
        <v>279</v>
      </c>
      <c r="D205" s="208" t="s">
        <v>141</v>
      </c>
      <c r="E205" s="209" t="s">
        <v>280</v>
      </c>
      <c r="F205" s="210" t="s">
        <v>281</v>
      </c>
      <c r="G205" s="211" t="s">
        <v>282</v>
      </c>
      <c r="H205" s="212">
        <v>6.5460000000000003</v>
      </c>
      <c r="I205" s="213"/>
      <c r="J205" s="214">
        <f>ROUND(I205*H205,2)</f>
        <v>0</v>
      </c>
      <c r="K205" s="210" t="s">
        <v>145</v>
      </c>
      <c r="L205" s="48"/>
      <c r="M205" s="215" t="s">
        <v>35</v>
      </c>
      <c r="N205" s="216" t="s">
        <v>51</v>
      </c>
      <c r="O205" s="88"/>
      <c r="P205" s="217">
        <f>O205*H205</f>
        <v>0</v>
      </c>
      <c r="Q205" s="217">
        <v>0.082580000000000001</v>
      </c>
      <c r="R205" s="217">
        <f>Q205*H205</f>
        <v>0.54056868000000002</v>
      </c>
      <c r="S205" s="217">
        <v>0</v>
      </c>
      <c r="T205" s="218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19" t="s">
        <v>146</v>
      </c>
      <c r="AT205" s="219" t="s">
        <v>141</v>
      </c>
      <c r="AU205" s="219" t="s">
        <v>89</v>
      </c>
      <c r="AY205" s="20" t="s">
        <v>139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20" t="s">
        <v>87</v>
      </c>
      <c r="BK205" s="220">
        <f>ROUND(I205*H205,2)</f>
        <v>0</v>
      </c>
      <c r="BL205" s="20" t="s">
        <v>146</v>
      </c>
      <c r="BM205" s="219" t="s">
        <v>283</v>
      </c>
    </row>
    <row r="206" s="2" customFormat="1">
      <c r="A206" s="42"/>
      <c r="B206" s="43"/>
      <c r="C206" s="44"/>
      <c r="D206" s="221" t="s">
        <v>148</v>
      </c>
      <c r="E206" s="44"/>
      <c r="F206" s="222" t="s">
        <v>284</v>
      </c>
      <c r="G206" s="44"/>
      <c r="H206" s="44"/>
      <c r="I206" s="223"/>
      <c r="J206" s="44"/>
      <c r="K206" s="44"/>
      <c r="L206" s="48"/>
      <c r="M206" s="224"/>
      <c r="N206" s="225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148</v>
      </c>
      <c r="AU206" s="20" t="s">
        <v>89</v>
      </c>
    </row>
    <row r="207" s="15" customFormat="1">
      <c r="A207" s="15"/>
      <c r="B207" s="250"/>
      <c r="C207" s="251"/>
      <c r="D207" s="228" t="s">
        <v>150</v>
      </c>
      <c r="E207" s="252" t="s">
        <v>35</v>
      </c>
      <c r="F207" s="253" t="s">
        <v>224</v>
      </c>
      <c r="G207" s="251"/>
      <c r="H207" s="252" t="s">
        <v>35</v>
      </c>
      <c r="I207" s="254"/>
      <c r="J207" s="251"/>
      <c r="K207" s="251"/>
      <c r="L207" s="255"/>
      <c r="M207" s="256"/>
      <c r="N207" s="257"/>
      <c r="O207" s="257"/>
      <c r="P207" s="257"/>
      <c r="Q207" s="257"/>
      <c r="R207" s="257"/>
      <c r="S207" s="257"/>
      <c r="T207" s="25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9" t="s">
        <v>150</v>
      </c>
      <c r="AU207" s="259" t="s">
        <v>89</v>
      </c>
      <c r="AV207" s="15" t="s">
        <v>87</v>
      </c>
      <c r="AW207" s="15" t="s">
        <v>41</v>
      </c>
      <c r="AX207" s="15" t="s">
        <v>80</v>
      </c>
      <c r="AY207" s="259" t="s">
        <v>139</v>
      </c>
    </row>
    <row r="208" s="13" customFormat="1">
      <c r="A208" s="13"/>
      <c r="B208" s="226"/>
      <c r="C208" s="227"/>
      <c r="D208" s="228" t="s">
        <v>150</v>
      </c>
      <c r="E208" s="229" t="s">
        <v>35</v>
      </c>
      <c r="F208" s="230" t="s">
        <v>285</v>
      </c>
      <c r="G208" s="227"/>
      <c r="H208" s="231">
        <v>6.5460000000000003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150</v>
      </c>
      <c r="AU208" s="237" t="s">
        <v>89</v>
      </c>
      <c r="AV208" s="13" t="s">
        <v>89</v>
      </c>
      <c r="AW208" s="13" t="s">
        <v>41</v>
      </c>
      <c r="AX208" s="13" t="s">
        <v>87</v>
      </c>
      <c r="AY208" s="237" t="s">
        <v>139</v>
      </c>
    </row>
    <row r="209" s="12" customFormat="1" ht="22.8" customHeight="1">
      <c r="A209" s="12"/>
      <c r="B209" s="192"/>
      <c r="C209" s="193"/>
      <c r="D209" s="194" t="s">
        <v>79</v>
      </c>
      <c r="E209" s="206" t="s">
        <v>146</v>
      </c>
      <c r="F209" s="206" t="s">
        <v>286</v>
      </c>
      <c r="G209" s="193"/>
      <c r="H209" s="193"/>
      <c r="I209" s="196"/>
      <c r="J209" s="207">
        <f>BK209</f>
        <v>0</v>
      </c>
      <c r="K209" s="193"/>
      <c r="L209" s="198"/>
      <c r="M209" s="199"/>
      <c r="N209" s="200"/>
      <c r="O209" s="200"/>
      <c r="P209" s="201">
        <f>SUM(P210:P237)</f>
        <v>0</v>
      </c>
      <c r="Q209" s="200"/>
      <c r="R209" s="201">
        <f>SUM(R210:R237)</f>
        <v>2.3654117599999998</v>
      </c>
      <c r="S209" s="200"/>
      <c r="T209" s="202">
        <f>SUM(T210:T237)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3" t="s">
        <v>87</v>
      </c>
      <c r="AT209" s="204" t="s">
        <v>79</v>
      </c>
      <c r="AU209" s="204" t="s">
        <v>87</v>
      </c>
      <c r="AY209" s="203" t="s">
        <v>139</v>
      </c>
      <c r="BK209" s="205">
        <f>SUM(BK210:BK237)</f>
        <v>0</v>
      </c>
    </row>
    <row r="210" s="2" customFormat="1" ht="49.05" customHeight="1">
      <c r="A210" s="42"/>
      <c r="B210" s="43"/>
      <c r="C210" s="208" t="s">
        <v>287</v>
      </c>
      <c r="D210" s="208" t="s">
        <v>141</v>
      </c>
      <c r="E210" s="209" t="s">
        <v>288</v>
      </c>
      <c r="F210" s="210" t="s">
        <v>289</v>
      </c>
      <c r="G210" s="211" t="s">
        <v>144</v>
      </c>
      <c r="H210" s="212">
        <v>0.92100000000000004</v>
      </c>
      <c r="I210" s="213"/>
      <c r="J210" s="214">
        <f>ROUND(I210*H210,2)</f>
        <v>0</v>
      </c>
      <c r="K210" s="210" t="s">
        <v>145</v>
      </c>
      <c r="L210" s="48"/>
      <c r="M210" s="215" t="s">
        <v>35</v>
      </c>
      <c r="N210" s="216" t="s">
        <v>51</v>
      </c>
      <c r="O210" s="88"/>
      <c r="P210" s="217">
        <f>O210*H210</f>
        <v>0</v>
      </c>
      <c r="Q210" s="217">
        <v>2.5018699999999998</v>
      </c>
      <c r="R210" s="217">
        <f>Q210*H210</f>
        <v>2.3042222699999999</v>
      </c>
      <c r="S210" s="217">
        <v>0</v>
      </c>
      <c r="T210" s="218">
        <f>S210*H210</f>
        <v>0</v>
      </c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R210" s="219" t="s">
        <v>146</v>
      </c>
      <c r="AT210" s="219" t="s">
        <v>141</v>
      </c>
      <c r="AU210" s="219" t="s">
        <v>89</v>
      </c>
      <c r="AY210" s="20" t="s">
        <v>139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87</v>
      </c>
      <c r="BK210" s="220">
        <f>ROUND(I210*H210,2)</f>
        <v>0</v>
      </c>
      <c r="BL210" s="20" t="s">
        <v>146</v>
      </c>
      <c r="BM210" s="219" t="s">
        <v>290</v>
      </c>
    </row>
    <row r="211" s="2" customFormat="1">
      <c r="A211" s="42"/>
      <c r="B211" s="43"/>
      <c r="C211" s="44"/>
      <c r="D211" s="221" t="s">
        <v>148</v>
      </c>
      <c r="E211" s="44"/>
      <c r="F211" s="222" t="s">
        <v>291</v>
      </c>
      <c r="G211" s="44"/>
      <c r="H211" s="44"/>
      <c r="I211" s="223"/>
      <c r="J211" s="44"/>
      <c r="K211" s="44"/>
      <c r="L211" s="48"/>
      <c r="M211" s="224"/>
      <c r="N211" s="225"/>
      <c r="O211" s="88"/>
      <c r="P211" s="88"/>
      <c r="Q211" s="88"/>
      <c r="R211" s="88"/>
      <c r="S211" s="88"/>
      <c r="T211" s="89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T211" s="20" t="s">
        <v>148</v>
      </c>
      <c r="AU211" s="20" t="s">
        <v>89</v>
      </c>
    </row>
    <row r="212" s="15" customFormat="1">
      <c r="A212" s="15"/>
      <c r="B212" s="250"/>
      <c r="C212" s="251"/>
      <c r="D212" s="228" t="s">
        <v>150</v>
      </c>
      <c r="E212" s="252" t="s">
        <v>35</v>
      </c>
      <c r="F212" s="253" t="s">
        <v>224</v>
      </c>
      <c r="G212" s="251"/>
      <c r="H212" s="252" t="s">
        <v>35</v>
      </c>
      <c r="I212" s="254"/>
      <c r="J212" s="251"/>
      <c r="K212" s="251"/>
      <c r="L212" s="255"/>
      <c r="M212" s="256"/>
      <c r="N212" s="257"/>
      <c r="O212" s="257"/>
      <c r="P212" s="257"/>
      <c r="Q212" s="257"/>
      <c r="R212" s="257"/>
      <c r="S212" s="257"/>
      <c r="T212" s="25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9" t="s">
        <v>150</v>
      </c>
      <c r="AU212" s="259" t="s">
        <v>89</v>
      </c>
      <c r="AV212" s="15" t="s">
        <v>87</v>
      </c>
      <c r="AW212" s="15" t="s">
        <v>41</v>
      </c>
      <c r="AX212" s="15" t="s">
        <v>80</v>
      </c>
      <c r="AY212" s="259" t="s">
        <v>139</v>
      </c>
    </row>
    <row r="213" s="15" customFormat="1">
      <c r="A213" s="15"/>
      <c r="B213" s="250"/>
      <c r="C213" s="251"/>
      <c r="D213" s="228" t="s">
        <v>150</v>
      </c>
      <c r="E213" s="252" t="s">
        <v>35</v>
      </c>
      <c r="F213" s="253" t="s">
        <v>225</v>
      </c>
      <c r="G213" s="251"/>
      <c r="H213" s="252" t="s">
        <v>35</v>
      </c>
      <c r="I213" s="254"/>
      <c r="J213" s="251"/>
      <c r="K213" s="251"/>
      <c r="L213" s="255"/>
      <c r="M213" s="256"/>
      <c r="N213" s="257"/>
      <c r="O213" s="257"/>
      <c r="P213" s="257"/>
      <c r="Q213" s="257"/>
      <c r="R213" s="257"/>
      <c r="S213" s="257"/>
      <c r="T213" s="25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9" t="s">
        <v>150</v>
      </c>
      <c r="AU213" s="259" t="s">
        <v>89</v>
      </c>
      <c r="AV213" s="15" t="s">
        <v>87</v>
      </c>
      <c r="AW213" s="15" t="s">
        <v>41</v>
      </c>
      <c r="AX213" s="15" t="s">
        <v>80</v>
      </c>
      <c r="AY213" s="259" t="s">
        <v>139</v>
      </c>
    </row>
    <row r="214" s="13" customFormat="1">
      <c r="A214" s="13"/>
      <c r="B214" s="226"/>
      <c r="C214" s="227"/>
      <c r="D214" s="228" t="s">
        <v>150</v>
      </c>
      <c r="E214" s="229" t="s">
        <v>35</v>
      </c>
      <c r="F214" s="230" t="s">
        <v>292</v>
      </c>
      <c r="G214" s="227"/>
      <c r="H214" s="231">
        <v>0.59099999999999997</v>
      </c>
      <c r="I214" s="232"/>
      <c r="J214" s="227"/>
      <c r="K214" s="227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150</v>
      </c>
      <c r="AU214" s="237" t="s">
        <v>89</v>
      </c>
      <c r="AV214" s="13" t="s">
        <v>89</v>
      </c>
      <c r="AW214" s="13" t="s">
        <v>41</v>
      </c>
      <c r="AX214" s="13" t="s">
        <v>80</v>
      </c>
      <c r="AY214" s="237" t="s">
        <v>139</v>
      </c>
    </row>
    <row r="215" s="13" customFormat="1">
      <c r="A215" s="13"/>
      <c r="B215" s="226"/>
      <c r="C215" s="227"/>
      <c r="D215" s="228" t="s">
        <v>150</v>
      </c>
      <c r="E215" s="229" t="s">
        <v>35</v>
      </c>
      <c r="F215" s="230" t="s">
        <v>293</v>
      </c>
      <c r="G215" s="227"/>
      <c r="H215" s="231">
        <v>0.33000000000000002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150</v>
      </c>
      <c r="AU215" s="237" t="s">
        <v>89</v>
      </c>
      <c r="AV215" s="13" t="s">
        <v>89</v>
      </c>
      <c r="AW215" s="13" t="s">
        <v>41</v>
      </c>
      <c r="AX215" s="13" t="s">
        <v>80</v>
      </c>
      <c r="AY215" s="237" t="s">
        <v>139</v>
      </c>
    </row>
    <row r="216" s="14" customFormat="1">
      <c r="A216" s="14"/>
      <c r="B216" s="238"/>
      <c r="C216" s="239"/>
      <c r="D216" s="228" t="s">
        <v>150</v>
      </c>
      <c r="E216" s="240" t="s">
        <v>35</v>
      </c>
      <c r="F216" s="241" t="s">
        <v>170</v>
      </c>
      <c r="G216" s="239"/>
      <c r="H216" s="242">
        <v>0.92100000000000004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150</v>
      </c>
      <c r="AU216" s="248" t="s">
        <v>89</v>
      </c>
      <c r="AV216" s="14" t="s">
        <v>146</v>
      </c>
      <c r="AW216" s="14" t="s">
        <v>41</v>
      </c>
      <c r="AX216" s="14" t="s">
        <v>87</v>
      </c>
      <c r="AY216" s="248" t="s">
        <v>139</v>
      </c>
    </row>
    <row r="217" s="2" customFormat="1" ht="37.8" customHeight="1">
      <c r="A217" s="42"/>
      <c r="B217" s="43"/>
      <c r="C217" s="208" t="s">
        <v>294</v>
      </c>
      <c r="D217" s="208" t="s">
        <v>141</v>
      </c>
      <c r="E217" s="209" t="s">
        <v>295</v>
      </c>
      <c r="F217" s="210" t="s">
        <v>296</v>
      </c>
      <c r="G217" s="211" t="s">
        <v>282</v>
      </c>
      <c r="H217" s="212">
        <v>2.7749999999999999</v>
      </c>
      <c r="I217" s="213"/>
      <c r="J217" s="214">
        <f>ROUND(I217*H217,2)</f>
        <v>0</v>
      </c>
      <c r="K217" s="210" t="s">
        <v>145</v>
      </c>
      <c r="L217" s="48"/>
      <c r="M217" s="215" t="s">
        <v>35</v>
      </c>
      <c r="N217" s="216" t="s">
        <v>51</v>
      </c>
      <c r="O217" s="88"/>
      <c r="P217" s="217">
        <f>O217*H217</f>
        <v>0</v>
      </c>
      <c r="Q217" s="217">
        <v>0.0078799999999999999</v>
      </c>
      <c r="R217" s="217">
        <f>Q217*H217</f>
        <v>0.021866999999999998</v>
      </c>
      <c r="S217" s="217">
        <v>0</v>
      </c>
      <c r="T217" s="218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19" t="s">
        <v>146</v>
      </c>
      <c r="AT217" s="219" t="s">
        <v>141</v>
      </c>
      <c r="AU217" s="219" t="s">
        <v>89</v>
      </c>
      <c r="AY217" s="20" t="s">
        <v>139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87</v>
      </c>
      <c r="BK217" s="220">
        <f>ROUND(I217*H217,2)</f>
        <v>0</v>
      </c>
      <c r="BL217" s="20" t="s">
        <v>146</v>
      </c>
      <c r="BM217" s="219" t="s">
        <v>297</v>
      </c>
    </row>
    <row r="218" s="2" customFormat="1">
      <c r="A218" s="42"/>
      <c r="B218" s="43"/>
      <c r="C218" s="44"/>
      <c r="D218" s="221" t="s">
        <v>148</v>
      </c>
      <c r="E218" s="44"/>
      <c r="F218" s="222" t="s">
        <v>298</v>
      </c>
      <c r="G218" s="44"/>
      <c r="H218" s="44"/>
      <c r="I218" s="223"/>
      <c r="J218" s="44"/>
      <c r="K218" s="44"/>
      <c r="L218" s="48"/>
      <c r="M218" s="224"/>
      <c r="N218" s="225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148</v>
      </c>
      <c r="AU218" s="20" t="s">
        <v>89</v>
      </c>
    </row>
    <row r="219" s="15" customFormat="1">
      <c r="A219" s="15"/>
      <c r="B219" s="250"/>
      <c r="C219" s="251"/>
      <c r="D219" s="228" t="s">
        <v>150</v>
      </c>
      <c r="E219" s="252" t="s">
        <v>35</v>
      </c>
      <c r="F219" s="253" t="s">
        <v>224</v>
      </c>
      <c r="G219" s="251"/>
      <c r="H219" s="252" t="s">
        <v>35</v>
      </c>
      <c r="I219" s="254"/>
      <c r="J219" s="251"/>
      <c r="K219" s="251"/>
      <c r="L219" s="255"/>
      <c r="M219" s="256"/>
      <c r="N219" s="257"/>
      <c r="O219" s="257"/>
      <c r="P219" s="257"/>
      <c r="Q219" s="257"/>
      <c r="R219" s="257"/>
      <c r="S219" s="257"/>
      <c r="T219" s="25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9" t="s">
        <v>150</v>
      </c>
      <c r="AU219" s="259" t="s">
        <v>89</v>
      </c>
      <c r="AV219" s="15" t="s">
        <v>87</v>
      </c>
      <c r="AW219" s="15" t="s">
        <v>41</v>
      </c>
      <c r="AX219" s="15" t="s">
        <v>80</v>
      </c>
      <c r="AY219" s="259" t="s">
        <v>139</v>
      </c>
    </row>
    <row r="220" s="15" customFormat="1">
      <c r="A220" s="15"/>
      <c r="B220" s="250"/>
      <c r="C220" s="251"/>
      <c r="D220" s="228" t="s">
        <v>150</v>
      </c>
      <c r="E220" s="252" t="s">
        <v>35</v>
      </c>
      <c r="F220" s="253" t="s">
        <v>225</v>
      </c>
      <c r="G220" s="251"/>
      <c r="H220" s="252" t="s">
        <v>35</v>
      </c>
      <c r="I220" s="254"/>
      <c r="J220" s="251"/>
      <c r="K220" s="251"/>
      <c r="L220" s="255"/>
      <c r="M220" s="256"/>
      <c r="N220" s="257"/>
      <c r="O220" s="257"/>
      <c r="P220" s="257"/>
      <c r="Q220" s="257"/>
      <c r="R220" s="257"/>
      <c r="S220" s="257"/>
      <c r="T220" s="25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9" t="s">
        <v>150</v>
      </c>
      <c r="AU220" s="259" t="s">
        <v>89</v>
      </c>
      <c r="AV220" s="15" t="s">
        <v>87</v>
      </c>
      <c r="AW220" s="15" t="s">
        <v>41</v>
      </c>
      <c r="AX220" s="15" t="s">
        <v>80</v>
      </c>
      <c r="AY220" s="259" t="s">
        <v>139</v>
      </c>
    </row>
    <row r="221" s="13" customFormat="1">
      <c r="A221" s="13"/>
      <c r="B221" s="226"/>
      <c r="C221" s="227"/>
      <c r="D221" s="228" t="s">
        <v>150</v>
      </c>
      <c r="E221" s="229" t="s">
        <v>35</v>
      </c>
      <c r="F221" s="230" t="s">
        <v>299</v>
      </c>
      <c r="G221" s="227"/>
      <c r="H221" s="231">
        <v>1.625</v>
      </c>
      <c r="I221" s="232"/>
      <c r="J221" s="227"/>
      <c r="K221" s="227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150</v>
      </c>
      <c r="AU221" s="237" t="s">
        <v>89</v>
      </c>
      <c r="AV221" s="13" t="s">
        <v>89</v>
      </c>
      <c r="AW221" s="13" t="s">
        <v>41</v>
      </c>
      <c r="AX221" s="13" t="s">
        <v>80</v>
      </c>
      <c r="AY221" s="237" t="s">
        <v>139</v>
      </c>
    </row>
    <row r="222" s="13" customFormat="1">
      <c r="A222" s="13"/>
      <c r="B222" s="226"/>
      <c r="C222" s="227"/>
      <c r="D222" s="228" t="s">
        <v>150</v>
      </c>
      <c r="E222" s="229" t="s">
        <v>35</v>
      </c>
      <c r="F222" s="230" t="s">
        <v>300</v>
      </c>
      <c r="G222" s="227"/>
      <c r="H222" s="231">
        <v>1.1499999999999999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150</v>
      </c>
      <c r="AU222" s="237" t="s">
        <v>89</v>
      </c>
      <c r="AV222" s="13" t="s">
        <v>89</v>
      </c>
      <c r="AW222" s="13" t="s">
        <v>41</v>
      </c>
      <c r="AX222" s="13" t="s">
        <v>80</v>
      </c>
      <c r="AY222" s="237" t="s">
        <v>139</v>
      </c>
    </row>
    <row r="223" s="14" customFormat="1">
      <c r="A223" s="14"/>
      <c r="B223" s="238"/>
      <c r="C223" s="239"/>
      <c r="D223" s="228" t="s">
        <v>150</v>
      </c>
      <c r="E223" s="240" t="s">
        <v>35</v>
      </c>
      <c r="F223" s="241" t="s">
        <v>170</v>
      </c>
      <c r="G223" s="239"/>
      <c r="H223" s="242">
        <v>2.7749999999999999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8" t="s">
        <v>150</v>
      </c>
      <c r="AU223" s="248" t="s">
        <v>89</v>
      </c>
      <c r="AV223" s="14" t="s">
        <v>146</v>
      </c>
      <c r="AW223" s="14" t="s">
        <v>41</v>
      </c>
      <c r="AX223" s="14" t="s">
        <v>87</v>
      </c>
      <c r="AY223" s="248" t="s">
        <v>139</v>
      </c>
    </row>
    <row r="224" s="2" customFormat="1" ht="37.8" customHeight="1">
      <c r="A224" s="42"/>
      <c r="B224" s="43"/>
      <c r="C224" s="208" t="s">
        <v>301</v>
      </c>
      <c r="D224" s="208" t="s">
        <v>141</v>
      </c>
      <c r="E224" s="209" t="s">
        <v>302</v>
      </c>
      <c r="F224" s="210" t="s">
        <v>303</v>
      </c>
      <c r="G224" s="211" t="s">
        <v>282</v>
      </c>
      <c r="H224" s="212">
        <v>2.7749999999999999</v>
      </c>
      <c r="I224" s="213"/>
      <c r="J224" s="214">
        <f>ROUND(I224*H224,2)</f>
        <v>0</v>
      </c>
      <c r="K224" s="210" t="s">
        <v>145</v>
      </c>
      <c r="L224" s="48"/>
      <c r="M224" s="215" t="s">
        <v>35</v>
      </c>
      <c r="N224" s="216" t="s">
        <v>51</v>
      </c>
      <c r="O224" s="88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19" t="s">
        <v>146</v>
      </c>
      <c r="AT224" s="219" t="s">
        <v>141</v>
      </c>
      <c r="AU224" s="219" t="s">
        <v>89</v>
      </c>
      <c r="AY224" s="20" t="s">
        <v>139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87</v>
      </c>
      <c r="BK224" s="220">
        <f>ROUND(I224*H224,2)</f>
        <v>0</v>
      </c>
      <c r="BL224" s="20" t="s">
        <v>146</v>
      </c>
      <c r="BM224" s="219" t="s">
        <v>304</v>
      </c>
    </row>
    <row r="225" s="2" customFormat="1">
      <c r="A225" s="42"/>
      <c r="B225" s="43"/>
      <c r="C225" s="44"/>
      <c r="D225" s="221" t="s">
        <v>148</v>
      </c>
      <c r="E225" s="44"/>
      <c r="F225" s="222" t="s">
        <v>305</v>
      </c>
      <c r="G225" s="44"/>
      <c r="H225" s="44"/>
      <c r="I225" s="223"/>
      <c r="J225" s="44"/>
      <c r="K225" s="44"/>
      <c r="L225" s="48"/>
      <c r="M225" s="224"/>
      <c r="N225" s="225"/>
      <c r="O225" s="88"/>
      <c r="P225" s="88"/>
      <c r="Q225" s="88"/>
      <c r="R225" s="88"/>
      <c r="S225" s="88"/>
      <c r="T225" s="89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T225" s="20" t="s">
        <v>148</v>
      </c>
      <c r="AU225" s="20" t="s">
        <v>89</v>
      </c>
    </row>
    <row r="226" s="15" customFormat="1">
      <c r="A226" s="15"/>
      <c r="B226" s="250"/>
      <c r="C226" s="251"/>
      <c r="D226" s="228" t="s">
        <v>150</v>
      </c>
      <c r="E226" s="252" t="s">
        <v>35</v>
      </c>
      <c r="F226" s="253" t="s">
        <v>224</v>
      </c>
      <c r="G226" s="251"/>
      <c r="H226" s="252" t="s">
        <v>35</v>
      </c>
      <c r="I226" s="254"/>
      <c r="J226" s="251"/>
      <c r="K226" s="251"/>
      <c r="L226" s="255"/>
      <c r="M226" s="256"/>
      <c r="N226" s="257"/>
      <c r="O226" s="257"/>
      <c r="P226" s="257"/>
      <c r="Q226" s="257"/>
      <c r="R226" s="257"/>
      <c r="S226" s="257"/>
      <c r="T226" s="258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9" t="s">
        <v>150</v>
      </c>
      <c r="AU226" s="259" t="s">
        <v>89</v>
      </c>
      <c r="AV226" s="15" t="s">
        <v>87</v>
      </c>
      <c r="AW226" s="15" t="s">
        <v>41</v>
      </c>
      <c r="AX226" s="15" t="s">
        <v>80</v>
      </c>
      <c r="AY226" s="259" t="s">
        <v>139</v>
      </c>
    </row>
    <row r="227" s="15" customFormat="1">
      <c r="A227" s="15"/>
      <c r="B227" s="250"/>
      <c r="C227" s="251"/>
      <c r="D227" s="228" t="s">
        <v>150</v>
      </c>
      <c r="E227" s="252" t="s">
        <v>35</v>
      </c>
      <c r="F227" s="253" t="s">
        <v>225</v>
      </c>
      <c r="G227" s="251"/>
      <c r="H227" s="252" t="s">
        <v>35</v>
      </c>
      <c r="I227" s="254"/>
      <c r="J227" s="251"/>
      <c r="K227" s="251"/>
      <c r="L227" s="255"/>
      <c r="M227" s="256"/>
      <c r="N227" s="257"/>
      <c r="O227" s="257"/>
      <c r="P227" s="257"/>
      <c r="Q227" s="257"/>
      <c r="R227" s="257"/>
      <c r="S227" s="257"/>
      <c r="T227" s="25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9" t="s">
        <v>150</v>
      </c>
      <c r="AU227" s="259" t="s">
        <v>89</v>
      </c>
      <c r="AV227" s="15" t="s">
        <v>87</v>
      </c>
      <c r="AW227" s="15" t="s">
        <v>41</v>
      </c>
      <c r="AX227" s="15" t="s">
        <v>80</v>
      </c>
      <c r="AY227" s="259" t="s">
        <v>139</v>
      </c>
    </row>
    <row r="228" s="13" customFormat="1">
      <c r="A228" s="13"/>
      <c r="B228" s="226"/>
      <c r="C228" s="227"/>
      <c r="D228" s="228" t="s">
        <v>150</v>
      </c>
      <c r="E228" s="229" t="s">
        <v>35</v>
      </c>
      <c r="F228" s="230" t="s">
        <v>299</v>
      </c>
      <c r="G228" s="227"/>
      <c r="H228" s="231">
        <v>1.625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150</v>
      </c>
      <c r="AU228" s="237" t="s">
        <v>89</v>
      </c>
      <c r="AV228" s="13" t="s">
        <v>89</v>
      </c>
      <c r="AW228" s="13" t="s">
        <v>41</v>
      </c>
      <c r="AX228" s="13" t="s">
        <v>80</v>
      </c>
      <c r="AY228" s="237" t="s">
        <v>139</v>
      </c>
    </row>
    <row r="229" s="13" customFormat="1">
      <c r="A229" s="13"/>
      <c r="B229" s="226"/>
      <c r="C229" s="227"/>
      <c r="D229" s="228" t="s">
        <v>150</v>
      </c>
      <c r="E229" s="229" t="s">
        <v>35</v>
      </c>
      <c r="F229" s="230" t="s">
        <v>300</v>
      </c>
      <c r="G229" s="227"/>
      <c r="H229" s="231">
        <v>1.1499999999999999</v>
      </c>
      <c r="I229" s="232"/>
      <c r="J229" s="227"/>
      <c r="K229" s="227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150</v>
      </c>
      <c r="AU229" s="237" t="s">
        <v>89</v>
      </c>
      <c r="AV229" s="13" t="s">
        <v>89</v>
      </c>
      <c r="AW229" s="13" t="s">
        <v>41</v>
      </c>
      <c r="AX229" s="13" t="s">
        <v>80</v>
      </c>
      <c r="AY229" s="237" t="s">
        <v>139</v>
      </c>
    </row>
    <row r="230" s="14" customFormat="1">
      <c r="A230" s="14"/>
      <c r="B230" s="238"/>
      <c r="C230" s="239"/>
      <c r="D230" s="228" t="s">
        <v>150</v>
      </c>
      <c r="E230" s="240" t="s">
        <v>35</v>
      </c>
      <c r="F230" s="241" t="s">
        <v>170</v>
      </c>
      <c r="G230" s="239"/>
      <c r="H230" s="242">
        <v>2.7749999999999999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8" t="s">
        <v>150</v>
      </c>
      <c r="AU230" s="248" t="s">
        <v>89</v>
      </c>
      <c r="AV230" s="14" t="s">
        <v>146</v>
      </c>
      <c r="AW230" s="14" t="s">
        <v>41</v>
      </c>
      <c r="AX230" s="14" t="s">
        <v>87</v>
      </c>
      <c r="AY230" s="248" t="s">
        <v>139</v>
      </c>
    </row>
    <row r="231" s="2" customFormat="1" ht="24.15" customHeight="1">
      <c r="A231" s="42"/>
      <c r="B231" s="43"/>
      <c r="C231" s="208" t="s">
        <v>306</v>
      </c>
      <c r="D231" s="208" t="s">
        <v>141</v>
      </c>
      <c r="E231" s="209" t="s">
        <v>307</v>
      </c>
      <c r="F231" s="210" t="s">
        <v>308</v>
      </c>
      <c r="G231" s="211" t="s">
        <v>205</v>
      </c>
      <c r="H231" s="212">
        <v>0.036999999999999998</v>
      </c>
      <c r="I231" s="213"/>
      <c r="J231" s="214">
        <f>ROUND(I231*H231,2)</f>
        <v>0</v>
      </c>
      <c r="K231" s="210" t="s">
        <v>145</v>
      </c>
      <c r="L231" s="48"/>
      <c r="M231" s="215" t="s">
        <v>35</v>
      </c>
      <c r="N231" s="216" t="s">
        <v>51</v>
      </c>
      <c r="O231" s="88"/>
      <c r="P231" s="217">
        <f>O231*H231</f>
        <v>0</v>
      </c>
      <c r="Q231" s="217">
        <v>1.06277</v>
      </c>
      <c r="R231" s="217">
        <f>Q231*H231</f>
        <v>0.039322489999999995</v>
      </c>
      <c r="S231" s="217">
        <v>0</v>
      </c>
      <c r="T231" s="218">
        <f>S231*H231</f>
        <v>0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19" t="s">
        <v>146</v>
      </c>
      <c r="AT231" s="219" t="s">
        <v>141</v>
      </c>
      <c r="AU231" s="219" t="s">
        <v>89</v>
      </c>
      <c r="AY231" s="20" t="s">
        <v>139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87</v>
      </c>
      <c r="BK231" s="220">
        <f>ROUND(I231*H231,2)</f>
        <v>0</v>
      </c>
      <c r="BL231" s="20" t="s">
        <v>146</v>
      </c>
      <c r="BM231" s="219" t="s">
        <v>309</v>
      </c>
    </row>
    <row r="232" s="2" customFormat="1">
      <c r="A232" s="42"/>
      <c r="B232" s="43"/>
      <c r="C232" s="44"/>
      <c r="D232" s="221" t="s">
        <v>148</v>
      </c>
      <c r="E232" s="44"/>
      <c r="F232" s="222" t="s">
        <v>310</v>
      </c>
      <c r="G232" s="44"/>
      <c r="H232" s="44"/>
      <c r="I232" s="223"/>
      <c r="J232" s="44"/>
      <c r="K232" s="44"/>
      <c r="L232" s="48"/>
      <c r="M232" s="224"/>
      <c r="N232" s="225"/>
      <c r="O232" s="88"/>
      <c r="P232" s="88"/>
      <c r="Q232" s="88"/>
      <c r="R232" s="88"/>
      <c r="S232" s="88"/>
      <c r="T232" s="89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T232" s="20" t="s">
        <v>148</v>
      </c>
      <c r="AU232" s="20" t="s">
        <v>89</v>
      </c>
    </row>
    <row r="233" s="15" customFormat="1">
      <c r="A233" s="15"/>
      <c r="B233" s="250"/>
      <c r="C233" s="251"/>
      <c r="D233" s="228" t="s">
        <v>150</v>
      </c>
      <c r="E233" s="252" t="s">
        <v>35</v>
      </c>
      <c r="F233" s="253" t="s">
        <v>224</v>
      </c>
      <c r="G233" s="251"/>
      <c r="H233" s="252" t="s">
        <v>35</v>
      </c>
      <c r="I233" s="254"/>
      <c r="J233" s="251"/>
      <c r="K233" s="251"/>
      <c r="L233" s="255"/>
      <c r="M233" s="256"/>
      <c r="N233" s="257"/>
      <c r="O233" s="257"/>
      <c r="P233" s="257"/>
      <c r="Q233" s="257"/>
      <c r="R233" s="257"/>
      <c r="S233" s="257"/>
      <c r="T233" s="25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9" t="s">
        <v>150</v>
      </c>
      <c r="AU233" s="259" t="s">
        <v>89</v>
      </c>
      <c r="AV233" s="15" t="s">
        <v>87</v>
      </c>
      <c r="AW233" s="15" t="s">
        <v>41</v>
      </c>
      <c r="AX233" s="15" t="s">
        <v>80</v>
      </c>
      <c r="AY233" s="259" t="s">
        <v>139</v>
      </c>
    </row>
    <row r="234" s="15" customFormat="1">
      <c r="A234" s="15"/>
      <c r="B234" s="250"/>
      <c r="C234" s="251"/>
      <c r="D234" s="228" t="s">
        <v>150</v>
      </c>
      <c r="E234" s="252" t="s">
        <v>35</v>
      </c>
      <c r="F234" s="253" t="s">
        <v>225</v>
      </c>
      <c r="G234" s="251"/>
      <c r="H234" s="252" t="s">
        <v>35</v>
      </c>
      <c r="I234" s="254"/>
      <c r="J234" s="251"/>
      <c r="K234" s="251"/>
      <c r="L234" s="255"/>
      <c r="M234" s="256"/>
      <c r="N234" s="257"/>
      <c r="O234" s="257"/>
      <c r="P234" s="257"/>
      <c r="Q234" s="257"/>
      <c r="R234" s="257"/>
      <c r="S234" s="257"/>
      <c r="T234" s="25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9" t="s">
        <v>150</v>
      </c>
      <c r="AU234" s="259" t="s">
        <v>89</v>
      </c>
      <c r="AV234" s="15" t="s">
        <v>87</v>
      </c>
      <c r="AW234" s="15" t="s">
        <v>41</v>
      </c>
      <c r="AX234" s="15" t="s">
        <v>80</v>
      </c>
      <c r="AY234" s="259" t="s">
        <v>139</v>
      </c>
    </row>
    <row r="235" s="13" customFormat="1">
      <c r="A235" s="13"/>
      <c r="B235" s="226"/>
      <c r="C235" s="227"/>
      <c r="D235" s="228" t="s">
        <v>150</v>
      </c>
      <c r="E235" s="229" t="s">
        <v>35</v>
      </c>
      <c r="F235" s="230" t="s">
        <v>311</v>
      </c>
      <c r="G235" s="227"/>
      <c r="H235" s="231">
        <v>0.024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150</v>
      </c>
      <c r="AU235" s="237" t="s">
        <v>89</v>
      </c>
      <c r="AV235" s="13" t="s">
        <v>89</v>
      </c>
      <c r="AW235" s="13" t="s">
        <v>41</v>
      </c>
      <c r="AX235" s="13" t="s">
        <v>80</v>
      </c>
      <c r="AY235" s="237" t="s">
        <v>139</v>
      </c>
    </row>
    <row r="236" s="13" customFormat="1">
      <c r="A236" s="13"/>
      <c r="B236" s="226"/>
      <c r="C236" s="227"/>
      <c r="D236" s="228" t="s">
        <v>150</v>
      </c>
      <c r="E236" s="229" t="s">
        <v>35</v>
      </c>
      <c r="F236" s="230" t="s">
        <v>312</v>
      </c>
      <c r="G236" s="227"/>
      <c r="H236" s="231">
        <v>0.012999999999999999</v>
      </c>
      <c r="I236" s="232"/>
      <c r="J236" s="227"/>
      <c r="K236" s="227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150</v>
      </c>
      <c r="AU236" s="237" t="s">
        <v>89</v>
      </c>
      <c r="AV236" s="13" t="s">
        <v>89</v>
      </c>
      <c r="AW236" s="13" t="s">
        <v>41</v>
      </c>
      <c r="AX236" s="13" t="s">
        <v>80</v>
      </c>
      <c r="AY236" s="237" t="s">
        <v>139</v>
      </c>
    </row>
    <row r="237" s="14" customFormat="1">
      <c r="A237" s="14"/>
      <c r="B237" s="238"/>
      <c r="C237" s="239"/>
      <c r="D237" s="228" t="s">
        <v>150</v>
      </c>
      <c r="E237" s="240" t="s">
        <v>35</v>
      </c>
      <c r="F237" s="241" t="s">
        <v>170</v>
      </c>
      <c r="G237" s="239"/>
      <c r="H237" s="242">
        <v>0.036999999999999998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150</v>
      </c>
      <c r="AU237" s="248" t="s">
        <v>89</v>
      </c>
      <c r="AV237" s="14" t="s">
        <v>146</v>
      </c>
      <c r="AW237" s="14" t="s">
        <v>41</v>
      </c>
      <c r="AX237" s="14" t="s">
        <v>87</v>
      </c>
      <c r="AY237" s="248" t="s">
        <v>139</v>
      </c>
    </row>
    <row r="238" s="12" customFormat="1" ht="22.8" customHeight="1">
      <c r="A238" s="12"/>
      <c r="B238" s="192"/>
      <c r="C238" s="193"/>
      <c r="D238" s="194" t="s">
        <v>79</v>
      </c>
      <c r="E238" s="206" t="s">
        <v>196</v>
      </c>
      <c r="F238" s="206" t="s">
        <v>313</v>
      </c>
      <c r="G238" s="193"/>
      <c r="H238" s="193"/>
      <c r="I238" s="196"/>
      <c r="J238" s="207">
        <f>BK238</f>
        <v>0</v>
      </c>
      <c r="K238" s="193"/>
      <c r="L238" s="198"/>
      <c r="M238" s="199"/>
      <c r="N238" s="200"/>
      <c r="O238" s="200"/>
      <c r="P238" s="201">
        <f>SUM(P239:P350)</f>
        <v>0</v>
      </c>
      <c r="Q238" s="200"/>
      <c r="R238" s="201">
        <f>SUM(R239:R350)</f>
        <v>33.015589509999998</v>
      </c>
      <c r="S238" s="200"/>
      <c r="T238" s="202">
        <f>SUM(T239:T350)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3" t="s">
        <v>87</v>
      </c>
      <c r="AT238" s="204" t="s">
        <v>79</v>
      </c>
      <c r="AU238" s="204" t="s">
        <v>87</v>
      </c>
      <c r="AY238" s="203" t="s">
        <v>139</v>
      </c>
      <c r="BK238" s="205">
        <f>SUM(BK239:BK350)</f>
        <v>0</v>
      </c>
    </row>
    <row r="239" s="2" customFormat="1" ht="37.8" customHeight="1">
      <c r="A239" s="42"/>
      <c r="B239" s="43"/>
      <c r="C239" s="208" t="s">
        <v>314</v>
      </c>
      <c r="D239" s="208" t="s">
        <v>141</v>
      </c>
      <c r="E239" s="209" t="s">
        <v>315</v>
      </c>
      <c r="F239" s="210" t="s">
        <v>316</v>
      </c>
      <c r="G239" s="211" t="s">
        <v>282</v>
      </c>
      <c r="H239" s="212">
        <v>13.092000000000001</v>
      </c>
      <c r="I239" s="213"/>
      <c r="J239" s="214">
        <f>ROUND(I239*H239,2)</f>
        <v>0</v>
      </c>
      <c r="K239" s="210" t="s">
        <v>145</v>
      </c>
      <c r="L239" s="48"/>
      <c r="M239" s="215" t="s">
        <v>35</v>
      </c>
      <c r="N239" s="216" t="s">
        <v>51</v>
      </c>
      <c r="O239" s="88"/>
      <c r="P239" s="217">
        <f>O239*H239</f>
        <v>0</v>
      </c>
      <c r="Q239" s="217">
        <v>0.0049399999999999999</v>
      </c>
      <c r="R239" s="217">
        <f>Q239*H239</f>
        <v>0.064674480000000006</v>
      </c>
      <c r="S239" s="217">
        <v>0</v>
      </c>
      <c r="T239" s="218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19" t="s">
        <v>146</v>
      </c>
      <c r="AT239" s="219" t="s">
        <v>141</v>
      </c>
      <c r="AU239" s="219" t="s">
        <v>89</v>
      </c>
      <c r="AY239" s="20" t="s">
        <v>139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87</v>
      </c>
      <c r="BK239" s="220">
        <f>ROUND(I239*H239,2)</f>
        <v>0</v>
      </c>
      <c r="BL239" s="20" t="s">
        <v>146</v>
      </c>
      <c r="BM239" s="219" t="s">
        <v>317</v>
      </c>
    </row>
    <row r="240" s="2" customFormat="1">
      <c r="A240" s="42"/>
      <c r="B240" s="43"/>
      <c r="C240" s="44"/>
      <c r="D240" s="221" t="s">
        <v>148</v>
      </c>
      <c r="E240" s="44"/>
      <c r="F240" s="222" t="s">
        <v>318</v>
      </c>
      <c r="G240" s="44"/>
      <c r="H240" s="44"/>
      <c r="I240" s="223"/>
      <c r="J240" s="44"/>
      <c r="K240" s="44"/>
      <c r="L240" s="48"/>
      <c r="M240" s="224"/>
      <c r="N240" s="225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148</v>
      </c>
      <c r="AU240" s="20" t="s">
        <v>89</v>
      </c>
    </row>
    <row r="241" s="15" customFormat="1">
      <c r="A241" s="15"/>
      <c r="B241" s="250"/>
      <c r="C241" s="251"/>
      <c r="D241" s="228" t="s">
        <v>150</v>
      </c>
      <c r="E241" s="252" t="s">
        <v>35</v>
      </c>
      <c r="F241" s="253" t="s">
        <v>224</v>
      </c>
      <c r="G241" s="251"/>
      <c r="H241" s="252" t="s">
        <v>35</v>
      </c>
      <c r="I241" s="254"/>
      <c r="J241" s="251"/>
      <c r="K241" s="251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150</v>
      </c>
      <c r="AU241" s="259" t="s">
        <v>89</v>
      </c>
      <c r="AV241" s="15" t="s">
        <v>87</v>
      </c>
      <c r="AW241" s="15" t="s">
        <v>41</v>
      </c>
      <c r="AX241" s="15" t="s">
        <v>80</v>
      </c>
      <c r="AY241" s="259" t="s">
        <v>139</v>
      </c>
    </row>
    <row r="242" s="13" customFormat="1">
      <c r="A242" s="13"/>
      <c r="B242" s="226"/>
      <c r="C242" s="227"/>
      <c r="D242" s="228" t="s">
        <v>150</v>
      </c>
      <c r="E242" s="229" t="s">
        <v>35</v>
      </c>
      <c r="F242" s="230" t="s">
        <v>319</v>
      </c>
      <c r="G242" s="227"/>
      <c r="H242" s="231">
        <v>13.092000000000001</v>
      </c>
      <c r="I242" s="232"/>
      <c r="J242" s="227"/>
      <c r="K242" s="227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150</v>
      </c>
      <c r="AU242" s="237" t="s">
        <v>89</v>
      </c>
      <c r="AV242" s="13" t="s">
        <v>89</v>
      </c>
      <c r="AW242" s="13" t="s">
        <v>41</v>
      </c>
      <c r="AX242" s="13" t="s">
        <v>87</v>
      </c>
      <c r="AY242" s="237" t="s">
        <v>139</v>
      </c>
    </row>
    <row r="243" s="2" customFormat="1" ht="44.25" customHeight="1">
      <c r="A243" s="42"/>
      <c r="B243" s="43"/>
      <c r="C243" s="208" t="s">
        <v>7</v>
      </c>
      <c r="D243" s="208" t="s">
        <v>141</v>
      </c>
      <c r="E243" s="209" t="s">
        <v>320</v>
      </c>
      <c r="F243" s="210" t="s">
        <v>321</v>
      </c>
      <c r="G243" s="211" t="s">
        <v>282</v>
      </c>
      <c r="H243" s="212">
        <v>13.092000000000001</v>
      </c>
      <c r="I243" s="213"/>
      <c r="J243" s="214">
        <f>ROUND(I243*H243,2)</f>
        <v>0</v>
      </c>
      <c r="K243" s="210" t="s">
        <v>145</v>
      </c>
      <c r="L243" s="48"/>
      <c r="M243" s="215" t="s">
        <v>35</v>
      </c>
      <c r="N243" s="216" t="s">
        <v>51</v>
      </c>
      <c r="O243" s="88"/>
      <c r="P243" s="217">
        <f>O243*H243</f>
        <v>0</v>
      </c>
      <c r="Q243" s="217">
        <v>0.018380000000000001</v>
      </c>
      <c r="R243" s="217">
        <f>Q243*H243</f>
        <v>0.24063096000000001</v>
      </c>
      <c r="S243" s="217">
        <v>0</v>
      </c>
      <c r="T243" s="218">
        <f>S243*H243</f>
        <v>0</v>
      </c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R243" s="219" t="s">
        <v>146</v>
      </c>
      <c r="AT243" s="219" t="s">
        <v>141</v>
      </c>
      <c r="AU243" s="219" t="s">
        <v>89</v>
      </c>
      <c r="AY243" s="20" t="s">
        <v>139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0" t="s">
        <v>87</v>
      </c>
      <c r="BK243" s="220">
        <f>ROUND(I243*H243,2)</f>
        <v>0</v>
      </c>
      <c r="BL243" s="20" t="s">
        <v>146</v>
      </c>
      <c r="BM243" s="219" t="s">
        <v>322</v>
      </c>
    </row>
    <row r="244" s="2" customFormat="1">
      <c r="A244" s="42"/>
      <c r="B244" s="43"/>
      <c r="C244" s="44"/>
      <c r="D244" s="221" t="s">
        <v>148</v>
      </c>
      <c r="E244" s="44"/>
      <c r="F244" s="222" t="s">
        <v>323</v>
      </c>
      <c r="G244" s="44"/>
      <c r="H244" s="44"/>
      <c r="I244" s="223"/>
      <c r="J244" s="44"/>
      <c r="K244" s="44"/>
      <c r="L244" s="48"/>
      <c r="M244" s="224"/>
      <c r="N244" s="225"/>
      <c r="O244" s="88"/>
      <c r="P244" s="88"/>
      <c r="Q244" s="88"/>
      <c r="R244" s="88"/>
      <c r="S244" s="88"/>
      <c r="T244" s="89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T244" s="20" t="s">
        <v>148</v>
      </c>
      <c r="AU244" s="20" t="s">
        <v>89</v>
      </c>
    </row>
    <row r="245" s="15" customFormat="1">
      <c r="A245" s="15"/>
      <c r="B245" s="250"/>
      <c r="C245" s="251"/>
      <c r="D245" s="228" t="s">
        <v>150</v>
      </c>
      <c r="E245" s="252" t="s">
        <v>35</v>
      </c>
      <c r="F245" s="253" t="s">
        <v>224</v>
      </c>
      <c r="G245" s="251"/>
      <c r="H245" s="252" t="s">
        <v>35</v>
      </c>
      <c r="I245" s="254"/>
      <c r="J245" s="251"/>
      <c r="K245" s="251"/>
      <c r="L245" s="255"/>
      <c r="M245" s="256"/>
      <c r="N245" s="257"/>
      <c r="O245" s="257"/>
      <c r="P245" s="257"/>
      <c r="Q245" s="257"/>
      <c r="R245" s="257"/>
      <c r="S245" s="257"/>
      <c r="T245" s="25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9" t="s">
        <v>150</v>
      </c>
      <c r="AU245" s="259" t="s">
        <v>89</v>
      </c>
      <c r="AV245" s="15" t="s">
        <v>87</v>
      </c>
      <c r="AW245" s="15" t="s">
        <v>41</v>
      </c>
      <c r="AX245" s="15" t="s">
        <v>80</v>
      </c>
      <c r="AY245" s="259" t="s">
        <v>139</v>
      </c>
    </row>
    <row r="246" s="13" customFormat="1">
      <c r="A246" s="13"/>
      <c r="B246" s="226"/>
      <c r="C246" s="227"/>
      <c r="D246" s="228" t="s">
        <v>150</v>
      </c>
      <c r="E246" s="229" t="s">
        <v>35</v>
      </c>
      <c r="F246" s="230" t="s">
        <v>319</v>
      </c>
      <c r="G246" s="227"/>
      <c r="H246" s="231">
        <v>13.092000000000001</v>
      </c>
      <c r="I246" s="232"/>
      <c r="J246" s="227"/>
      <c r="K246" s="227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150</v>
      </c>
      <c r="AU246" s="237" t="s">
        <v>89</v>
      </c>
      <c r="AV246" s="13" t="s">
        <v>89</v>
      </c>
      <c r="AW246" s="13" t="s">
        <v>41</v>
      </c>
      <c r="AX246" s="13" t="s">
        <v>87</v>
      </c>
      <c r="AY246" s="237" t="s">
        <v>139</v>
      </c>
    </row>
    <row r="247" s="2" customFormat="1" ht="24.15" customHeight="1">
      <c r="A247" s="42"/>
      <c r="B247" s="43"/>
      <c r="C247" s="208" t="s">
        <v>324</v>
      </c>
      <c r="D247" s="208" t="s">
        <v>141</v>
      </c>
      <c r="E247" s="209" t="s">
        <v>325</v>
      </c>
      <c r="F247" s="210" t="s">
        <v>326</v>
      </c>
      <c r="G247" s="211" t="s">
        <v>282</v>
      </c>
      <c r="H247" s="212">
        <v>1.0600000000000001</v>
      </c>
      <c r="I247" s="213"/>
      <c r="J247" s="214">
        <f>ROUND(I247*H247,2)</f>
        <v>0</v>
      </c>
      <c r="K247" s="210" t="s">
        <v>145</v>
      </c>
      <c r="L247" s="48"/>
      <c r="M247" s="215" t="s">
        <v>35</v>
      </c>
      <c r="N247" s="216" t="s">
        <v>51</v>
      </c>
      <c r="O247" s="88"/>
      <c r="P247" s="217">
        <f>O247*H247</f>
        <v>0</v>
      </c>
      <c r="Q247" s="217">
        <v>0.043830000000000001</v>
      </c>
      <c r="R247" s="217">
        <f>Q247*H247</f>
        <v>0.046459800000000002</v>
      </c>
      <c r="S247" s="217">
        <v>0</v>
      </c>
      <c r="T247" s="218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19" t="s">
        <v>146</v>
      </c>
      <c r="AT247" s="219" t="s">
        <v>141</v>
      </c>
      <c r="AU247" s="219" t="s">
        <v>89</v>
      </c>
      <c r="AY247" s="20" t="s">
        <v>139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0" t="s">
        <v>87</v>
      </c>
      <c r="BK247" s="220">
        <f>ROUND(I247*H247,2)</f>
        <v>0</v>
      </c>
      <c r="BL247" s="20" t="s">
        <v>146</v>
      </c>
      <c r="BM247" s="219" t="s">
        <v>327</v>
      </c>
    </row>
    <row r="248" s="2" customFormat="1">
      <c r="A248" s="42"/>
      <c r="B248" s="43"/>
      <c r="C248" s="44"/>
      <c r="D248" s="221" t="s">
        <v>148</v>
      </c>
      <c r="E248" s="44"/>
      <c r="F248" s="222" t="s">
        <v>328</v>
      </c>
      <c r="G248" s="44"/>
      <c r="H248" s="44"/>
      <c r="I248" s="223"/>
      <c r="J248" s="44"/>
      <c r="K248" s="44"/>
      <c r="L248" s="48"/>
      <c r="M248" s="224"/>
      <c r="N248" s="225"/>
      <c r="O248" s="88"/>
      <c r="P248" s="88"/>
      <c r="Q248" s="88"/>
      <c r="R248" s="88"/>
      <c r="S248" s="88"/>
      <c r="T248" s="89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T248" s="20" t="s">
        <v>148</v>
      </c>
      <c r="AU248" s="20" t="s">
        <v>89</v>
      </c>
    </row>
    <row r="249" s="15" customFormat="1">
      <c r="A249" s="15"/>
      <c r="B249" s="250"/>
      <c r="C249" s="251"/>
      <c r="D249" s="228" t="s">
        <v>150</v>
      </c>
      <c r="E249" s="252" t="s">
        <v>35</v>
      </c>
      <c r="F249" s="253" t="s">
        <v>329</v>
      </c>
      <c r="G249" s="251"/>
      <c r="H249" s="252" t="s">
        <v>35</v>
      </c>
      <c r="I249" s="254"/>
      <c r="J249" s="251"/>
      <c r="K249" s="251"/>
      <c r="L249" s="255"/>
      <c r="M249" s="256"/>
      <c r="N249" s="257"/>
      <c r="O249" s="257"/>
      <c r="P249" s="257"/>
      <c r="Q249" s="257"/>
      <c r="R249" s="257"/>
      <c r="S249" s="257"/>
      <c r="T249" s="25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9" t="s">
        <v>150</v>
      </c>
      <c r="AU249" s="259" t="s">
        <v>89</v>
      </c>
      <c r="AV249" s="15" t="s">
        <v>87</v>
      </c>
      <c r="AW249" s="15" t="s">
        <v>41</v>
      </c>
      <c r="AX249" s="15" t="s">
        <v>80</v>
      </c>
      <c r="AY249" s="259" t="s">
        <v>139</v>
      </c>
    </row>
    <row r="250" s="13" customFormat="1">
      <c r="A250" s="13"/>
      <c r="B250" s="226"/>
      <c r="C250" s="227"/>
      <c r="D250" s="228" t="s">
        <v>150</v>
      </c>
      <c r="E250" s="229" t="s">
        <v>35</v>
      </c>
      <c r="F250" s="230" t="s">
        <v>330</v>
      </c>
      <c r="G250" s="227"/>
      <c r="H250" s="231">
        <v>1.0600000000000001</v>
      </c>
      <c r="I250" s="232"/>
      <c r="J250" s="227"/>
      <c r="K250" s="227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150</v>
      </c>
      <c r="AU250" s="237" t="s">
        <v>89</v>
      </c>
      <c r="AV250" s="13" t="s">
        <v>89</v>
      </c>
      <c r="AW250" s="13" t="s">
        <v>41</v>
      </c>
      <c r="AX250" s="13" t="s">
        <v>87</v>
      </c>
      <c r="AY250" s="237" t="s">
        <v>139</v>
      </c>
    </row>
    <row r="251" s="2" customFormat="1" ht="49.05" customHeight="1">
      <c r="A251" s="42"/>
      <c r="B251" s="43"/>
      <c r="C251" s="208" t="s">
        <v>331</v>
      </c>
      <c r="D251" s="208" t="s">
        <v>141</v>
      </c>
      <c r="E251" s="209" t="s">
        <v>332</v>
      </c>
      <c r="F251" s="210" t="s">
        <v>333</v>
      </c>
      <c r="G251" s="211" t="s">
        <v>282</v>
      </c>
      <c r="H251" s="212">
        <v>289.315</v>
      </c>
      <c r="I251" s="213"/>
      <c r="J251" s="214">
        <f>ROUND(I251*H251,2)</f>
        <v>0</v>
      </c>
      <c r="K251" s="210" t="s">
        <v>145</v>
      </c>
      <c r="L251" s="48"/>
      <c r="M251" s="215" t="s">
        <v>35</v>
      </c>
      <c r="N251" s="216" t="s">
        <v>51</v>
      </c>
      <c r="O251" s="88"/>
      <c r="P251" s="217">
        <f>O251*H251</f>
        <v>0</v>
      </c>
      <c r="Q251" s="217">
        <v>0.0206</v>
      </c>
      <c r="R251" s="217">
        <f>Q251*H251</f>
        <v>5.9598890000000004</v>
      </c>
      <c r="S251" s="217">
        <v>0</v>
      </c>
      <c r="T251" s="218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19" t="s">
        <v>146</v>
      </c>
      <c r="AT251" s="219" t="s">
        <v>141</v>
      </c>
      <c r="AU251" s="219" t="s">
        <v>89</v>
      </c>
      <c r="AY251" s="20" t="s">
        <v>139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87</v>
      </c>
      <c r="BK251" s="220">
        <f>ROUND(I251*H251,2)</f>
        <v>0</v>
      </c>
      <c r="BL251" s="20" t="s">
        <v>146</v>
      </c>
      <c r="BM251" s="219" t="s">
        <v>334</v>
      </c>
    </row>
    <row r="252" s="2" customFormat="1">
      <c r="A252" s="42"/>
      <c r="B252" s="43"/>
      <c r="C252" s="44"/>
      <c r="D252" s="221" t="s">
        <v>148</v>
      </c>
      <c r="E252" s="44"/>
      <c r="F252" s="222" t="s">
        <v>335</v>
      </c>
      <c r="G252" s="44"/>
      <c r="H252" s="44"/>
      <c r="I252" s="223"/>
      <c r="J252" s="44"/>
      <c r="K252" s="44"/>
      <c r="L252" s="48"/>
      <c r="M252" s="224"/>
      <c r="N252" s="225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148</v>
      </c>
      <c r="AU252" s="20" t="s">
        <v>89</v>
      </c>
    </row>
    <row r="253" s="15" customFormat="1">
      <c r="A253" s="15"/>
      <c r="B253" s="250"/>
      <c r="C253" s="251"/>
      <c r="D253" s="228" t="s">
        <v>150</v>
      </c>
      <c r="E253" s="252" t="s">
        <v>35</v>
      </c>
      <c r="F253" s="253" t="s">
        <v>336</v>
      </c>
      <c r="G253" s="251"/>
      <c r="H253" s="252" t="s">
        <v>35</v>
      </c>
      <c r="I253" s="254"/>
      <c r="J253" s="251"/>
      <c r="K253" s="251"/>
      <c r="L253" s="255"/>
      <c r="M253" s="256"/>
      <c r="N253" s="257"/>
      <c r="O253" s="257"/>
      <c r="P253" s="257"/>
      <c r="Q253" s="257"/>
      <c r="R253" s="257"/>
      <c r="S253" s="257"/>
      <c r="T253" s="25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9" t="s">
        <v>150</v>
      </c>
      <c r="AU253" s="259" t="s">
        <v>89</v>
      </c>
      <c r="AV253" s="15" t="s">
        <v>87</v>
      </c>
      <c r="AW253" s="15" t="s">
        <v>41</v>
      </c>
      <c r="AX253" s="15" t="s">
        <v>80</v>
      </c>
      <c r="AY253" s="259" t="s">
        <v>139</v>
      </c>
    </row>
    <row r="254" s="15" customFormat="1">
      <c r="A254" s="15"/>
      <c r="B254" s="250"/>
      <c r="C254" s="251"/>
      <c r="D254" s="228" t="s">
        <v>150</v>
      </c>
      <c r="E254" s="252" t="s">
        <v>35</v>
      </c>
      <c r="F254" s="253" t="s">
        <v>337</v>
      </c>
      <c r="G254" s="251"/>
      <c r="H254" s="252" t="s">
        <v>35</v>
      </c>
      <c r="I254" s="254"/>
      <c r="J254" s="251"/>
      <c r="K254" s="251"/>
      <c r="L254" s="255"/>
      <c r="M254" s="256"/>
      <c r="N254" s="257"/>
      <c r="O254" s="257"/>
      <c r="P254" s="257"/>
      <c r="Q254" s="257"/>
      <c r="R254" s="257"/>
      <c r="S254" s="257"/>
      <c r="T254" s="25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9" t="s">
        <v>150</v>
      </c>
      <c r="AU254" s="259" t="s">
        <v>89</v>
      </c>
      <c r="AV254" s="15" t="s">
        <v>87</v>
      </c>
      <c r="AW254" s="15" t="s">
        <v>41</v>
      </c>
      <c r="AX254" s="15" t="s">
        <v>80</v>
      </c>
      <c r="AY254" s="259" t="s">
        <v>139</v>
      </c>
    </row>
    <row r="255" s="13" customFormat="1">
      <c r="A255" s="13"/>
      <c r="B255" s="226"/>
      <c r="C255" s="227"/>
      <c r="D255" s="228" t="s">
        <v>150</v>
      </c>
      <c r="E255" s="229" t="s">
        <v>35</v>
      </c>
      <c r="F255" s="230" t="s">
        <v>338</v>
      </c>
      <c r="G255" s="227"/>
      <c r="H255" s="231">
        <v>50.048999999999999</v>
      </c>
      <c r="I255" s="232"/>
      <c r="J255" s="227"/>
      <c r="K255" s="227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150</v>
      </c>
      <c r="AU255" s="237" t="s">
        <v>89</v>
      </c>
      <c r="AV255" s="13" t="s">
        <v>89</v>
      </c>
      <c r="AW255" s="13" t="s">
        <v>41</v>
      </c>
      <c r="AX255" s="13" t="s">
        <v>80</v>
      </c>
      <c r="AY255" s="237" t="s">
        <v>139</v>
      </c>
    </row>
    <row r="256" s="13" customFormat="1">
      <c r="A256" s="13"/>
      <c r="B256" s="226"/>
      <c r="C256" s="227"/>
      <c r="D256" s="228" t="s">
        <v>150</v>
      </c>
      <c r="E256" s="229" t="s">
        <v>35</v>
      </c>
      <c r="F256" s="230" t="s">
        <v>339</v>
      </c>
      <c r="G256" s="227"/>
      <c r="H256" s="231">
        <v>12.353</v>
      </c>
      <c r="I256" s="232"/>
      <c r="J256" s="227"/>
      <c r="K256" s="227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150</v>
      </c>
      <c r="AU256" s="237" t="s">
        <v>89</v>
      </c>
      <c r="AV256" s="13" t="s">
        <v>89</v>
      </c>
      <c r="AW256" s="13" t="s">
        <v>41</v>
      </c>
      <c r="AX256" s="13" t="s">
        <v>80</v>
      </c>
      <c r="AY256" s="237" t="s">
        <v>139</v>
      </c>
    </row>
    <row r="257" s="13" customFormat="1">
      <c r="A257" s="13"/>
      <c r="B257" s="226"/>
      <c r="C257" s="227"/>
      <c r="D257" s="228" t="s">
        <v>150</v>
      </c>
      <c r="E257" s="229" t="s">
        <v>35</v>
      </c>
      <c r="F257" s="230" t="s">
        <v>340</v>
      </c>
      <c r="G257" s="227"/>
      <c r="H257" s="231">
        <v>23.265000000000001</v>
      </c>
      <c r="I257" s="232"/>
      <c r="J257" s="227"/>
      <c r="K257" s="227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150</v>
      </c>
      <c r="AU257" s="237" t="s">
        <v>89</v>
      </c>
      <c r="AV257" s="13" t="s">
        <v>89</v>
      </c>
      <c r="AW257" s="13" t="s">
        <v>41</v>
      </c>
      <c r="AX257" s="13" t="s">
        <v>80</v>
      </c>
      <c r="AY257" s="237" t="s">
        <v>139</v>
      </c>
    </row>
    <row r="258" s="13" customFormat="1">
      <c r="A258" s="13"/>
      <c r="B258" s="226"/>
      <c r="C258" s="227"/>
      <c r="D258" s="228" t="s">
        <v>150</v>
      </c>
      <c r="E258" s="229" t="s">
        <v>35</v>
      </c>
      <c r="F258" s="230" t="s">
        <v>341</v>
      </c>
      <c r="G258" s="227"/>
      <c r="H258" s="231">
        <v>12.455</v>
      </c>
      <c r="I258" s="232"/>
      <c r="J258" s="227"/>
      <c r="K258" s="227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150</v>
      </c>
      <c r="AU258" s="237" t="s">
        <v>89</v>
      </c>
      <c r="AV258" s="13" t="s">
        <v>89</v>
      </c>
      <c r="AW258" s="13" t="s">
        <v>41</v>
      </c>
      <c r="AX258" s="13" t="s">
        <v>80</v>
      </c>
      <c r="AY258" s="237" t="s">
        <v>139</v>
      </c>
    </row>
    <row r="259" s="13" customFormat="1">
      <c r="A259" s="13"/>
      <c r="B259" s="226"/>
      <c r="C259" s="227"/>
      <c r="D259" s="228" t="s">
        <v>150</v>
      </c>
      <c r="E259" s="229" t="s">
        <v>35</v>
      </c>
      <c r="F259" s="230" t="s">
        <v>342</v>
      </c>
      <c r="G259" s="227"/>
      <c r="H259" s="231">
        <v>12.353</v>
      </c>
      <c r="I259" s="232"/>
      <c r="J259" s="227"/>
      <c r="K259" s="227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150</v>
      </c>
      <c r="AU259" s="237" t="s">
        <v>89</v>
      </c>
      <c r="AV259" s="13" t="s">
        <v>89</v>
      </c>
      <c r="AW259" s="13" t="s">
        <v>41</v>
      </c>
      <c r="AX259" s="13" t="s">
        <v>80</v>
      </c>
      <c r="AY259" s="237" t="s">
        <v>139</v>
      </c>
    </row>
    <row r="260" s="13" customFormat="1">
      <c r="A260" s="13"/>
      <c r="B260" s="226"/>
      <c r="C260" s="227"/>
      <c r="D260" s="228" t="s">
        <v>150</v>
      </c>
      <c r="E260" s="229" t="s">
        <v>35</v>
      </c>
      <c r="F260" s="230" t="s">
        <v>343</v>
      </c>
      <c r="G260" s="227"/>
      <c r="H260" s="231">
        <v>64.390000000000001</v>
      </c>
      <c r="I260" s="232"/>
      <c r="J260" s="227"/>
      <c r="K260" s="227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150</v>
      </c>
      <c r="AU260" s="237" t="s">
        <v>89</v>
      </c>
      <c r="AV260" s="13" t="s">
        <v>89</v>
      </c>
      <c r="AW260" s="13" t="s">
        <v>41</v>
      </c>
      <c r="AX260" s="13" t="s">
        <v>80</v>
      </c>
      <c r="AY260" s="237" t="s">
        <v>139</v>
      </c>
    </row>
    <row r="261" s="13" customFormat="1">
      <c r="A261" s="13"/>
      <c r="B261" s="226"/>
      <c r="C261" s="227"/>
      <c r="D261" s="228" t="s">
        <v>150</v>
      </c>
      <c r="E261" s="229" t="s">
        <v>35</v>
      </c>
      <c r="F261" s="230" t="s">
        <v>344</v>
      </c>
      <c r="G261" s="227"/>
      <c r="H261" s="231">
        <v>50.917999999999999</v>
      </c>
      <c r="I261" s="232"/>
      <c r="J261" s="227"/>
      <c r="K261" s="227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150</v>
      </c>
      <c r="AU261" s="237" t="s">
        <v>89</v>
      </c>
      <c r="AV261" s="13" t="s">
        <v>89</v>
      </c>
      <c r="AW261" s="13" t="s">
        <v>41</v>
      </c>
      <c r="AX261" s="13" t="s">
        <v>80</v>
      </c>
      <c r="AY261" s="237" t="s">
        <v>139</v>
      </c>
    </row>
    <row r="262" s="13" customFormat="1">
      <c r="A262" s="13"/>
      <c r="B262" s="226"/>
      <c r="C262" s="227"/>
      <c r="D262" s="228" t="s">
        <v>150</v>
      </c>
      <c r="E262" s="229" t="s">
        <v>35</v>
      </c>
      <c r="F262" s="230" t="s">
        <v>345</v>
      </c>
      <c r="G262" s="227"/>
      <c r="H262" s="231">
        <v>12.651999999999999</v>
      </c>
      <c r="I262" s="232"/>
      <c r="J262" s="227"/>
      <c r="K262" s="227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150</v>
      </c>
      <c r="AU262" s="237" t="s">
        <v>89</v>
      </c>
      <c r="AV262" s="13" t="s">
        <v>89</v>
      </c>
      <c r="AW262" s="13" t="s">
        <v>41</v>
      </c>
      <c r="AX262" s="13" t="s">
        <v>80</v>
      </c>
      <c r="AY262" s="237" t="s">
        <v>139</v>
      </c>
    </row>
    <row r="263" s="13" customFormat="1">
      <c r="A263" s="13"/>
      <c r="B263" s="226"/>
      <c r="C263" s="227"/>
      <c r="D263" s="228" t="s">
        <v>150</v>
      </c>
      <c r="E263" s="229" t="s">
        <v>35</v>
      </c>
      <c r="F263" s="230" t="s">
        <v>346</v>
      </c>
      <c r="G263" s="227"/>
      <c r="H263" s="231">
        <v>50.880000000000003</v>
      </c>
      <c r="I263" s="232"/>
      <c r="J263" s="227"/>
      <c r="K263" s="227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150</v>
      </c>
      <c r="AU263" s="237" t="s">
        <v>89</v>
      </c>
      <c r="AV263" s="13" t="s">
        <v>89</v>
      </c>
      <c r="AW263" s="13" t="s">
        <v>41</v>
      </c>
      <c r="AX263" s="13" t="s">
        <v>80</v>
      </c>
      <c r="AY263" s="237" t="s">
        <v>139</v>
      </c>
    </row>
    <row r="264" s="14" customFormat="1">
      <c r="A264" s="14"/>
      <c r="B264" s="238"/>
      <c r="C264" s="239"/>
      <c r="D264" s="228" t="s">
        <v>150</v>
      </c>
      <c r="E264" s="240" t="s">
        <v>35</v>
      </c>
      <c r="F264" s="241" t="s">
        <v>170</v>
      </c>
      <c r="G264" s="239"/>
      <c r="H264" s="242">
        <v>289.315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150</v>
      </c>
      <c r="AU264" s="248" t="s">
        <v>89</v>
      </c>
      <c r="AV264" s="14" t="s">
        <v>146</v>
      </c>
      <c r="AW264" s="14" t="s">
        <v>41</v>
      </c>
      <c r="AX264" s="14" t="s">
        <v>87</v>
      </c>
      <c r="AY264" s="248" t="s">
        <v>139</v>
      </c>
    </row>
    <row r="265" s="2" customFormat="1" ht="33" customHeight="1">
      <c r="A265" s="42"/>
      <c r="B265" s="43"/>
      <c r="C265" s="208" t="s">
        <v>347</v>
      </c>
      <c r="D265" s="208" t="s">
        <v>141</v>
      </c>
      <c r="E265" s="209" t="s">
        <v>348</v>
      </c>
      <c r="F265" s="210" t="s">
        <v>349</v>
      </c>
      <c r="G265" s="211" t="s">
        <v>144</v>
      </c>
      <c r="H265" s="212">
        <v>10.468</v>
      </c>
      <c r="I265" s="213"/>
      <c r="J265" s="214">
        <f>ROUND(I265*H265,2)</f>
        <v>0</v>
      </c>
      <c r="K265" s="210" t="s">
        <v>145</v>
      </c>
      <c r="L265" s="48"/>
      <c r="M265" s="215" t="s">
        <v>35</v>
      </c>
      <c r="N265" s="216" t="s">
        <v>51</v>
      </c>
      <c r="O265" s="88"/>
      <c r="P265" s="217">
        <f>O265*H265</f>
        <v>0</v>
      </c>
      <c r="Q265" s="217">
        <v>2.5018699999999998</v>
      </c>
      <c r="R265" s="217">
        <f>Q265*H265</f>
        <v>26.189575159999997</v>
      </c>
      <c r="S265" s="217">
        <v>0</v>
      </c>
      <c r="T265" s="218">
        <f>S265*H265</f>
        <v>0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19" t="s">
        <v>146</v>
      </c>
      <c r="AT265" s="219" t="s">
        <v>141</v>
      </c>
      <c r="AU265" s="219" t="s">
        <v>89</v>
      </c>
      <c r="AY265" s="20" t="s">
        <v>139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87</v>
      </c>
      <c r="BK265" s="220">
        <f>ROUND(I265*H265,2)</f>
        <v>0</v>
      </c>
      <c r="BL265" s="20" t="s">
        <v>146</v>
      </c>
      <c r="BM265" s="219" t="s">
        <v>350</v>
      </c>
    </row>
    <row r="266" s="2" customFormat="1">
      <c r="A266" s="42"/>
      <c r="B266" s="43"/>
      <c r="C266" s="44"/>
      <c r="D266" s="221" t="s">
        <v>148</v>
      </c>
      <c r="E266" s="44"/>
      <c r="F266" s="222" t="s">
        <v>351</v>
      </c>
      <c r="G266" s="44"/>
      <c r="H266" s="44"/>
      <c r="I266" s="223"/>
      <c r="J266" s="44"/>
      <c r="K266" s="44"/>
      <c r="L266" s="48"/>
      <c r="M266" s="224"/>
      <c r="N266" s="225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148</v>
      </c>
      <c r="AU266" s="20" t="s">
        <v>89</v>
      </c>
    </row>
    <row r="267" s="15" customFormat="1">
      <c r="A267" s="15"/>
      <c r="B267" s="250"/>
      <c r="C267" s="251"/>
      <c r="D267" s="228" t="s">
        <v>150</v>
      </c>
      <c r="E267" s="252" t="s">
        <v>35</v>
      </c>
      <c r="F267" s="253" t="s">
        <v>224</v>
      </c>
      <c r="G267" s="251"/>
      <c r="H267" s="252" t="s">
        <v>35</v>
      </c>
      <c r="I267" s="254"/>
      <c r="J267" s="251"/>
      <c r="K267" s="251"/>
      <c r="L267" s="255"/>
      <c r="M267" s="256"/>
      <c r="N267" s="257"/>
      <c r="O267" s="257"/>
      <c r="P267" s="257"/>
      <c r="Q267" s="257"/>
      <c r="R267" s="257"/>
      <c r="S267" s="257"/>
      <c r="T267" s="25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9" t="s">
        <v>150</v>
      </c>
      <c r="AU267" s="259" t="s">
        <v>89</v>
      </c>
      <c r="AV267" s="15" t="s">
        <v>87</v>
      </c>
      <c r="AW267" s="15" t="s">
        <v>41</v>
      </c>
      <c r="AX267" s="15" t="s">
        <v>80</v>
      </c>
      <c r="AY267" s="259" t="s">
        <v>139</v>
      </c>
    </row>
    <row r="268" s="13" customFormat="1">
      <c r="A268" s="13"/>
      <c r="B268" s="226"/>
      <c r="C268" s="227"/>
      <c r="D268" s="228" t="s">
        <v>150</v>
      </c>
      <c r="E268" s="229" t="s">
        <v>35</v>
      </c>
      <c r="F268" s="230" t="s">
        <v>352</v>
      </c>
      <c r="G268" s="227"/>
      <c r="H268" s="231">
        <v>2.173</v>
      </c>
      <c r="I268" s="232"/>
      <c r="J268" s="227"/>
      <c r="K268" s="227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150</v>
      </c>
      <c r="AU268" s="237" t="s">
        <v>89</v>
      </c>
      <c r="AV268" s="13" t="s">
        <v>89</v>
      </c>
      <c r="AW268" s="13" t="s">
        <v>41</v>
      </c>
      <c r="AX268" s="13" t="s">
        <v>80</v>
      </c>
      <c r="AY268" s="237" t="s">
        <v>139</v>
      </c>
    </row>
    <row r="269" s="13" customFormat="1">
      <c r="A269" s="13"/>
      <c r="B269" s="226"/>
      <c r="C269" s="227"/>
      <c r="D269" s="228" t="s">
        <v>150</v>
      </c>
      <c r="E269" s="229" t="s">
        <v>35</v>
      </c>
      <c r="F269" s="230" t="s">
        <v>353</v>
      </c>
      <c r="G269" s="227"/>
      <c r="H269" s="231">
        <v>0.73399999999999999</v>
      </c>
      <c r="I269" s="232"/>
      <c r="J269" s="227"/>
      <c r="K269" s="227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150</v>
      </c>
      <c r="AU269" s="237" t="s">
        <v>89</v>
      </c>
      <c r="AV269" s="13" t="s">
        <v>89</v>
      </c>
      <c r="AW269" s="13" t="s">
        <v>41</v>
      </c>
      <c r="AX269" s="13" t="s">
        <v>80</v>
      </c>
      <c r="AY269" s="237" t="s">
        <v>139</v>
      </c>
    </row>
    <row r="270" s="13" customFormat="1">
      <c r="A270" s="13"/>
      <c r="B270" s="226"/>
      <c r="C270" s="227"/>
      <c r="D270" s="228" t="s">
        <v>150</v>
      </c>
      <c r="E270" s="229" t="s">
        <v>35</v>
      </c>
      <c r="F270" s="230" t="s">
        <v>354</v>
      </c>
      <c r="G270" s="227"/>
      <c r="H270" s="231">
        <v>1.3720000000000001</v>
      </c>
      <c r="I270" s="232"/>
      <c r="J270" s="227"/>
      <c r="K270" s="227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150</v>
      </c>
      <c r="AU270" s="237" t="s">
        <v>89</v>
      </c>
      <c r="AV270" s="13" t="s">
        <v>89</v>
      </c>
      <c r="AW270" s="13" t="s">
        <v>41</v>
      </c>
      <c r="AX270" s="13" t="s">
        <v>80</v>
      </c>
      <c r="AY270" s="237" t="s">
        <v>139</v>
      </c>
    </row>
    <row r="271" s="13" customFormat="1">
      <c r="A271" s="13"/>
      <c r="B271" s="226"/>
      <c r="C271" s="227"/>
      <c r="D271" s="228" t="s">
        <v>150</v>
      </c>
      <c r="E271" s="229" t="s">
        <v>35</v>
      </c>
      <c r="F271" s="230" t="s">
        <v>355</v>
      </c>
      <c r="G271" s="227"/>
      <c r="H271" s="231">
        <v>0.80300000000000005</v>
      </c>
      <c r="I271" s="232"/>
      <c r="J271" s="227"/>
      <c r="K271" s="227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150</v>
      </c>
      <c r="AU271" s="237" t="s">
        <v>89</v>
      </c>
      <c r="AV271" s="13" t="s">
        <v>89</v>
      </c>
      <c r="AW271" s="13" t="s">
        <v>41</v>
      </c>
      <c r="AX271" s="13" t="s">
        <v>80</v>
      </c>
      <c r="AY271" s="237" t="s">
        <v>139</v>
      </c>
    </row>
    <row r="272" s="13" customFormat="1">
      <c r="A272" s="13"/>
      <c r="B272" s="226"/>
      <c r="C272" s="227"/>
      <c r="D272" s="228" t="s">
        <v>150</v>
      </c>
      <c r="E272" s="229" t="s">
        <v>35</v>
      </c>
      <c r="F272" s="230" t="s">
        <v>356</v>
      </c>
      <c r="G272" s="227"/>
      <c r="H272" s="231">
        <v>0.877</v>
      </c>
      <c r="I272" s="232"/>
      <c r="J272" s="227"/>
      <c r="K272" s="227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150</v>
      </c>
      <c r="AU272" s="237" t="s">
        <v>89</v>
      </c>
      <c r="AV272" s="13" t="s">
        <v>89</v>
      </c>
      <c r="AW272" s="13" t="s">
        <v>41</v>
      </c>
      <c r="AX272" s="13" t="s">
        <v>80</v>
      </c>
      <c r="AY272" s="237" t="s">
        <v>139</v>
      </c>
    </row>
    <row r="273" s="13" customFormat="1">
      <c r="A273" s="13"/>
      <c r="B273" s="226"/>
      <c r="C273" s="227"/>
      <c r="D273" s="228" t="s">
        <v>150</v>
      </c>
      <c r="E273" s="229" t="s">
        <v>35</v>
      </c>
      <c r="F273" s="230" t="s">
        <v>357</v>
      </c>
      <c r="G273" s="227"/>
      <c r="H273" s="231">
        <v>0.126</v>
      </c>
      <c r="I273" s="232"/>
      <c r="J273" s="227"/>
      <c r="K273" s="227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150</v>
      </c>
      <c r="AU273" s="237" t="s">
        <v>89</v>
      </c>
      <c r="AV273" s="13" t="s">
        <v>89</v>
      </c>
      <c r="AW273" s="13" t="s">
        <v>41</v>
      </c>
      <c r="AX273" s="13" t="s">
        <v>80</v>
      </c>
      <c r="AY273" s="237" t="s">
        <v>139</v>
      </c>
    </row>
    <row r="274" s="13" customFormat="1">
      <c r="A274" s="13"/>
      <c r="B274" s="226"/>
      <c r="C274" s="227"/>
      <c r="D274" s="228" t="s">
        <v>150</v>
      </c>
      <c r="E274" s="229" t="s">
        <v>35</v>
      </c>
      <c r="F274" s="230" t="s">
        <v>358</v>
      </c>
      <c r="G274" s="227"/>
      <c r="H274" s="231">
        <v>0.94299999999999995</v>
      </c>
      <c r="I274" s="232"/>
      <c r="J274" s="227"/>
      <c r="K274" s="227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150</v>
      </c>
      <c r="AU274" s="237" t="s">
        <v>89</v>
      </c>
      <c r="AV274" s="13" t="s">
        <v>89</v>
      </c>
      <c r="AW274" s="13" t="s">
        <v>41</v>
      </c>
      <c r="AX274" s="13" t="s">
        <v>80</v>
      </c>
      <c r="AY274" s="237" t="s">
        <v>139</v>
      </c>
    </row>
    <row r="275" s="13" customFormat="1">
      <c r="A275" s="13"/>
      <c r="B275" s="226"/>
      <c r="C275" s="227"/>
      <c r="D275" s="228" t="s">
        <v>150</v>
      </c>
      <c r="E275" s="229" t="s">
        <v>35</v>
      </c>
      <c r="F275" s="230" t="s">
        <v>359</v>
      </c>
      <c r="G275" s="227"/>
      <c r="H275" s="231">
        <v>1.361</v>
      </c>
      <c r="I275" s="232"/>
      <c r="J275" s="227"/>
      <c r="K275" s="227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150</v>
      </c>
      <c r="AU275" s="237" t="s">
        <v>89</v>
      </c>
      <c r="AV275" s="13" t="s">
        <v>89</v>
      </c>
      <c r="AW275" s="13" t="s">
        <v>41</v>
      </c>
      <c r="AX275" s="13" t="s">
        <v>80</v>
      </c>
      <c r="AY275" s="237" t="s">
        <v>139</v>
      </c>
    </row>
    <row r="276" s="13" customFormat="1">
      <c r="A276" s="13"/>
      <c r="B276" s="226"/>
      <c r="C276" s="227"/>
      <c r="D276" s="228" t="s">
        <v>150</v>
      </c>
      <c r="E276" s="229" t="s">
        <v>35</v>
      </c>
      <c r="F276" s="230" t="s">
        <v>360</v>
      </c>
      <c r="G276" s="227"/>
      <c r="H276" s="231">
        <v>1.1259999999999999</v>
      </c>
      <c r="I276" s="232"/>
      <c r="J276" s="227"/>
      <c r="K276" s="227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150</v>
      </c>
      <c r="AU276" s="237" t="s">
        <v>89</v>
      </c>
      <c r="AV276" s="13" t="s">
        <v>89</v>
      </c>
      <c r="AW276" s="13" t="s">
        <v>41</v>
      </c>
      <c r="AX276" s="13" t="s">
        <v>80</v>
      </c>
      <c r="AY276" s="237" t="s">
        <v>139</v>
      </c>
    </row>
    <row r="277" s="13" customFormat="1">
      <c r="A277" s="13"/>
      <c r="B277" s="226"/>
      <c r="C277" s="227"/>
      <c r="D277" s="228" t="s">
        <v>150</v>
      </c>
      <c r="E277" s="229" t="s">
        <v>35</v>
      </c>
      <c r="F277" s="230" t="s">
        <v>361</v>
      </c>
      <c r="G277" s="227"/>
      <c r="H277" s="231">
        <v>0.95299999999999996</v>
      </c>
      <c r="I277" s="232"/>
      <c r="J277" s="227"/>
      <c r="K277" s="227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150</v>
      </c>
      <c r="AU277" s="237" t="s">
        <v>89</v>
      </c>
      <c r="AV277" s="13" t="s">
        <v>89</v>
      </c>
      <c r="AW277" s="13" t="s">
        <v>41</v>
      </c>
      <c r="AX277" s="13" t="s">
        <v>80</v>
      </c>
      <c r="AY277" s="237" t="s">
        <v>139</v>
      </c>
    </row>
    <row r="278" s="14" customFormat="1">
      <c r="A278" s="14"/>
      <c r="B278" s="238"/>
      <c r="C278" s="239"/>
      <c r="D278" s="228" t="s">
        <v>150</v>
      </c>
      <c r="E278" s="240" t="s">
        <v>35</v>
      </c>
      <c r="F278" s="241" t="s">
        <v>170</v>
      </c>
      <c r="G278" s="239"/>
      <c r="H278" s="242">
        <v>10.467999999999998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8" t="s">
        <v>150</v>
      </c>
      <c r="AU278" s="248" t="s">
        <v>89</v>
      </c>
      <c r="AV278" s="14" t="s">
        <v>146</v>
      </c>
      <c r="AW278" s="14" t="s">
        <v>41</v>
      </c>
      <c r="AX278" s="14" t="s">
        <v>87</v>
      </c>
      <c r="AY278" s="248" t="s">
        <v>139</v>
      </c>
    </row>
    <row r="279" s="2" customFormat="1" ht="37.8" customHeight="1">
      <c r="A279" s="42"/>
      <c r="B279" s="43"/>
      <c r="C279" s="208" t="s">
        <v>362</v>
      </c>
      <c r="D279" s="208" t="s">
        <v>141</v>
      </c>
      <c r="E279" s="209" t="s">
        <v>363</v>
      </c>
      <c r="F279" s="210" t="s">
        <v>364</v>
      </c>
      <c r="G279" s="211" t="s">
        <v>144</v>
      </c>
      <c r="H279" s="212">
        <v>10.468</v>
      </c>
      <c r="I279" s="213"/>
      <c r="J279" s="214">
        <f>ROUND(I279*H279,2)</f>
        <v>0</v>
      </c>
      <c r="K279" s="210" t="s">
        <v>145</v>
      </c>
      <c r="L279" s="48"/>
      <c r="M279" s="215" t="s">
        <v>35</v>
      </c>
      <c r="N279" s="216" t="s">
        <v>51</v>
      </c>
      <c r="O279" s="88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R279" s="219" t="s">
        <v>146</v>
      </c>
      <c r="AT279" s="219" t="s">
        <v>141</v>
      </c>
      <c r="AU279" s="219" t="s">
        <v>89</v>
      </c>
      <c r="AY279" s="20" t="s">
        <v>139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20" t="s">
        <v>87</v>
      </c>
      <c r="BK279" s="220">
        <f>ROUND(I279*H279,2)</f>
        <v>0</v>
      </c>
      <c r="BL279" s="20" t="s">
        <v>146</v>
      </c>
      <c r="BM279" s="219" t="s">
        <v>365</v>
      </c>
    </row>
    <row r="280" s="2" customFormat="1">
      <c r="A280" s="42"/>
      <c r="B280" s="43"/>
      <c r="C280" s="44"/>
      <c r="D280" s="221" t="s">
        <v>148</v>
      </c>
      <c r="E280" s="44"/>
      <c r="F280" s="222" t="s">
        <v>366</v>
      </c>
      <c r="G280" s="44"/>
      <c r="H280" s="44"/>
      <c r="I280" s="223"/>
      <c r="J280" s="44"/>
      <c r="K280" s="44"/>
      <c r="L280" s="48"/>
      <c r="M280" s="224"/>
      <c r="N280" s="225"/>
      <c r="O280" s="88"/>
      <c r="P280" s="88"/>
      <c r="Q280" s="88"/>
      <c r="R280" s="88"/>
      <c r="S280" s="88"/>
      <c r="T280" s="89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T280" s="20" t="s">
        <v>148</v>
      </c>
      <c r="AU280" s="20" t="s">
        <v>89</v>
      </c>
    </row>
    <row r="281" s="15" customFormat="1">
      <c r="A281" s="15"/>
      <c r="B281" s="250"/>
      <c r="C281" s="251"/>
      <c r="D281" s="228" t="s">
        <v>150</v>
      </c>
      <c r="E281" s="252" t="s">
        <v>35</v>
      </c>
      <c r="F281" s="253" t="s">
        <v>224</v>
      </c>
      <c r="G281" s="251"/>
      <c r="H281" s="252" t="s">
        <v>35</v>
      </c>
      <c r="I281" s="254"/>
      <c r="J281" s="251"/>
      <c r="K281" s="251"/>
      <c r="L281" s="255"/>
      <c r="M281" s="256"/>
      <c r="N281" s="257"/>
      <c r="O281" s="257"/>
      <c r="P281" s="257"/>
      <c r="Q281" s="257"/>
      <c r="R281" s="257"/>
      <c r="S281" s="257"/>
      <c r="T281" s="25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9" t="s">
        <v>150</v>
      </c>
      <c r="AU281" s="259" t="s">
        <v>89</v>
      </c>
      <c r="AV281" s="15" t="s">
        <v>87</v>
      </c>
      <c r="AW281" s="15" t="s">
        <v>41</v>
      </c>
      <c r="AX281" s="15" t="s">
        <v>80</v>
      </c>
      <c r="AY281" s="259" t="s">
        <v>139</v>
      </c>
    </row>
    <row r="282" s="13" customFormat="1">
      <c r="A282" s="13"/>
      <c r="B282" s="226"/>
      <c r="C282" s="227"/>
      <c r="D282" s="228" t="s">
        <v>150</v>
      </c>
      <c r="E282" s="229" t="s">
        <v>35</v>
      </c>
      <c r="F282" s="230" t="s">
        <v>352</v>
      </c>
      <c r="G282" s="227"/>
      <c r="H282" s="231">
        <v>2.173</v>
      </c>
      <c r="I282" s="232"/>
      <c r="J282" s="227"/>
      <c r="K282" s="227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150</v>
      </c>
      <c r="AU282" s="237" t="s">
        <v>89</v>
      </c>
      <c r="AV282" s="13" t="s">
        <v>89</v>
      </c>
      <c r="AW282" s="13" t="s">
        <v>41</v>
      </c>
      <c r="AX282" s="13" t="s">
        <v>80</v>
      </c>
      <c r="AY282" s="237" t="s">
        <v>139</v>
      </c>
    </row>
    <row r="283" s="13" customFormat="1">
      <c r="A283" s="13"/>
      <c r="B283" s="226"/>
      <c r="C283" s="227"/>
      <c r="D283" s="228" t="s">
        <v>150</v>
      </c>
      <c r="E283" s="229" t="s">
        <v>35</v>
      </c>
      <c r="F283" s="230" t="s">
        <v>353</v>
      </c>
      <c r="G283" s="227"/>
      <c r="H283" s="231">
        <v>0.73399999999999999</v>
      </c>
      <c r="I283" s="232"/>
      <c r="J283" s="227"/>
      <c r="K283" s="227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150</v>
      </c>
      <c r="AU283" s="237" t="s">
        <v>89</v>
      </c>
      <c r="AV283" s="13" t="s">
        <v>89</v>
      </c>
      <c r="AW283" s="13" t="s">
        <v>41</v>
      </c>
      <c r="AX283" s="13" t="s">
        <v>80</v>
      </c>
      <c r="AY283" s="237" t="s">
        <v>139</v>
      </c>
    </row>
    <row r="284" s="13" customFormat="1">
      <c r="A284" s="13"/>
      <c r="B284" s="226"/>
      <c r="C284" s="227"/>
      <c r="D284" s="228" t="s">
        <v>150</v>
      </c>
      <c r="E284" s="229" t="s">
        <v>35</v>
      </c>
      <c r="F284" s="230" t="s">
        <v>354</v>
      </c>
      <c r="G284" s="227"/>
      <c r="H284" s="231">
        <v>1.3720000000000001</v>
      </c>
      <c r="I284" s="232"/>
      <c r="J284" s="227"/>
      <c r="K284" s="227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150</v>
      </c>
      <c r="AU284" s="237" t="s">
        <v>89</v>
      </c>
      <c r="AV284" s="13" t="s">
        <v>89</v>
      </c>
      <c r="AW284" s="13" t="s">
        <v>41</v>
      </c>
      <c r="AX284" s="13" t="s">
        <v>80</v>
      </c>
      <c r="AY284" s="237" t="s">
        <v>139</v>
      </c>
    </row>
    <row r="285" s="13" customFormat="1">
      <c r="A285" s="13"/>
      <c r="B285" s="226"/>
      <c r="C285" s="227"/>
      <c r="D285" s="228" t="s">
        <v>150</v>
      </c>
      <c r="E285" s="229" t="s">
        <v>35</v>
      </c>
      <c r="F285" s="230" t="s">
        <v>355</v>
      </c>
      <c r="G285" s="227"/>
      <c r="H285" s="231">
        <v>0.80300000000000005</v>
      </c>
      <c r="I285" s="232"/>
      <c r="J285" s="227"/>
      <c r="K285" s="227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150</v>
      </c>
      <c r="AU285" s="237" t="s">
        <v>89</v>
      </c>
      <c r="AV285" s="13" t="s">
        <v>89</v>
      </c>
      <c r="AW285" s="13" t="s">
        <v>41</v>
      </c>
      <c r="AX285" s="13" t="s">
        <v>80</v>
      </c>
      <c r="AY285" s="237" t="s">
        <v>139</v>
      </c>
    </row>
    <row r="286" s="13" customFormat="1">
      <c r="A286" s="13"/>
      <c r="B286" s="226"/>
      <c r="C286" s="227"/>
      <c r="D286" s="228" t="s">
        <v>150</v>
      </c>
      <c r="E286" s="229" t="s">
        <v>35</v>
      </c>
      <c r="F286" s="230" t="s">
        <v>356</v>
      </c>
      <c r="G286" s="227"/>
      <c r="H286" s="231">
        <v>0.877</v>
      </c>
      <c r="I286" s="232"/>
      <c r="J286" s="227"/>
      <c r="K286" s="227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150</v>
      </c>
      <c r="AU286" s="237" t="s">
        <v>89</v>
      </c>
      <c r="AV286" s="13" t="s">
        <v>89</v>
      </c>
      <c r="AW286" s="13" t="s">
        <v>41</v>
      </c>
      <c r="AX286" s="13" t="s">
        <v>80</v>
      </c>
      <c r="AY286" s="237" t="s">
        <v>139</v>
      </c>
    </row>
    <row r="287" s="13" customFormat="1">
      <c r="A287" s="13"/>
      <c r="B287" s="226"/>
      <c r="C287" s="227"/>
      <c r="D287" s="228" t="s">
        <v>150</v>
      </c>
      <c r="E287" s="229" t="s">
        <v>35</v>
      </c>
      <c r="F287" s="230" t="s">
        <v>357</v>
      </c>
      <c r="G287" s="227"/>
      <c r="H287" s="231">
        <v>0.126</v>
      </c>
      <c r="I287" s="232"/>
      <c r="J287" s="227"/>
      <c r="K287" s="227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150</v>
      </c>
      <c r="AU287" s="237" t="s">
        <v>89</v>
      </c>
      <c r="AV287" s="13" t="s">
        <v>89</v>
      </c>
      <c r="AW287" s="13" t="s">
        <v>41</v>
      </c>
      <c r="AX287" s="13" t="s">
        <v>80</v>
      </c>
      <c r="AY287" s="237" t="s">
        <v>139</v>
      </c>
    </row>
    <row r="288" s="13" customFormat="1">
      <c r="A288" s="13"/>
      <c r="B288" s="226"/>
      <c r="C288" s="227"/>
      <c r="D288" s="228" t="s">
        <v>150</v>
      </c>
      <c r="E288" s="229" t="s">
        <v>35</v>
      </c>
      <c r="F288" s="230" t="s">
        <v>358</v>
      </c>
      <c r="G288" s="227"/>
      <c r="H288" s="231">
        <v>0.94299999999999995</v>
      </c>
      <c r="I288" s="232"/>
      <c r="J288" s="227"/>
      <c r="K288" s="227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150</v>
      </c>
      <c r="AU288" s="237" t="s">
        <v>89</v>
      </c>
      <c r="AV288" s="13" t="s">
        <v>89</v>
      </c>
      <c r="AW288" s="13" t="s">
        <v>41</v>
      </c>
      <c r="AX288" s="13" t="s">
        <v>80</v>
      </c>
      <c r="AY288" s="237" t="s">
        <v>139</v>
      </c>
    </row>
    <row r="289" s="13" customFormat="1">
      <c r="A289" s="13"/>
      <c r="B289" s="226"/>
      <c r="C289" s="227"/>
      <c r="D289" s="228" t="s">
        <v>150</v>
      </c>
      <c r="E289" s="229" t="s">
        <v>35</v>
      </c>
      <c r="F289" s="230" t="s">
        <v>359</v>
      </c>
      <c r="G289" s="227"/>
      <c r="H289" s="231">
        <v>1.361</v>
      </c>
      <c r="I289" s="232"/>
      <c r="J289" s="227"/>
      <c r="K289" s="227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150</v>
      </c>
      <c r="AU289" s="237" t="s">
        <v>89</v>
      </c>
      <c r="AV289" s="13" t="s">
        <v>89</v>
      </c>
      <c r="AW289" s="13" t="s">
        <v>41</v>
      </c>
      <c r="AX289" s="13" t="s">
        <v>80</v>
      </c>
      <c r="AY289" s="237" t="s">
        <v>139</v>
      </c>
    </row>
    <row r="290" s="13" customFormat="1">
      <c r="A290" s="13"/>
      <c r="B290" s="226"/>
      <c r="C290" s="227"/>
      <c r="D290" s="228" t="s">
        <v>150</v>
      </c>
      <c r="E290" s="229" t="s">
        <v>35</v>
      </c>
      <c r="F290" s="230" t="s">
        <v>360</v>
      </c>
      <c r="G290" s="227"/>
      <c r="H290" s="231">
        <v>1.1259999999999999</v>
      </c>
      <c r="I290" s="232"/>
      <c r="J290" s="227"/>
      <c r="K290" s="227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150</v>
      </c>
      <c r="AU290" s="237" t="s">
        <v>89</v>
      </c>
      <c r="AV290" s="13" t="s">
        <v>89</v>
      </c>
      <c r="AW290" s="13" t="s">
        <v>41</v>
      </c>
      <c r="AX290" s="13" t="s">
        <v>80</v>
      </c>
      <c r="AY290" s="237" t="s">
        <v>139</v>
      </c>
    </row>
    <row r="291" s="13" customFormat="1">
      <c r="A291" s="13"/>
      <c r="B291" s="226"/>
      <c r="C291" s="227"/>
      <c r="D291" s="228" t="s">
        <v>150</v>
      </c>
      <c r="E291" s="229" t="s">
        <v>35</v>
      </c>
      <c r="F291" s="230" t="s">
        <v>361</v>
      </c>
      <c r="G291" s="227"/>
      <c r="H291" s="231">
        <v>0.95299999999999996</v>
      </c>
      <c r="I291" s="232"/>
      <c r="J291" s="227"/>
      <c r="K291" s="227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150</v>
      </c>
      <c r="AU291" s="237" t="s">
        <v>89</v>
      </c>
      <c r="AV291" s="13" t="s">
        <v>89</v>
      </c>
      <c r="AW291" s="13" t="s">
        <v>41</v>
      </c>
      <c r="AX291" s="13" t="s">
        <v>80</v>
      </c>
      <c r="AY291" s="237" t="s">
        <v>139</v>
      </c>
    </row>
    <row r="292" s="14" customFormat="1">
      <c r="A292" s="14"/>
      <c r="B292" s="238"/>
      <c r="C292" s="239"/>
      <c r="D292" s="228" t="s">
        <v>150</v>
      </c>
      <c r="E292" s="240" t="s">
        <v>35</v>
      </c>
      <c r="F292" s="241" t="s">
        <v>170</v>
      </c>
      <c r="G292" s="239"/>
      <c r="H292" s="242">
        <v>10.467999999999998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8" t="s">
        <v>150</v>
      </c>
      <c r="AU292" s="248" t="s">
        <v>89</v>
      </c>
      <c r="AV292" s="14" t="s">
        <v>146</v>
      </c>
      <c r="AW292" s="14" t="s">
        <v>41</v>
      </c>
      <c r="AX292" s="14" t="s">
        <v>87</v>
      </c>
      <c r="AY292" s="248" t="s">
        <v>139</v>
      </c>
    </row>
    <row r="293" s="2" customFormat="1" ht="44.25" customHeight="1">
      <c r="A293" s="42"/>
      <c r="B293" s="43"/>
      <c r="C293" s="208" t="s">
        <v>367</v>
      </c>
      <c r="D293" s="208" t="s">
        <v>141</v>
      </c>
      <c r="E293" s="209" t="s">
        <v>368</v>
      </c>
      <c r="F293" s="210" t="s">
        <v>369</v>
      </c>
      <c r="G293" s="211" t="s">
        <v>144</v>
      </c>
      <c r="H293" s="212">
        <v>10.468</v>
      </c>
      <c r="I293" s="213"/>
      <c r="J293" s="214">
        <f>ROUND(I293*H293,2)</f>
        <v>0</v>
      </c>
      <c r="K293" s="210" t="s">
        <v>145</v>
      </c>
      <c r="L293" s="48"/>
      <c r="M293" s="215" t="s">
        <v>35</v>
      </c>
      <c r="N293" s="216" t="s">
        <v>51</v>
      </c>
      <c r="O293" s="88"/>
      <c r="P293" s="217">
        <f>O293*H293</f>
        <v>0</v>
      </c>
      <c r="Q293" s="217">
        <v>0</v>
      </c>
      <c r="R293" s="217">
        <f>Q293*H293</f>
        <v>0</v>
      </c>
      <c r="S293" s="217">
        <v>0</v>
      </c>
      <c r="T293" s="218">
        <f>S293*H293</f>
        <v>0</v>
      </c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R293" s="219" t="s">
        <v>146</v>
      </c>
      <c r="AT293" s="219" t="s">
        <v>141</v>
      </c>
      <c r="AU293" s="219" t="s">
        <v>89</v>
      </c>
      <c r="AY293" s="20" t="s">
        <v>139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20" t="s">
        <v>87</v>
      </c>
      <c r="BK293" s="220">
        <f>ROUND(I293*H293,2)</f>
        <v>0</v>
      </c>
      <c r="BL293" s="20" t="s">
        <v>146</v>
      </c>
      <c r="BM293" s="219" t="s">
        <v>370</v>
      </c>
    </row>
    <row r="294" s="2" customFormat="1">
      <c r="A294" s="42"/>
      <c r="B294" s="43"/>
      <c r="C294" s="44"/>
      <c r="D294" s="221" t="s">
        <v>148</v>
      </c>
      <c r="E294" s="44"/>
      <c r="F294" s="222" t="s">
        <v>371</v>
      </c>
      <c r="G294" s="44"/>
      <c r="H294" s="44"/>
      <c r="I294" s="223"/>
      <c r="J294" s="44"/>
      <c r="K294" s="44"/>
      <c r="L294" s="48"/>
      <c r="M294" s="224"/>
      <c r="N294" s="225"/>
      <c r="O294" s="88"/>
      <c r="P294" s="88"/>
      <c r="Q294" s="88"/>
      <c r="R294" s="88"/>
      <c r="S294" s="88"/>
      <c r="T294" s="89"/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T294" s="20" t="s">
        <v>148</v>
      </c>
      <c r="AU294" s="20" t="s">
        <v>89</v>
      </c>
    </row>
    <row r="295" s="15" customFormat="1">
      <c r="A295" s="15"/>
      <c r="B295" s="250"/>
      <c r="C295" s="251"/>
      <c r="D295" s="228" t="s">
        <v>150</v>
      </c>
      <c r="E295" s="252" t="s">
        <v>35</v>
      </c>
      <c r="F295" s="253" t="s">
        <v>224</v>
      </c>
      <c r="G295" s="251"/>
      <c r="H295" s="252" t="s">
        <v>35</v>
      </c>
      <c r="I295" s="254"/>
      <c r="J295" s="251"/>
      <c r="K295" s="251"/>
      <c r="L295" s="255"/>
      <c r="M295" s="256"/>
      <c r="N295" s="257"/>
      <c r="O295" s="257"/>
      <c r="P295" s="257"/>
      <c r="Q295" s="257"/>
      <c r="R295" s="257"/>
      <c r="S295" s="257"/>
      <c r="T295" s="25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9" t="s">
        <v>150</v>
      </c>
      <c r="AU295" s="259" t="s">
        <v>89</v>
      </c>
      <c r="AV295" s="15" t="s">
        <v>87</v>
      </c>
      <c r="AW295" s="15" t="s">
        <v>41</v>
      </c>
      <c r="AX295" s="15" t="s">
        <v>80</v>
      </c>
      <c r="AY295" s="259" t="s">
        <v>139</v>
      </c>
    </row>
    <row r="296" s="13" customFormat="1">
      <c r="A296" s="13"/>
      <c r="B296" s="226"/>
      <c r="C296" s="227"/>
      <c r="D296" s="228" t="s">
        <v>150</v>
      </c>
      <c r="E296" s="229" t="s">
        <v>35</v>
      </c>
      <c r="F296" s="230" t="s">
        <v>352</v>
      </c>
      <c r="G296" s="227"/>
      <c r="H296" s="231">
        <v>2.173</v>
      </c>
      <c r="I296" s="232"/>
      <c r="J296" s="227"/>
      <c r="K296" s="227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150</v>
      </c>
      <c r="AU296" s="237" t="s">
        <v>89</v>
      </c>
      <c r="AV296" s="13" t="s">
        <v>89</v>
      </c>
      <c r="AW296" s="13" t="s">
        <v>41</v>
      </c>
      <c r="AX296" s="13" t="s">
        <v>80</v>
      </c>
      <c r="AY296" s="237" t="s">
        <v>139</v>
      </c>
    </row>
    <row r="297" s="13" customFormat="1">
      <c r="A297" s="13"/>
      <c r="B297" s="226"/>
      <c r="C297" s="227"/>
      <c r="D297" s="228" t="s">
        <v>150</v>
      </c>
      <c r="E297" s="229" t="s">
        <v>35</v>
      </c>
      <c r="F297" s="230" t="s">
        <v>353</v>
      </c>
      <c r="G297" s="227"/>
      <c r="H297" s="231">
        <v>0.73399999999999999</v>
      </c>
      <c r="I297" s="232"/>
      <c r="J297" s="227"/>
      <c r="K297" s="227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150</v>
      </c>
      <c r="AU297" s="237" t="s">
        <v>89</v>
      </c>
      <c r="AV297" s="13" t="s">
        <v>89</v>
      </c>
      <c r="AW297" s="13" t="s">
        <v>41</v>
      </c>
      <c r="AX297" s="13" t="s">
        <v>80</v>
      </c>
      <c r="AY297" s="237" t="s">
        <v>139</v>
      </c>
    </row>
    <row r="298" s="13" customFormat="1">
      <c r="A298" s="13"/>
      <c r="B298" s="226"/>
      <c r="C298" s="227"/>
      <c r="D298" s="228" t="s">
        <v>150</v>
      </c>
      <c r="E298" s="229" t="s">
        <v>35</v>
      </c>
      <c r="F298" s="230" t="s">
        <v>354</v>
      </c>
      <c r="G298" s="227"/>
      <c r="H298" s="231">
        <v>1.3720000000000001</v>
      </c>
      <c r="I298" s="232"/>
      <c r="J298" s="227"/>
      <c r="K298" s="227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150</v>
      </c>
      <c r="AU298" s="237" t="s">
        <v>89</v>
      </c>
      <c r="AV298" s="13" t="s">
        <v>89</v>
      </c>
      <c r="AW298" s="13" t="s">
        <v>41</v>
      </c>
      <c r="AX298" s="13" t="s">
        <v>80</v>
      </c>
      <c r="AY298" s="237" t="s">
        <v>139</v>
      </c>
    </row>
    <row r="299" s="13" customFormat="1">
      <c r="A299" s="13"/>
      <c r="B299" s="226"/>
      <c r="C299" s="227"/>
      <c r="D299" s="228" t="s">
        <v>150</v>
      </c>
      <c r="E299" s="229" t="s">
        <v>35</v>
      </c>
      <c r="F299" s="230" t="s">
        <v>355</v>
      </c>
      <c r="G299" s="227"/>
      <c r="H299" s="231">
        <v>0.80300000000000005</v>
      </c>
      <c r="I299" s="232"/>
      <c r="J299" s="227"/>
      <c r="K299" s="227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150</v>
      </c>
      <c r="AU299" s="237" t="s">
        <v>89</v>
      </c>
      <c r="AV299" s="13" t="s">
        <v>89</v>
      </c>
      <c r="AW299" s="13" t="s">
        <v>41</v>
      </c>
      <c r="AX299" s="13" t="s">
        <v>80</v>
      </c>
      <c r="AY299" s="237" t="s">
        <v>139</v>
      </c>
    </row>
    <row r="300" s="13" customFormat="1">
      <c r="A300" s="13"/>
      <c r="B300" s="226"/>
      <c r="C300" s="227"/>
      <c r="D300" s="228" t="s">
        <v>150</v>
      </c>
      <c r="E300" s="229" t="s">
        <v>35</v>
      </c>
      <c r="F300" s="230" t="s">
        <v>356</v>
      </c>
      <c r="G300" s="227"/>
      <c r="H300" s="231">
        <v>0.877</v>
      </c>
      <c r="I300" s="232"/>
      <c r="J300" s="227"/>
      <c r="K300" s="227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150</v>
      </c>
      <c r="AU300" s="237" t="s">
        <v>89</v>
      </c>
      <c r="AV300" s="13" t="s">
        <v>89</v>
      </c>
      <c r="AW300" s="13" t="s">
        <v>41</v>
      </c>
      <c r="AX300" s="13" t="s">
        <v>80</v>
      </c>
      <c r="AY300" s="237" t="s">
        <v>139</v>
      </c>
    </row>
    <row r="301" s="13" customFormat="1">
      <c r="A301" s="13"/>
      <c r="B301" s="226"/>
      <c r="C301" s="227"/>
      <c r="D301" s="228" t="s">
        <v>150</v>
      </c>
      <c r="E301" s="229" t="s">
        <v>35</v>
      </c>
      <c r="F301" s="230" t="s">
        <v>357</v>
      </c>
      <c r="G301" s="227"/>
      <c r="H301" s="231">
        <v>0.126</v>
      </c>
      <c r="I301" s="232"/>
      <c r="J301" s="227"/>
      <c r="K301" s="227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150</v>
      </c>
      <c r="AU301" s="237" t="s">
        <v>89</v>
      </c>
      <c r="AV301" s="13" t="s">
        <v>89</v>
      </c>
      <c r="AW301" s="13" t="s">
        <v>41</v>
      </c>
      <c r="AX301" s="13" t="s">
        <v>80</v>
      </c>
      <c r="AY301" s="237" t="s">
        <v>139</v>
      </c>
    </row>
    <row r="302" s="13" customFormat="1">
      <c r="A302" s="13"/>
      <c r="B302" s="226"/>
      <c r="C302" s="227"/>
      <c r="D302" s="228" t="s">
        <v>150</v>
      </c>
      <c r="E302" s="229" t="s">
        <v>35</v>
      </c>
      <c r="F302" s="230" t="s">
        <v>358</v>
      </c>
      <c r="G302" s="227"/>
      <c r="H302" s="231">
        <v>0.94299999999999995</v>
      </c>
      <c r="I302" s="232"/>
      <c r="J302" s="227"/>
      <c r="K302" s="227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150</v>
      </c>
      <c r="AU302" s="237" t="s">
        <v>89</v>
      </c>
      <c r="AV302" s="13" t="s">
        <v>89</v>
      </c>
      <c r="AW302" s="13" t="s">
        <v>41</v>
      </c>
      <c r="AX302" s="13" t="s">
        <v>80</v>
      </c>
      <c r="AY302" s="237" t="s">
        <v>139</v>
      </c>
    </row>
    <row r="303" s="13" customFormat="1">
      <c r="A303" s="13"/>
      <c r="B303" s="226"/>
      <c r="C303" s="227"/>
      <c r="D303" s="228" t="s">
        <v>150</v>
      </c>
      <c r="E303" s="229" t="s">
        <v>35</v>
      </c>
      <c r="F303" s="230" t="s">
        <v>359</v>
      </c>
      <c r="G303" s="227"/>
      <c r="H303" s="231">
        <v>1.361</v>
      </c>
      <c r="I303" s="232"/>
      <c r="J303" s="227"/>
      <c r="K303" s="227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150</v>
      </c>
      <c r="AU303" s="237" t="s">
        <v>89</v>
      </c>
      <c r="AV303" s="13" t="s">
        <v>89</v>
      </c>
      <c r="AW303" s="13" t="s">
        <v>41</v>
      </c>
      <c r="AX303" s="13" t="s">
        <v>80</v>
      </c>
      <c r="AY303" s="237" t="s">
        <v>139</v>
      </c>
    </row>
    <row r="304" s="13" customFormat="1">
      <c r="A304" s="13"/>
      <c r="B304" s="226"/>
      <c r="C304" s="227"/>
      <c r="D304" s="228" t="s">
        <v>150</v>
      </c>
      <c r="E304" s="229" t="s">
        <v>35</v>
      </c>
      <c r="F304" s="230" t="s">
        <v>360</v>
      </c>
      <c r="G304" s="227"/>
      <c r="H304" s="231">
        <v>1.1259999999999999</v>
      </c>
      <c r="I304" s="232"/>
      <c r="J304" s="227"/>
      <c r="K304" s="227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150</v>
      </c>
      <c r="AU304" s="237" t="s">
        <v>89</v>
      </c>
      <c r="AV304" s="13" t="s">
        <v>89</v>
      </c>
      <c r="AW304" s="13" t="s">
        <v>41</v>
      </c>
      <c r="AX304" s="13" t="s">
        <v>80</v>
      </c>
      <c r="AY304" s="237" t="s">
        <v>139</v>
      </c>
    </row>
    <row r="305" s="13" customFormat="1">
      <c r="A305" s="13"/>
      <c r="B305" s="226"/>
      <c r="C305" s="227"/>
      <c r="D305" s="228" t="s">
        <v>150</v>
      </c>
      <c r="E305" s="229" t="s">
        <v>35</v>
      </c>
      <c r="F305" s="230" t="s">
        <v>361</v>
      </c>
      <c r="G305" s="227"/>
      <c r="H305" s="231">
        <v>0.95299999999999996</v>
      </c>
      <c r="I305" s="232"/>
      <c r="J305" s="227"/>
      <c r="K305" s="227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150</v>
      </c>
      <c r="AU305" s="237" t="s">
        <v>89</v>
      </c>
      <c r="AV305" s="13" t="s">
        <v>89</v>
      </c>
      <c r="AW305" s="13" t="s">
        <v>41</v>
      </c>
      <c r="AX305" s="13" t="s">
        <v>80</v>
      </c>
      <c r="AY305" s="237" t="s">
        <v>139</v>
      </c>
    </row>
    <row r="306" s="14" customFormat="1">
      <c r="A306" s="14"/>
      <c r="B306" s="238"/>
      <c r="C306" s="239"/>
      <c r="D306" s="228" t="s">
        <v>150</v>
      </c>
      <c r="E306" s="240" t="s">
        <v>35</v>
      </c>
      <c r="F306" s="241" t="s">
        <v>170</v>
      </c>
      <c r="G306" s="239"/>
      <c r="H306" s="242">
        <v>10.467999999999998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150</v>
      </c>
      <c r="AU306" s="248" t="s">
        <v>89</v>
      </c>
      <c r="AV306" s="14" t="s">
        <v>146</v>
      </c>
      <c r="AW306" s="14" t="s">
        <v>41</v>
      </c>
      <c r="AX306" s="14" t="s">
        <v>87</v>
      </c>
      <c r="AY306" s="248" t="s">
        <v>139</v>
      </c>
    </row>
    <row r="307" s="2" customFormat="1" ht="33" customHeight="1">
      <c r="A307" s="42"/>
      <c r="B307" s="43"/>
      <c r="C307" s="208" t="s">
        <v>372</v>
      </c>
      <c r="D307" s="208" t="s">
        <v>141</v>
      </c>
      <c r="E307" s="209" t="s">
        <v>373</v>
      </c>
      <c r="F307" s="210" t="s">
        <v>374</v>
      </c>
      <c r="G307" s="211" t="s">
        <v>144</v>
      </c>
      <c r="H307" s="212">
        <v>2.5950000000000002</v>
      </c>
      <c r="I307" s="213"/>
      <c r="J307" s="214">
        <f>ROUND(I307*H307,2)</f>
        <v>0</v>
      </c>
      <c r="K307" s="210" t="s">
        <v>145</v>
      </c>
      <c r="L307" s="48"/>
      <c r="M307" s="215" t="s">
        <v>35</v>
      </c>
      <c r="N307" s="216" t="s">
        <v>51</v>
      </c>
      <c r="O307" s="88"/>
      <c r="P307" s="217">
        <f>O307*H307</f>
        <v>0</v>
      </c>
      <c r="Q307" s="217">
        <v>0</v>
      </c>
      <c r="R307" s="217">
        <f>Q307*H307</f>
        <v>0</v>
      </c>
      <c r="S307" s="217">
        <v>0</v>
      </c>
      <c r="T307" s="218">
        <f>S307*H307</f>
        <v>0</v>
      </c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R307" s="219" t="s">
        <v>146</v>
      </c>
      <c r="AT307" s="219" t="s">
        <v>141</v>
      </c>
      <c r="AU307" s="219" t="s">
        <v>89</v>
      </c>
      <c r="AY307" s="20" t="s">
        <v>139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20" t="s">
        <v>87</v>
      </c>
      <c r="BK307" s="220">
        <f>ROUND(I307*H307,2)</f>
        <v>0</v>
      </c>
      <c r="BL307" s="20" t="s">
        <v>146</v>
      </c>
      <c r="BM307" s="219" t="s">
        <v>375</v>
      </c>
    </row>
    <row r="308" s="2" customFormat="1">
      <c r="A308" s="42"/>
      <c r="B308" s="43"/>
      <c r="C308" s="44"/>
      <c r="D308" s="221" t="s">
        <v>148</v>
      </c>
      <c r="E308" s="44"/>
      <c r="F308" s="222" t="s">
        <v>376</v>
      </c>
      <c r="G308" s="44"/>
      <c r="H308" s="44"/>
      <c r="I308" s="223"/>
      <c r="J308" s="44"/>
      <c r="K308" s="44"/>
      <c r="L308" s="48"/>
      <c r="M308" s="224"/>
      <c r="N308" s="225"/>
      <c r="O308" s="88"/>
      <c r="P308" s="88"/>
      <c r="Q308" s="88"/>
      <c r="R308" s="88"/>
      <c r="S308" s="88"/>
      <c r="T308" s="89"/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T308" s="20" t="s">
        <v>148</v>
      </c>
      <c r="AU308" s="20" t="s">
        <v>89</v>
      </c>
    </row>
    <row r="309" s="15" customFormat="1">
      <c r="A309" s="15"/>
      <c r="B309" s="250"/>
      <c r="C309" s="251"/>
      <c r="D309" s="228" t="s">
        <v>150</v>
      </c>
      <c r="E309" s="252" t="s">
        <v>35</v>
      </c>
      <c r="F309" s="253" t="s">
        <v>224</v>
      </c>
      <c r="G309" s="251"/>
      <c r="H309" s="252" t="s">
        <v>35</v>
      </c>
      <c r="I309" s="254"/>
      <c r="J309" s="251"/>
      <c r="K309" s="251"/>
      <c r="L309" s="255"/>
      <c r="M309" s="256"/>
      <c r="N309" s="257"/>
      <c r="O309" s="257"/>
      <c r="P309" s="257"/>
      <c r="Q309" s="257"/>
      <c r="R309" s="257"/>
      <c r="S309" s="257"/>
      <c r="T309" s="258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9" t="s">
        <v>150</v>
      </c>
      <c r="AU309" s="259" t="s">
        <v>89</v>
      </c>
      <c r="AV309" s="15" t="s">
        <v>87</v>
      </c>
      <c r="AW309" s="15" t="s">
        <v>41</v>
      </c>
      <c r="AX309" s="15" t="s">
        <v>80</v>
      </c>
      <c r="AY309" s="259" t="s">
        <v>139</v>
      </c>
    </row>
    <row r="310" s="13" customFormat="1">
      <c r="A310" s="13"/>
      <c r="B310" s="226"/>
      <c r="C310" s="227"/>
      <c r="D310" s="228" t="s">
        <v>150</v>
      </c>
      <c r="E310" s="229" t="s">
        <v>35</v>
      </c>
      <c r="F310" s="230" t="s">
        <v>352</v>
      </c>
      <c r="G310" s="227"/>
      <c r="H310" s="231">
        <v>2.173</v>
      </c>
      <c r="I310" s="232"/>
      <c r="J310" s="227"/>
      <c r="K310" s="227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150</v>
      </c>
      <c r="AU310" s="237" t="s">
        <v>89</v>
      </c>
      <c r="AV310" s="13" t="s">
        <v>89</v>
      </c>
      <c r="AW310" s="13" t="s">
        <v>41</v>
      </c>
      <c r="AX310" s="13" t="s">
        <v>80</v>
      </c>
      <c r="AY310" s="237" t="s">
        <v>139</v>
      </c>
    </row>
    <row r="311" s="13" customFormat="1">
      <c r="A311" s="13"/>
      <c r="B311" s="226"/>
      <c r="C311" s="227"/>
      <c r="D311" s="228" t="s">
        <v>150</v>
      </c>
      <c r="E311" s="229" t="s">
        <v>35</v>
      </c>
      <c r="F311" s="230" t="s">
        <v>357</v>
      </c>
      <c r="G311" s="227"/>
      <c r="H311" s="231">
        <v>0.126</v>
      </c>
      <c r="I311" s="232"/>
      <c r="J311" s="227"/>
      <c r="K311" s="227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150</v>
      </c>
      <c r="AU311" s="237" t="s">
        <v>89</v>
      </c>
      <c r="AV311" s="13" t="s">
        <v>89</v>
      </c>
      <c r="AW311" s="13" t="s">
        <v>41</v>
      </c>
      <c r="AX311" s="13" t="s">
        <v>80</v>
      </c>
      <c r="AY311" s="237" t="s">
        <v>139</v>
      </c>
    </row>
    <row r="312" s="13" customFormat="1">
      <c r="A312" s="13"/>
      <c r="B312" s="226"/>
      <c r="C312" s="227"/>
      <c r="D312" s="228" t="s">
        <v>150</v>
      </c>
      <c r="E312" s="229" t="s">
        <v>35</v>
      </c>
      <c r="F312" s="230" t="s">
        <v>377</v>
      </c>
      <c r="G312" s="227"/>
      <c r="H312" s="231">
        <v>0.29599999999999999</v>
      </c>
      <c r="I312" s="232"/>
      <c r="J312" s="227"/>
      <c r="K312" s="227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150</v>
      </c>
      <c r="AU312" s="237" t="s">
        <v>89</v>
      </c>
      <c r="AV312" s="13" t="s">
        <v>89</v>
      </c>
      <c r="AW312" s="13" t="s">
        <v>41</v>
      </c>
      <c r="AX312" s="13" t="s">
        <v>80</v>
      </c>
      <c r="AY312" s="237" t="s">
        <v>139</v>
      </c>
    </row>
    <row r="313" s="14" customFormat="1">
      <c r="A313" s="14"/>
      <c r="B313" s="238"/>
      <c r="C313" s="239"/>
      <c r="D313" s="228" t="s">
        <v>150</v>
      </c>
      <c r="E313" s="240" t="s">
        <v>35</v>
      </c>
      <c r="F313" s="241" t="s">
        <v>170</v>
      </c>
      <c r="G313" s="239"/>
      <c r="H313" s="242">
        <v>2.5949999999999998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150</v>
      </c>
      <c r="AU313" s="248" t="s">
        <v>89</v>
      </c>
      <c r="AV313" s="14" t="s">
        <v>146</v>
      </c>
      <c r="AW313" s="14" t="s">
        <v>41</v>
      </c>
      <c r="AX313" s="14" t="s">
        <v>87</v>
      </c>
      <c r="AY313" s="248" t="s">
        <v>139</v>
      </c>
    </row>
    <row r="314" s="2" customFormat="1" ht="33" customHeight="1">
      <c r="A314" s="42"/>
      <c r="B314" s="43"/>
      <c r="C314" s="208" t="s">
        <v>378</v>
      </c>
      <c r="D314" s="208" t="s">
        <v>141</v>
      </c>
      <c r="E314" s="209" t="s">
        <v>379</v>
      </c>
      <c r="F314" s="210" t="s">
        <v>380</v>
      </c>
      <c r="G314" s="211" t="s">
        <v>221</v>
      </c>
      <c r="H314" s="212">
        <v>4</v>
      </c>
      <c r="I314" s="213"/>
      <c r="J314" s="214">
        <f>ROUND(I314*H314,2)</f>
        <v>0</v>
      </c>
      <c r="K314" s="210" t="s">
        <v>35</v>
      </c>
      <c r="L314" s="48"/>
      <c r="M314" s="215" t="s">
        <v>35</v>
      </c>
      <c r="N314" s="216" t="s">
        <v>51</v>
      </c>
      <c r="O314" s="88"/>
      <c r="P314" s="217">
        <f>O314*H314</f>
        <v>0</v>
      </c>
      <c r="Q314" s="217">
        <v>0.014999999999999999</v>
      </c>
      <c r="R314" s="217">
        <f>Q314*H314</f>
        <v>0.059999999999999998</v>
      </c>
      <c r="S314" s="217">
        <v>0</v>
      </c>
      <c r="T314" s="218">
        <f>S314*H314</f>
        <v>0</v>
      </c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R314" s="219" t="s">
        <v>146</v>
      </c>
      <c r="AT314" s="219" t="s">
        <v>141</v>
      </c>
      <c r="AU314" s="219" t="s">
        <v>89</v>
      </c>
      <c r="AY314" s="20" t="s">
        <v>139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20" t="s">
        <v>87</v>
      </c>
      <c r="BK314" s="220">
        <f>ROUND(I314*H314,2)</f>
        <v>0</v>
      </c>
      <c r="BL314" s="20" t="s">
        <v>146</v>
      </c>
      <c r="BM314" s="219" t="s">
        <v>381</v>
      </c>
    </row>
    <row r="315" s="15" customFormat="1">
      <c r="A315" s="15"/>
      <c r="B315" s="250"/>
      <c r="C315" s="251"/>
      <c r="D315" s="228" t="s">
        <v>150</v>
      </c>
      <c r="E315" s="252" t="s">
        <v>35</v>
      </c>
      <c r="F315" s="253" t="s">
        <v>329</v>
      </c>
      <c r="G315" s="251"/>
      <c r="H315" s="252" t="s">
        <v>35</v>
      </c>
      <c r="I315" s="254"/>
      <c r="J315" s="251"/>
      <c r="K315" s="251"/>
      <c r="L315" s="255"/>
      <c r="M315" s="256"/>
      <c r="N315" s="257"/>
      <c r="O315" s="257"/>
      <c r="P315" s="257"/>
      <c r="Q315" s="257"/>
      <c r="R315" s="257"/>
      <c r="S315" s="257"/>
      <c r="T315" s="25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9" t="s">
        <v>150</v>
      </c>
      <c r="AU315" s="259" t="s">
        <v>89</v>
      </c>
      <c r="AV315" s="15" t="s">
        <v>87</v>
      </c>
      <c r="AW315" s="15" t="s">
        <v>41</v>
      </c>
      <c r="AX315" s="15" t="s">
        <v>80</v>
      </c>
      <c r="AY315" s="259" t="s">
        <v>139</v>
      </c>
    </row>
    <row r="316" s="13" customFormat="1">
      <c r="A316" s="13"/>
      <c r="B316" s="226"/>
      <c r="C316" s="227"/>
      <c r="D316" s="228" t="s">
        <v>150</v>
      </c>
      <c r="E316" s="229" t="s">
        <v>35</v>
      </c>
      <c r="F316" s="230" t="s">
        <v>382</v>
      </c>
      <c r="G316" s="227"/>
      <c r="H316" s="231">
        <v>4</v>
      </c>
      <c r="I316" s="232"/>
      <c r="J316" s="227"/>
      <c r="K316" s="227"/>
      <c r="L316" s="233"/>
      <c r="M316" s="234"/>
      <c r="N316" s="235"/>
      <c r="O316" s="235"/>
      <c r="P316" s="235"/>
      <c r="Q316" s="235"/>
      <c r="R316" s="235"/>
      <c r="S316" s="235"/>
      <c r="T316" s="23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7" t="s">
        <v>150</v>
      </c>
      <c r="AU316" s="237" t="s">
        <v>89</v>
      </c>
      <c r="AV316" s="13" t="s">
        <v>89</v>
      </c>
      <c r="AW316" s="13" t="s">
        <v>41</v>
      </c>
      <c r="AX316" s="13" t="s">
        <v>87</v>
      </c>
      <c r="AY316" s="237" t="s">
        <v>139</v>
      </c>
    </row>
    <row r="317" s="2" customFormat="1" ht="21.75" customHeight="1">
      <c r="A317" s="42"/>
      <c r="B317" s="43"/>
      <c r="C317" s="208" t="s">
        <v>383</v>
      </c>
      <c r="D317" s="208" t="s">
        <v>141</v>
      </c>
      <c r="E317" s="209" t="s">
        <v>384</v>
      </c>
      <c r="F317" s="210" t="s">
        <v>385</v>
      </c>
      <c r="G317" s="211" t="s">
        <v>205</v>
      </c>
      <c r="H317" s="212">
        <v>0.34300000000000003</v>
      </c>
      <c r="I317" s="213"/>
      <c r="J317" s="214">
        <f>ROUND(I317*H317,2)</f>
        <v>0</v>
      </c>
      <c r="K317" s="210" t="s">
        <v>145</v>
      </c>
      <c r="L317" s="48"/>
      <c r="M317" s="215" t="s">
        <v>35</v>
      </c>
      <c r="N317" s="216" t="s">
        <v>51</v>
      </c>
      <c r="O317" s="88"/>
      <c r="P317" s="217">
        <f>O317*H317</f>
        <v>0</v>
      </c>
      <c r="Q317" s="217">
        <v>1.06277</v>
      </c>
      <c r="R317" s="217">
        <f>Q317*H317</f>
        <v>0.36453011000000002</v>
      </c>
      <c r="S317" s="217">
        <v>0</v>
      </c>
      <c r="T317" s="218">
        <f>S317*H317</f>
        <v>0</v>
      </c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R317" s="219" t="s">
        <v>146</v>
      </c>
      <c r="AT317" s="219" t="s">
        <v>141</v>
      </c>
      <c r="AU317" s="219" t="s">
        <v>89</v>
      </c>
      <c r="AY317" s="20" t="s">
        <v>139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87</v>
      </c>
      <c r="BK317" s="220">
        <f>ROUND(I317*H317,2)</f>
        <v>0</v>
      </c>
      <c r="BL317" s="20" t="s">
        <v>146</v>
      </c>
      <c r="BM317" s="219" t="s">
        <v>386</v>
      </c>
    </row>
    <row r="318" s="2" customFormat="1">
      <c r="A318" s="42"/>
      <c r="B318" s="43"/>
      <c r="C318" s="44"/>
      <c r="D318" s="221" t="s">
        <v>148</v>
      </c>
      <c r="E318" s="44"/>
      <c r="F318" s="222" t="s">
        <v>387</v>
      </c>
      <c r="G318" s="44"/>
      <c r="H318" s="44"/>
      <c r="I318" s="223"/>
      <c r="J318" s="44"/>
      <c r="K318" s="44"/>
      <c r="L318" s="48"/>
      <c r="M318" s="224"/>
      <c r="N318" s="225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0" t="s">
        <v>148</v>
      </c>
      <c r="AU318" s="20" t="s">
        <v>89</v>
      </c>
    </row>
    <row r="319" s="2" customFormat="1">
      <c r="A319" s="42"/>
      <c r="B319" s="43"/>
      <c r="C319" s="44"/>
      <c r="D319" s="228" t="s">
        <v>181</v>
      </c>
      <c r="E319" s="44"/>
      <c r="F319" s="249" t="s">
        <v>388</v>
      </c>
      <c r="G319" s="44"/>
      <c r="H319" s="44"/>
      <c r="I319" s="223"/>
      <c r="J319" s="44"/>
      <c r="K319" s="44"/>
      <c r="L319" s="48"/>
      <c r="M319" s="224"/>
      <c r="N319" s="225"/>
      <c r="O319" s="88"/>
      <c r="P319" s="88"/>
      <c r="Q319" s="88"/>
      <c r="R319" s="88"/>
      <c r="S319" s="88"/>
      <c r="T319" s="89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T319" s="20" t="s">
        <v>181</v>
      </c>
      <c r="AU319" s="20" t="s">
        <v>89</v>
      </c>
    </row>
    <row r="320" s="15" customFormat="1">
      <c r="A320" s="15"/>
      <c r="B320" s="250"/>
      <c r="C320" s="251"/>
      <c r="D320" s="228" t="s">
        <v>150</v>
      </c>
      <c r="E320" s="252" t="s">
        <v>35</v>
      </c>
      <c r="F320" s="253" t="s">
        <v>224</v>
      </c>
      <c r="G320" s="251"/>
      <c r="H320" s="252" t="s">
        <v>35</v>
      </c>
      <c r="I320" s="254"/>
      <c r="J320" s="251"/>
      <c r="K320" s="251"/>
      <c r="L320" s="255"/>
      <c r="M320" s="256"/>
      <c r="N320" s="257"/>
      <c r="O320" s="257"/>
      <c r="P320" s="257"/>
      <c r="Q320" s="257"/>
      <c r="R320" s="257"/>
      <c r="S320" s="257"/>
      <c r="T320" s="258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9" t="s">
        <v>150</v>
      </c>
      <c r="AU320" s="259" t="s">
        <v>89</v>
      </c>
      <c r="AV320" s="15" t="s">
        <v>87</v>
      </c>
      <c r="AW320" s="15" t="s">
        <v>41</v>
      </c>
      <c r="AX320" s="15" t="s">
        <v>80</v>
      </c>
      <c r="AY320" s="259" t="s">
        <v>139</v>
      </c>
    </row>
    <row r="321" s="13" customFormat="1">
      <c r="A321" s="13"/>
      <c r="B321" s="226"/>
      <c r="C321" s="227"/>
      <c r="D321" s="228" t="s">
        <v>150</v>
      </c>
      <c r="E321" s="229" t="s">
        <v>35</v>
      </c>
      <c r="F321" s="230" t="s">
        <v>389</v>
      </c>
      <c r="G321" s="227"/>
      <c r="H321" s="231">
        <v>0.067000000000000004</v>
      </c>
      <c r="I321" s="232"/>
      <c r="J321" s="227"/>
      <c r="K321" s="227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150</v>
      </c>
      <c r="AU321" s="237" t="s">
        <v>89</v>
      </c>
      <c r="AV321" s="13" t="s">
        <v>89</v>
      </c>
      <c r="AW321" s="13" t="s">
        <v>41</v>
      </c>
      <c r="AX321" s="13" t="s">
        <v>80</v>
      </c>
      <c r="AY321" s="237" t="s">
        <v>139</v>
      </c>
    </row>
    <row r="322" s="13" customFormat="1">
      <c r="A322" s="13"/>
      <c r="B322" s="226"/>
      <c r="C322" s="227"/>
      <c r="D322" s="228" t="s">
        <v>150</v>
      </c>
      <c r="E322" s="229" t="s">
        <v>35</v>
      </c>
      <c r="F322" s="230" t="s">
        <v>390</v>
      </c>
      <c r="G322" s="227"/>
      <c r="H322" s="231">
        <v>0.024</v>
      </c>
      <c r="I322" s="232"/>
      <c r="J322" s="227"/>
      <c r="K322" s="227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150</v>
      </c>
      <c r="AU322" s="237" t="s">
        <v>89</v>
      </c>
      <c r="AV322" s="13" t="s">
        <v>89</v>
      </c>
      <c r="AW322" s="13" t="s">
        <v>41</v>
      </c>
      <c r="AX322" s="13" t="s">
        <v>80</v>
      </c>
      <c r="AY322" s="237" t="s">
        <v>139</v>
      </c>
    </row>
    <row r="323" s="13" customFormat="1">
      <c r="A323" s="13"/>
      <c r="B323" s="226"/>
      <c r="C323" s="227"/>
      <c r="D323" s="228" t="s">
        <v>150</v>
      </c>
      <c r="E323" s="229" t="s">
        <v>35</v>
      </c>
      <c r="F323" s="230" t="s">
        <v>391</v>
      </c>
      <c r="G323" s="227"/>
      <c r="H323" s="231">
        <v>0.045999999999999999</v>
      </c>
      <c r="I323" s="232"/>
      <c r="J323" s="227"/>
      <c r="K323" s="227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150</v>
      </c>
      <c r="AU323" s="237" t="s">
        <v>89</v>
      </c>
      <c r="AV323" s="13" t="s">
        <v>89</v>
      </c>
      <c r="AW323" s="13" t="s">
        <v>41</v>
      </c>
      <c r="AX323" s="13" t="s">
        <v>80</v>
      </c>
      <c r="AY323" s="237" t="s">
        <v>139</v>
      </c>
    </row>
    <row r="324" s="13" customFormat="1">
      <c r="A324" s="13"/>
      <c r="B324" s="226"/>
      <c r="C324" s="227"/>
      <c r="D324" s="228" t="s">
        <v>150</v>
      </c>
      <c r="E324" s="229" t="s">
        <v>35</v>
      </c>
      <c r="F324" s="230" t="s">
        <v>392</v>
      </c>
      <c r="G324" s="227"/>
      <c r="H324" s="231">
        <v>0.027</v>
      </c>
      <c r="I324" s="232"/>
      <c r="J324" s="227"/>
      <c r="K324" s="227"/>
      <c r="L324" s="233"/>
      <c r="M324" s="234"/>
      <c r="N324" s="235"/>
      <c r="O324" s="235"/>
      <c r="P324" s="235"/>
      <c r="Q324" s="235"/>
      <c r="R324" s="235"/>
      <c r="S324" s="235"/>
      <c r="T324" s="23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7" t="s">
        <v>150</v>
      </c>
      <c r="AU324" s="237" t="s">
        <v>89</v>
      </c>
      <c r="AV324" s="13" t="s">
        <v>89</v>
      </c>
      <c r="AW324" s="13" t="s">
        <v>41</v>
      </c>
      <c r="AX324" s="13" t="s">
        <v>80</v>
      </c>
      <c r="AY324" s="237" t="s">
        <v>139</v>
      </c>
    </row>
    <row r="325" s="13" customFormat="1">
      <c r="A325" s="13"/>
      <c r="B325" s="226"/>
      <c r="C325" s="227"/>
      <c r="D325" s="228" t="s">
        <v>150</v>
      </c>
      <c r="E325" s="229" t="s">
        <v>35</v>
      </c>
      <c r="F325" s="230" t="s">
        <v>393</v>
      </c>
      <c r="G325" s="227"/>
      <c r="H325" s="231">
        <v>0.029000000000000001</v>
      </c>
      <c r="I325" s="232"/>
      <c r="J325" s="227"/>
      <c r="K325" s="227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150</v>
      </c>
      <c r="AU325" s="237" t="s">
        <v>89</v>
      </c>
      <c r="AV325" s="13" t="s">
        <v>89</v>
      </c>
      <c r="AW325" s="13" t="s">
        <v>41</v>
      </c>
      <c r="AX325" s="13" t="s">
        <v>80</v>
      </c>
      <c r="AY325" s="237" t="s">
        <v>139</v>
      </c>
    </row>
    <row r="326" s="13" customFormat="1">
      <c r="A326" s="13"/>
      <c r="B326" s="226"/>
      <c r="C326" s="227"/>
      <c r="D326" s="228" t="s">
        <v>150</v>
      </c>
      <c r="E326" s="229" t="s">
        <v>35</v>
      </c>
      <c r="F326" s="230" t="s">
        <v>394</v>
      </c>
      <c r="G326" s="227"/>
      <c r="H326" s="231">
        <v>0.0040000000000000001</v>
      </c>
      <c r="I326" s="232"/>
      <c r="J326" s="227"/>
      <c r="K326" s="227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150</v>
      </c>
      <c r="AU326" s="237" t="s">
        <v>89</v>
      </c>
      <c r="AV326" s="13" t="s">
        <v>89</v>
      </c>
      <c r="AW326" s="13" t="s">
        <v>41</v>
      </c>
      <c r="AX326" s="13" t="s">
        <v>80</v>
      </c>
      <c r="AY326" s="237" t="s">
        <v>139</v>
      </c>
    </row>
    <row r="327" s="13" customFormat="1">
      <c r="A327" s="13"/>
      <c r="B327" s="226"/>
      <c r="C327" s="227"/>
      <c r="D327" s="228" t="s">
        <v>150</v>
      </c>
      <c r="E327" s="229" t="s">
        <v>35</v>
      </c>
      <c r="F327" s="230" t="s">
        <v>395</v>
      </c>
      <c r="G327" s="227"/>
      <c r="H327" s="231">
        <v>0.031</v>
      </c>
      <c r="I327" s="232"/>
      <c r="J327" s="227"/>
      <c r="K327" s="227"/>
      <c r="L327" s="233"/>
      <c r="M327" s="234"/>
      <c r="N327" s="235"/>
      <c r="O327" s="235"/>
      <c r="P327" s="235"/>
      <c r="Q327" s="235"/>
      <c r="R327" s="235"/>
      <c r="S327" s="235"/>
      <c r="T327" s="23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7" t="s">
        <v>150</v>
      </c>
      <c r="AU327" s="237" t="s">
        <v>89</v>
      </c>
      <c r="AV327" s="13" t="s">
        <v>89</v>
      </c>
      <c r="AW327" s="13" t="s">
        <v>41</v>
      </c>
      <c r="AX327" s="13" t="s">
        <v>80</v>
      </c>
      <c r="AY327" s="237" t="s">
        <v>139</v>
      </c>
    </row>
    <row r="328" s="13" customFormat="1">
      <c r="A328" s="13"/>
      <c r="B328" s="226"/>
      <c r="C328" s="227"/>
      <c r="D328" s="228" t="s">
        <v>150</v>
      </c>
      <c r="E328" s="229" t="s">
        <v>35</v>
      </c>
      <c r="F328" s="230" t="s">
        <v>396</v>
      </c>
      <c r="G328" s="227"/>
      <c r="H328" s="231">
        <v>0.044999999999999998</v>
      </c>
      <c r="I328" s="232"/>
      <c r="J328" s="227"/>
      <c r="K328" s="227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150</v>
      </c>
      <c r="AU328" s="237" t="s">
        <v>89</v>
      </c>
      <c r="AV328" s="13" t="s">
        <v>89</v>
      </c>
      <c r="AW328" s="13" t="s">
        <v>41</v>
      </c>
      <c r="AX328" s="13" t="s">
        <v>80</v>
      </c>
      <c r="AY328" s="237" t="s">
        <v>139</v>
      </c>
    </row>
    <row r="329" s="13" customFormat="1">
      <c r="A329" s="13"/>
      <c r="B329" s="226"/>
      <c r="C329" s="227"/>
      <c r="D329" s="228" t="s">
        <v>150</v>
      </c>
      <c r="E329" s="229" t="s">
        <v>35</v>
      </c>
      <c r="F329" s="230" t="s">
        <v>397</v>
      </c>
      <c r="G329" s="227"/>
      <c r="H329" s="231">
        <v>0.037999999999999999</v>
      </c>
      <c r="I329" s="232"/>
      <c r="J329" s="227"/>
      <c r="K329" s="227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150</v>
      </c>
      <c r="AU329" s="237" t="s">
        <v>89</v>
      </c>
      <c r="AV329" s="13" t="s">
        <v>89</v>
      </c>
      <c r="AW329" s="13" t="s">
        <v>41</v>
      </c>
      <c r="AX329" s="13" t="s">
        <v>80</v>
      </c>
      <c r="AY329" s="237" t="s">
        <v>139</v>
      </c>
    </row>
    <row r="330" s="13" customFormat="1">
      <c r="A330" s="13"/>
      <c r="B330" s="226"/>
      <c r="C330" s="227"/>
      <c r="D330" s="228" t="s">
        <v>150</v>
      </c>
      <c r="E330" s="229" t="s">
        <v>35</v>
      </c>
      <c r="F330" s="230" t="s">
        <v>398</v>
      </c>
      <c r="G330" s="227"/>
      <c r="H330" s="231">
        <v>0.032000000000000001</v>
      </c>
      <c r="I330" s="232"/>
      <c r="J330" s="227"/>
      <c r="K330" s="227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150</v>
      </c>
      <c r="AU330" s="237" t="s">
        <v>89</v>
      </c>
      <c r="AV330" s="13" t="s">
        <v>89</v>
      </c>
      <c r="AW330" s="13" t="s">
        <v>41</v>
      </c>
      <c r="AX330" s="13" t="s">
        <v>80</v>
      </c>
      <c r="AY330" s="237" t="s">
        <v>139</v>
      </c>
    </row>
    <row r="331" s="14" customFormat="1">
      <c r="A331" s="14"/>
      <c r="B331" s="238"/>
      <c r="C331" s="239"/>
      <c r="D331" s="228" t="s">
        <v>150</v>
      </c>
      <c r="E331" s="240" t="s">
        <v>35</v>
      </c>
      <c r="F331" s="241" t="s">
        <v>170</v>
      </c>
      <c r="G331" s="239"/>
      <c r="H331" s="242">
        <v>0.34299999999999997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150</v>
      </c>
      <c r="AU331" s="248" t="s">
        <v>89</v>
      </c>
      <c r="AV331" s="14" t="s">
        <v>146</v>
      </c>
      <c r="AW331" s="14" t="s">
        <v>41</v>
      </c>
      <c r="AX331" s="14" t="s">
        <v>87</v>
      </c>
      <c r="AY331" s="248" t="s">
        <v>139</v>
      </c>
    </row>
    <row r="332" s="2" customFormat="1" ht="37.8" customHeight="1">
      <c r="A332" s="42"/>
      <c r="B332" s="43"/>
      <c r="C332" s="208" t="s">
        <v>399</v>
      </c>
      <c r="D332" s="208" t="s">
        <v>141</v>
      </c>
      <c r="E332" s="209" t="s">
        <v>400</v>
      </c>
      <c r="F332" s="210" t="s">
        <v>401</v>
      </c>
      <c r="G332" s="211" t="s">
        <v>221</v>
      </c>
      <c r="H332" s="212">
        <v>7</v>
      </c>
      <c r="I332" s="213"/>
      <c r="J332" s="214">
        <f>ROUND(I332*H332,2)</f>
        <v>0</v>
      </c>
      <c r="K332" s="210" t="s">
        <v>145</v>
      </c>
      <c r="L332" s="48"/>
      <c r="M332" s="215" t="s">
        <v>35</v>
      </c>
      <c r="N332" s="216" t="s">
        <v>51</v>
      </c>
      <c r="O332" s="88"/>
      <c r="P332" s="217">
        <f>O332*H332</f>
        <v>0</v>
      </c>
      <c r="Q332" s="217">
        <v>0.00048000000000000001</v>
      </c>
      <c r="R332" s="217">
        <f>Q332*H332</f>
        <v>0.0033600000000000001</v>
      </c>
      <c r="S332" s="217">
        <v>0</v>
      </c>
      <c r="T332" s="218">
        <f>S332*H332</f>
        <v>0</v>
      </c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R332" s="219" t="s">
        <v>146</v>
      </c>
      <c r="AT332" s="219" t="s">
        <v>141</v>
      </c>
      <c r="AU332" s="219" t="s">
        <v>89</v>
      </c>
      <c r="AY332" s="20" t="s">
        <v>139</v>
      </c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20" t="s">
        <v>87</v>
      </c>
      <c r="BK332" s="220">
        <f>ROUND(I332*H332,2)</f>
        <v>0</v>
      </c>
      <c r="BL332" s="20" t="s">
        <v>146</v>
      </c>
      <c r="BM332" s="219" t="s">
        <v>402</v>
      </c>
    </row>
    <row r="333" s="2" customFormat="1">
      <c r="A333" s="42"/>
      <c r="B333" s="43"/>
      <c r="C333" s="44"/>
      <c r="D333" s="221" t="s">
        <v>148</v>
      </c>
      <c r="E333" s="44"/>
      <c r="F333" s="222" t="s">
        <v>403</v>
      </c>
      <c r="G333" s="44"/>
      <c r="H333" s="44"/>
      <c r="I333" s="223"/>
      <c r="J333" s="44"/>
      <c r="K333" s="44"/>
      <c r="L333" s="48"/>
      <c r="M333" s="224"/>
      <c r="N333" s="225"/>
      <c r="O333" s="88"/>
      <c r="P333" s="88"/>
      <c r="Q333" s="88"/>
      <c r="R333" s="88"/>
      <c r="S333" s="88"/>
      <c r="T333" s="89"/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T333" s="20" t="s">
        <v>148</v>
      </c>
      <c r="AU333" s="20" t="s">
        <v>89</v>
      </c>
    </row>
    <row r="334" s="15" customFormat="1">
      <c r="A334" s="15"/>
      <c r="B334" s="250"/>
      <c r="C334" s="251"/>
      <c r="D334" s="228" t="s">
        <v>150</v>
      </c>
      <c r="E334" s="252" t="s">
        <v>35</v>
      </c>
      <c r="F334" s="253" t="s">
        <v>224</v>
      </c>
      <c r="G334" s="251"/>
      <c r="H334" s="252" t="s">
        <v>35</v>
      </c>
      <c r="I334" s="254"/>
      <c r="J334" s="251"/>
      <c r="K334" s="251"/>
      <c r="L334" s="255"/>
      <c r="M334" s="256"/>
      <c r="N334" s="257"/>
      <c r="O334" s="257"/>
      <c r="P334" s="257"/>
      <c r="Q334" s="257"/>
      <c r="R334" s="257"/>
      <c r="S334" s="257"/>
      <c r="T334" s="258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9" t="s">
        <v>150</v>
      </c>
      <c r="AU334" s="259" t="s">
        <v>89</v>
      </c>
      <c r="AV334" s="15" t="s">
        <v>87</v>
      </c>
      <c r="AW334" s="15" t="s">
        <v>41</v>
      </c>
      <c r="AX334" s="15" t="s">
        <v>80</v>
      </c>
      <c r="AY334" s="259" t="s">
        <v>139</v>
      </c>
    </row>
    <row r="335" s="15" customFormat="1">
      <c r="A335" s="15"/>
      <c r="B335" s="250"/>
      <c r="C335" s="251"/>
      <c r="D335" s="228" t="s">
        <v>150</v>
      </c>
      <c r="E335" s="252" t="s">
        <v>35</v>
      </c>
      <c r="F335" s="253" t="s">
        <v>404</v>
      </c>
      <c r="G335" s="251"/>
      <c r="H335" s="252" t="s">
        <v>35</v>
      </c>
      <c r="I335" s="254"/>
      <c r="J335" s="251"/>
      <c r="K335" s="251"/>
      <c r="L335" s="255"/>
      <c r="M335" s="256"/>
      <c r="N335" s="257"/>
      <c r="O335" s="257"/>
      <c r="P335" s="257"/>
      <c r="Q335" s="257"/>
      <c r="R335" s="257"/>
      <c r="S335" s="257"/>
      <c r="T335" s="258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9" t="s">
        <v>150</v>
      </c>
      <c r="AU335" s="259" t="s">
        <v>89</v>
      </c>
      <c r="AV335" s="15" t="s">
        <v>87</v>
      </c>
      <c r="AW335" s="15" t="s">
        <v>41</v>
      </c>
      <c r="AX335" s="15" t="s">
        <v>80</v>
      </c>
      <c r="AY335" s="259" t="s">
        <v>139</v>
      </c>
    </row>
    <row r="336" s="13" customFormat="1">
      <c r="A336" s="13"/>
      <c r="B336" s="226"/>
      <c r="C336" s="227"/>
      <c r="D336" s="228" t="s">
        <v>150</v>
      </c>
      <c r="E336" s="229" t="s">
        <v>35</v>
      </c>
      <c r="F336" s="230" t="s">
        <v>405</v>
      </c>
      <c r="G336" s="227"/>
      <c r="H336" s="231">
        <v>1</v>
      </c>
      <c r="I336" s="232"/>
      <c r="J336" s="227"/>
      <c r="K336" s="227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150</v>
      </c>
      <c r="AU336" s="237" t="s">
        <v>89</v>
      </c>
      <c r="AV336" s="13" t="s">
        <v>89</v>
      </c>
      <c r="AW336" s="13" t="s">
        <v>41</v>
      </c>
      <c r="AX336" s="13" t="s">
        <v>80</v>
      </c>
      <c r="AY336" s="237" t="s">
        <v>139</v>
      </c>
    </row>
    <row r="337" s="13" customFormat="1">
      <c r="A337" s="13"/>
      <c r="B337" s="226"/>
      <c r="C337" s="227"/>
      <c r="D337" s="228" t="s">
        <v>150</v>
      </c>
      <c r="E337" s="229" t="s">
        <v>35</v>
      </c>
      <c r="F337" s="230" t="s">
        <v>406</v>
      </c>
      <c r="G337" s="227"/>
      <c r="H337" s="231">
        <v>1</v>
      </c>
      <c r="I337" s="232"/>
      <c r="J337" s="227"/>
      <c r="K337" s="227"/>
      <c r="L337" s="233"/>
      <c r="M337" s="234"/>
      <c r="N337" s="235"/>
      <c r="O337" s="235"/>
      <c r="P337" s="235"/>
      <c r="Q337" s="235"/>
      <c r="R337" s="235"/>
      <c r="S337" s="235"/>
      <c r="T337" s="23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7" t="s">
        <v>150</v>
      </c>
      <c r="AU337" s="237" t="s">
        <v>89</v>
      </c>
      <c r="AV337" s="13" t="s">
        <v>89</v>
      </c>
      <c r="AW337" s="13" t="s">
        <v>41</v>
      </c>
      <c r="AX337" s="13" t="s">
        <v>80</v>
      </c>
      <c r="AY337" s="237" t="s">
        <v>139</v>
      </c>
    </row>
    <row r="338" s="13" customFormat="1">
      <c r="A338" s="13"/>
      <c r="B338" s="226"/>
      <c r="C338" s="227"/>
      <c r="D338" s="228" t="s">
        <v>150</v>
      </c>
      <c r="E338" s="229" t="s">
        <v>35</v>
      </c>
      <c r="F338" s="230" t="s">
        <v>407</v>
      </c>
      <c r="G338" s="227"/>
      <c r="H338" s="231">
        <v>5</v>
      </c>
      <c r="I338" s="232"/>
      <c r="J338" s="227"/>
      <c r="K338" s="227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150</v>
      </c>
      <c r="AU338" s="237" t="s">
        <v>89</v>
      </c>
      <c r="AV338" s="13" t="s">
        <v>89</v>
      </c>
      <c r="AW338" s="13" t="s">
        <v>41</v>
      </c>
      <c r="AX338" s="13" t="s">
        <v>80</v>
      </c>
      <c r="AY338" s="237" t="s">
        <v>139</v>
      </c>
    </row>
    <row r="339" s="14" customFormat="1">
      <c r="A339" s="14"/>
      <c r="B339" s="238"/>
      <c r="C339" s="239"/>
      <c r="D339" s="228" t="s">
        <v>150</v>
      </c>
      <c r="E339" s="240" t="s">
        <v>35</v>
      </c>
      <c r="F339" s="241" t="s">
        <v>170</v>
      </c>
      <c r="G339" s="239"/>
      <c r="H339" s="242">
        <v>7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8" t="s">
        <v>150</v>
      </c>
      <c r="AU339" s="248" t="s">
        <v>89</v>
      </c>
      <c r="AV339" s="14" t="s">
        <v>146</v>
      </c>
      <c r="AW339" s="14" t="s">
        <v>41</v>
      </c>
      <c r="AX339" s="14" t="s">
        <v>87</v>
      </c>
      <c r="AY339" s="248" t="s">
        <v>139</v>
      </c>
    </row>
    <row r="340" s="2" customFormat="1" ht="24.15" customHeight="1">
      <c r="A340" s="42"/>
      <c r="B340" s="43"/>
      <c r="C340" s="260" t="s">
        <v>408</v>
      </c>
      <c r="D340" s="260" t="s">
        <v>229</v>
      </c>
      <c r="E340" s="261" t="s">
        <v>409</v>
      </c>
      <c r="F340" s="262" t="s">
        <v>410</v>
      </c>
      <c r="G340" s="263" t="s">
        <v>221</v>
      </c>
      <c r="H340" s="264">
        <v>5</v>
      </c>
      <c r="I340" s="265"/>
      <c r="J340" s="266">
        <f>ROUND(I340*H340,2)</f>
        <v>0</v>
      </c>
      <c r="K340" s="262" t="s">
        <v>145</v>
      </c>
      <c r="L340" s="267"/>
      <c r="M340" s="268" t="s">
        <v>35</v>
      </c>
      <c r="N340" s="269" t="s">
        <v>51</v>
      </c>
      <c r="O340" s="88"/>
      <c r="P340" s="217">
        <f>O340*H340</f>
        <v>0</v>
      </c>
      <c r="Q340" s="217">
        <v>0.012489999999999999</v>
      </c>
      <c r="R340" s="217">
        <f>Q340*H340</f>
        <v>0.062449999999999999</v>
      </c>
      <c r="S340" s="217">
        <v>0</v>
      </c>
      <c r="T340" s="218">
        <f>S340*H340</f>
        <v>0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19" t="s">
        <v>210</v>
      </c>
      <c r="AT340" s="219" t="s">
        <v>229</v>
      </c>
      <c r="AU340" s="219" t="s">
        <v>89</v>
      </c>
      <c r="AY340" s="20" t="s">
        <v>139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20" t="s">
        <v>87</v>
      </c>
      <c r="BK340" s="220">
        <f>ROUND(I340*H340,2)</f>
        <v>0</v>
      </c>
      <c r="BL340" s="20" t="s">
        <v>146</v>
      </c>
      <c r="BM340" s="219" t="s">
        <v>411</v>
      </c>
    </row>
    <row r="341" s="15" customFormat="1">
      <c r="A341" s="15"/>
      <c r="B341" s="250"/>
      <c r="C341" s="251"/>
      <c r="D341" s="228" t="s">
        <v>150</v>
      </c>
      <c r="E341" s="252" t="s">
        <v>35</v>
      </c>
      <c r="F341" s="253" t="s">
        <v>224</v>
      </c>
      <c r="G341" s="251"/>
      <c r="H341" s="252" t="s">
        <v>35</v>
      </c>
      <c r="I341" s="254"/>
      <c r="J341" s="251"/>
      <c r="K341" s="251"/>
      <c r="L341" s="255"/>
      <c r="M341" s="256"/>
      <c r="N341" s="257"/>
      <c r="O341" s="257"/>
      <c r="P341" s="257"/>
      <c r="Q341" s="257"/>
      <c r="R341" s="257"/>
      <c r="S341" s="257"/>
      <c r="T341" s="258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9" t="s">
        <v>150</v>
      </c>
      <c r="AU341" s="259" t="s">
        <v>89</v>
      </c>
      <c r="AV341" s="15" t="s">
        <v>87</v>
      </c>
      <c r="AW341" s="15" t="s">
        <v>41</v>
      </c>
      <c r="AX341" s="15" t="s">
        <v>80</v>
      </c>
      <c r="AY341" s="259" t="s">
        <v>139</v>
      </c>
    </row>
    <row r="342" s="15" customFormat="1">
      <c r="A342" s="15"/>
      <c r="B342" s="250"/>
      <c r="C342" s="251"/>
      <c r="D342" s="228" t="s">
        <v>150</v>
      </c>
      <c r="E342" s="252" t="s">
        <v>35</v>
      </c>
      <c r="F342" s="253" t="s">
        <v>404</v>
      </c>
      <c r="G342" s="251"/>
      <c r="H342" s="252" t="s">
        <v>35</v>
      </c>
      <c r="I342" s="254"/>
      <c r="J342" s="251"/>
      <c r="K342" s="251"/>
      <c r="L342" s="255"/>
      <c r="M342" s="256"/>
      <c r="N342" s="257"/>
      <c r="O342" s="257"/>
      <c r="P342" s="257"/>
      <c r="Q342" s="257"/>
      <c r="R342" s="257"/>
      <c r="S342" s="257"/>
      <c r="T342" s="258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9" t="s">
        <v>150</v>
      </c>
      <c r="AU342" s="259" t="s">
        <v>89</v>
      </c>
      <c r="AV342" s="15" t="s">
        <v>87</v>
      </c>
      <c r="AW342" s="15" t="s">
        <v>41</v>
      </c>
      <c r="AX342" s="15" t="s">
        <v>80</v>
      </c>
      <c r="AY342" s="259" t="s">
        <v>139</v>
      </c>
    </row>
    <row r="343" s="13" customFormat="1">
      <c r="A343" s="13"/>
      <c r="B343" s="226"/>
      <c r="C343" s="227"/>
      <c r="D343" s="228" t="s">
        <v>150</v>
      </c>
      <c r="E343" s="229" t="s">
        <v>35</v>
      </c>
      <c r="F343" s="230" t="s">
        <v>405</v>
      </c>
      <c r="G343" s="227"/>
      <c r="H343" s="231">
        <v>1</v>
      </c>
      <c r="I343" s="232"/>
      <c r="J343" s="227"/>
      <c r="K343" s="227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150</v>
      </c>
      <c r="AU343" s="237" t="s">
        <v>89</v>
      </c>
      <c r="AV343" s="13" t="s">
        <v>89</v>
      </c>
      <c r="AW343" s="13" t="s">
        <v>41</v>
      </c>
      <c r="AX343" s="13" t="s">
        <v>80</v>
      </c>
      <c r="AY343" s="237" t="s">
        <v>139</v>
      </c>
    </row>
    <row r="344" s="13" customFormat="1">
      <c r="A344" s="13"/>
      <c r="B344" s="226"/>
      <c r="C344" s="227"/>
      <c r="D344" s="228" t="s">
        <v>150</v>
      </c>
      <c r="E344" s="229" t="s">
        <v>35</v>
      </c>
      <c r="F344" s="230" t="s">
        <v>406</v>
      </c>
      <c r="G344" s="227"/>
      <c r="H344" s="231">
        <v>1</v>
      </c>
      <c r="I344" s="232"/>
      <c r="J344" s="227"/>
      <c r="K344" s="227"/>
      <c r="L344" s="233"/>
      <c r="M344" s="234"/>
      <c r="N344" s="235"/>
      <c r="O344" s="235"/>
      <c r="P344" s="235"/>
      <c r="Q344" s="235"/>
      <c r="R344" s="235"/>
      <c r="S344" s="235"/>
      <c r="T344" s="23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7" t="s">
        <v>150</v>
      </c>
      <c r="AU344" s="237" t="s">
        <v>89</v>
      </c>
      <c r="AV344" s="13" t="s">
        <v>89</v>
      </c>
      <c r="AW344" s="13" t="s">
        <v>41</v>
      </c>
      <c r="AX344" s="13" t="s">
        <v>80</v>
      </c>
      <c r="AY344" s="237" t="s">
        <v>139</v>
      </c>
    </row>
    <row r="345" s="13" customFormat="1">
      <c r="A345" s="13"/>
      <c r="B345" s="226"/>
      <c r="C345" s="227"/>
      <c r="D345" s="228" t="s">
        <v>150</v>
      </c>
      <c r="E345" s="229" t="s">
        <v>35</v>
      </c>
      <c r="F345" s="230" t="s">
        <v>412</v>
      </c>
      <c r="G345" s="227"/>
      <c r="H345" s="231">
        <v>3</v>
      </c>
      <c r="I345" s="232"/>
      <c r="J345" s="227"/>
      <c r="K345" s="227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150</v>
      </c>
      <c r="AU345" s="237" t="s">
        <v>89</v>
      </c>
      <c r="AV345" s="13" t="s">
        <v>89</v>
      </c>
      <c r="AW345" s="13" t="s">
        <v>41</v>
      </c>
      <c r="AX345" s="13" t="s">
        <v>80</v>
      </c>
      <c r="AY345" s="237" t="s">
        <v>139</v>
      </c>
    </row>
    <row r="346" s="14" customFormat="1">
      <c r="A346" s="14"/>
      <c r="B346" s="238"/>
      <c r="C346" s="239"/>
      <c r="D346" s="228" t="s">
        <v>150</v>
      </c>
      <c r="E346" s="240" t="s">
        <v>35</v>
      </c>
      <c r="F346" s="241" t="s">
        <v>170</v>
      </c>
      <c r="G346" s="239"/>
      <c r="H346" s="242">
        <v>5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150</v>
      </c>
      <c r="AU346" s="248" t="s">
        <v>89</v>
      </c>
      <c r="AV346" s="14" t="s">
        <v>146</v>
      </c>
      <c r="AW346" s="14" t="s">
        <v>41</v>
      </c>
      <c r="AX346" s="14" t="s">
        <v>87</v>
      </c>
      <c r="AY346" s="248" t="s">
        <v>139</v>
      </c>
    </row>
    <row r="347" s="2" customFormat="1" ht="24.15" customHeight="1">
      <c r="A347" s="42"/>
      <c r="B347" s="43"/>
      <c r="C347" s="260" t="s">
        <v>413</v>
      </c>
      <c r="D347" s="260" t="s">
        <v>229</v>
      </c>
      <c r="E347" s="261" t="s">
        <v>414</v>
      </c>
      <c r="F347" s="262" t="s">
        <v>415</v>
      </c>
      <c r="G347" s="263" t="s">
        <v>221</v>
      </c>
      <c r="H347" s="264">
        <v>2</v>
      </c>
      <c r="I347" s="265"/>
      <c r="J347" s="266">
        <f>ROUND(I347*H347,2)</f>
        <v>0</v>
      </c>
      <c r="K347" s="262" t="s">
        <v>145</v>
      </c>
      <c r="L347" s="267"/>
      <c r="M347" s="268" t="s">
        <v>35</v>
      </c>
      <c r="N347" s="269" t="s">
        <v>51</v>
      </c>
      <c r="O347" s="88"/>
      <c r="P347" s="217">
        <f>O347*H347</f>
        <v>0</v>
      </c>
      <c r="Q347" s="217">
        <v>0.01201</v>
      </c>
      <c r="R347" s="217">
        <f>Q347*H347</f>
        <v>0.02402</v>
      </c>
      <c r="S347" s="217">
        <v>0</v>
      </c>
      <c r="T347" s="218">
        <f>S347*H347</f>
        <v>0</v>
      </c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R347" s="219" t="s">
        <v>210</v>
      </c>
      <c r="AT347" s="219" t="s">
        <v>229</v>
      </c>
      <c r="AU347" s="219" t="s">
        <v>89</v>
      </c>
      <c r="AY347" s="20" t="s">
        <v>139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20" t="s">
        <v>87</v>
      </c>
      <c r="BK347" s="220">
        <f>ROUND(I347*H347,2)</f>
        <v>0</v>
      </c>
      <c r="BL347" s="20" t="s">
        <v>146</v>
      </c>
      <c r="BM347" s="219" t="s">
        <v>416</v>
      </c>
    </row>
    <row r="348" s="15" customFormat="1">
      <c r="A348" s="15"/>
      <c r="B348" s="250"/>
      <c r="C348" s="251"/>
      <c r="D348" s="228" t="s">
        <v>150</v>
      </c>
      <c r="E348" s="252" t="s">
        <v>35</v>
      </c>
      <c r="F348" s="253" t="s">
        <v>224</v>
      </c>
      <c r="G348" s="251"/>
      <c r="H348" s="252" t="s">
        <v>35</v>
      </c>
      <c r="I348" s="254"/>
      <c r="J348" s="251"/>
      <c r="K348" s="251"/>
      <c r="L348" s="255"/>
      <c r="M348" s="256"/>
      <c r="N348" s="257"/>
      <c r="O348" s="257"/>
      <c r="P348" s="257"/>
      <c r="Q348" s="257"/>
      <c r="R348" s="257"/>
      <c r="S348" s="257"/>
      <c r="T348" s="258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9" t="s">
        <v>150</v>
      </c>
      <c r="AU348" s="259" t="s">
        <v>89</v>
      </c>
      <c r="AV348" s="15" t="s">
        <v>87</v>
      </c>
      <c r="AW348" s="15" t="s">
        <v>41</v>
      </c>
      <c r="AX348" s="15" t="s">
        <v>80</v>
      </c>
      <c r="AY348" s="259" t="s">
        <v>139</v>
      </c>
    </row>
    <row r="349" s="15" customFormat="1">
      <c r="A349" s="15"/>
      <c r="B349" s="250"/>
      <c r="C349" s="251"/>
      <c r="D349" s="228" t="s">
        <v>150</v>
      </c>
      <c r="E349" s="252" t="s">
        <v>35</v>
      </c>
      <c r="F349" s="253" t="s">
        <v>404</v>
      </c>
      <c r="G349" s="251"/>
      <c r="H349" s="252" t="s">
        <v>35</v>
      </c>
      <c r="I349" s="254"/>
      <c r="J349" s="251"/>
      <c r="K349" s="251"/>
      <c r="L349" s="255"/>
      <c r="M349" s="256"/>
      <c r="N349" s="257"/>
      <c r="O349" s="257"/>
      <c r="P349" s="257"/>
      <c r="Q349" s="257"/>
      <c r="R349" s="257"/>
      <c r="S349" s="257"/>
      <c r="T349" s="258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9" t="s">
        <v>150</v>
      </c>
      <c r="AU349" s="259" t="s">
        <v>89</v>
      </c>
      <c r="AV349" s="15" t="s">
        <v>87</v>
      </c>
      <c r="AW349" s="15" t="s">
        <v>41</v>
      </c>
      <c r="AX349" s="15" t="s">
        <v>80</v>
      </c>
      <c r="AY349" s="259" t="s">
        <v>139</v>
      </c>
    </row>
    <row r="350" s="13" customFormat="1">
      <c r="A350" s="13"/>
      <c r="B350" s="226"/>
      <c r="C350" s="227"/>
      <c r="D350" s="228" t="s">
        <v>150</v>
      </c>
      <c r="E350" s="229" t="s">
        <v>35</v>
      </c>
      <c r="F350" s="230" t="s">
        <v>417</v>
      </c>
      <c r="G350" s="227"/>
      <c r="H350" s="231">
        <v>2</v>
      </c>
      <c r="I350" s="232"/>
      <c r="J350" s="227"/>
      <c r="K350" s="227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150</v>
      </c>
      <c r="AU350" s="237" t="s">
        <v>89</v>
      </c>
      <c r="AV350" s="13" t="s">
        <v>89</v>
      </c>
      <c r="AW350" s="13" t="s">
        <v>41</v>
      </c>
      <c r="AX350" s="13" t="s">
        <v>87</v>
      </c>
      <c r="AY350" s="237" t="s">
        <v>139</v>
      </c>
    </row>
    <row r="351" s="12" customFormat="1" ht="22.8" customHeight="1">
      <c r="A351" s="12"/>
      <c r="B351" s="192"/>
      <c r="C351" s="193"/>
      <c r="D351" s="194" t="s">
        <v>79</v>
      </c>
      <c r="E351" s="206" t="s">
        <v>210</v>
      </c>
      <c r="F351" s="206" t="s">
        <v>418</v>
      </c>
      <c r="G351" s="193"/>
      <c r="H351" s="193"/>
      <c r="I351" s="196"/>
      <c r="J351" s="207">
        <f>BK351</f>
        <v>0</v>
      </c>
      <c r="K351" s="193"/>
      <c r="L351" s="198"/>
      <c r="M351" s="199"/>
      <c r="N351" s="200"/>
      <c r="O351" s="200"/>
      <c r="P351" s="201">
        <f>SUM(P352:P458)</f>
        <v>0</v>
      </c>
      <c r="Q351" s="200"/>
      <c r="R351" s="201">
        <f>SUM(R352:R458)</f>
        <v>6.7141463099999994</v>
      </c>
      <c r="S351" s="200"/>
      <c r="T351" s="202">
        <f>SUM(T352:T458)</f>
        <v>3.0154000000000001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3" t="s">
        <v>87</v>
      </c>
      <c r="AT351" s="204" t="s">
        <v>79</v>
      </c>
      <c r="AU351" s="204" t="s">
        <v>87</v>
      </c>
      <c r="AY351" s="203" t="s">
        <v>139</v>
      </c>
      <c r="BK351" s="205">
        <f>SUM(BK352:BK458)</f>
        <v>0</v>
      </c>
    </row>
    <row r="352" s="2" customFormat="1" ht="33" customHeight="1">
      <c r="A352" s="42"/>
      <c r="B352" s="43"/>
      <c r="C352" s="208" t="s">
        <v>419</v>
      </c>
      <c r="D352" s="208" t="s">
        <v>141</v>
      </c>
      <c r="E352" s="209" t="s">
        <v>420</v>
      </c>
      <c r="F352" s="210" t="s">
        <v>421</v>
      </c>
      <c r="G352" s="211" t="s">
        <v>144</v>
      </c>
      <c r="H352" s="212">
        <v>0.78900000000000003</v>
      </c>
      <c r="I352" s="213"/>
      <c r="J352" s="214">
        <f>ROUND(I352*H352,2)</f>
        <v>0</v>
      </c>
      <c r="K352" s="210" t="s">
        <v>35</v>
      </c>
      <c r="L352" s="48"/>
      <c r="M352" s="215" t="s">
        <v>35</v>
      </c>
      <c r="N352" s="216" t="s">
        <v>51</v>
      </c>
      <c r="O352" s="88"/>
      <c r="P352" s="217">
        <f>O352*H352</f>
        <v>0</v>
      </c>
      <c r="Q352" s="217">
        <v>0</v>
      </c>
      <c r="R352" s="217">
        <f>Q352*H352</f>
        <v>0</v>
      </c>
      <c r="S352" s="217">
        <v>1.8</v>
      </c>
      <c r="T352" s="218">
        <f>S352*H352</f>
        <v>1.4202000000000001</v>
      </c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R352" s="219" t="s">
        <v>146</v>
      </c>
      <c r="AT352" s="219" t="s">
        <v>141</v>
      </c>
      <c r="AU352" s="219" t="s">
        <v>89</v>
      </c>
      <c r="AY352" s="20" t="s">
        <v>139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20" t="s">
        <v>87</v>
      </c>
      <c r="BK352" s="220">
        <f>ROUND(I352*H352,2)</f>
        <v>0</v>
      </c>
      <c r="BL352" s="20" t="s">
        <v>146</v>
      </c>
      <c r="BM352" s="219" t="s">
        <v>422</v>
      </c>
    </row>
    <row r="353" s="15" customFormat="1">
      <c r="A353" s="15"/>
      <c r="B353" s="250"/>
      <c r="C353" s="251"/>
      <c r="D353" s="228" t="s">
        <v>150</v>
      </c>
      <c r="E353" s="252" t="s">
        <v>35</v>
      </c>
      <c r="F353" s="253" t="s">
        <v>224</v>
      </c>
      <c r="G353" s="251"/>
      <c r="H353" s="252" t="s">
        <v>35</v>
      </c>
      <c r="I353" s="254"/>
      <c r="J353" s="251"/>
      <c r="K353" s="251"/>
      <c r="L353" s="255"/>
      <c r="M353" s="256"/>
      <c r="N353" s="257"/>
      <c r="O353" s="257"/>
      <c r="P353" s="257"/>
      <c r="Q353" s="257"/>
      <c r="R353" s="257"/>
      <c r="S353" s="257"/>
      <c r="T353" s="258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9" t="s">
        <v>150</v>
      </c>
      <c r="AU353" s="259" t="s">
        <v>89</v>
      </c>
      <c r="AV353" s="15" t="s">
        <v>87</v>
      </c>
      <c r="AW353" s="15" t="s">
        <v>41</v>
      </c>
      <c r="AX353" s="15" t="s">
        <v>80</v>
      </c>
      <c r="AY353" s="259" t="s">
        <v>139</v>
      </c>
    </row>
    <row r="354" s="15" customFormat="1">
      <c r="A354" s="15"/>
      <c r="B354" s="250"/>
      <c r="C354" s="251"/>
      <c r="D354" s="228" t="s">
        <v>150</v>
      </c>
      <c r="E354" s="252" t="s">
        <v>35</v>
      </c>
      <c r="F354" s="253" t="s">
        <v>225</v>
      </c>
      <c r="G354" s="251"/>
      <c r="H354" s="252" t="s">
        <v>35</v>
      </c>
      <c r="I354" s="254"/>
      <c r="J354" s="251"/>
      <c r="K354" s="251"/>
      <c r="L354" s="255"/>
      <c r="M354" s="256"/>
      <c r="N354" s="257"/>
      <c r="O354" s="257"/>
      <c r="P354" s="257"/>
      <c r="Q354" s="257"/>
      <c r="R354" s="257"/>
      <c r="S354" s="257"/>
      <c r="T354" s="258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9" t="s">
        <v>150</v>
      </c>
      <c r="AU354" s="259" t="s">
        <v>89</v>
      </c>
      <c r="AV354" s="15" t="s">
        <v>87</v>
      </c>
      <c r="AW354" s="15" t="s">
        <v>41</v>
      </c>
      <c r="AX354" s="15" t="s">
        <v>80</v>
      </c>
      <c r="AY354" s="259" t="s">
        <v>139</v>
      </c>
    </row>
    <row r="355" s="13" customFormat="1">
      <c r="A355" s="13"/>
      <c r="B355" s="226"/>
      <c r="C355" s="227"/>
      <c r="D355" s="228" t="s">
        <v>150</v>
      </c>
      <c r="E355" s="229" t="s">
        <v>35</v>
      </c>
      <c r="F355" s="230" t="s">
        <v>423</v>
      </c>
      <c r="G355" s="227"/>
      <c r="H355" s="231">
        <v>0.437</v>
      </c>
      <c r="I355" s="232"/>
      <c r="J355" s="227"/>
      <c r="K355" s="227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150</v>
      </c>
      <c r="AU355" s="237" t="s">
        <v>89</v>
      </c>
      <c r="AV355" s="13" t="s">
        <v>89</v>
      </c>
      <c r="AW355" s="13" t="s">
        <v>41</v>
      </c>
      <c r="AX355" s="13" t="s">
        <v>80</v>
      </c>
      <c r="AY355" s="237" t="s">
        <v>139</v>
      </c>
    </row>
    <row r="356" s="13" customFormat="1">
      <c r="A356" s="13"/>
      <c r="B356" s="226"/>
      <c r="C356" s="227"/>
      <c r="D356" s="228" t="s">
        <v>150</v>
      </c>
      <c r="E356" s="229" t="s">
        <v>35</v>
      </c>
      <c r="F356" s="230" t="s">
        <v>424</v>
      </c>
      <c r="G356" s="227"/>
      <c r="H356" s="231">
        <v>0.35199999999999998</v>
      </c>
      <c r="I356" s="232"/>
      <c r="J356" s="227"/>
      <c r="K356" s="227"/>
      <c r="L356" s="233"/>
      <c r="M356" s="234"/>
      <c r="N356" s="235"/>
      <c r="O356" s="235"/>
      <c r="P356" s="235"/>
      <c r="Q356" s="235"/>
      <c r="R356" s="235"/>
      <c r="S356" s="235"/>
      <c r="T356" s="23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7" t="s">
        <v>150</v>
      </c>
      <c r="AU356" s="237" t="s">
        <v>89</v>
      </c>
      <c r="AV356" s="13" t="s">
        <v>89</v>
      </c>
      <c r="AW356" s="13" t="s">
        <v>41</v>
      </c>
      <c r="AX356" s="13" t="s">
        <v>80</v>
      </c>
      <c r="AY356" s="237" t="s">
        <v>139</v>
      </c>
    </row>
    <row r="357" s="14" customFormat="1">
      <c r="A357" s="14"/>
      <c r="B357" s="238"/>
      <c r="C357" s="239"/>
      <c r="D357" s="228" t="s">
        <v>150</v>
      </c>
      <c r="E357" s="240" t="s">
        <v>35</v>
      </c>
      <c r="F357" s="241" t="s">
        <v>170</v>
      </c>
      <c r="G357" s="239"/>
      <c r="H357" s="242">
        <v>0.78899999999999992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8" t="s">
        <v>150</v>
      </c>
      <c r="AU357" s="248" t="s">
        <v>89</v>
      </c>
      <c r="AV357" s="14" t="s">
        <v>146</v>
      </c>
      <c r="AW357" s="14" t="s">
        <v>41</v>
      </c>
      <c r="AX357" s="14" t="s">
        <v>87</v>
      </c>
      <c r="AY357" s="248" t="s">
        <v>139</v>
      </c>
    </row>
    <row r="358" s="2" customFormat="1" ht="33" customHeight="1">
      <c r="A358" s="42"/>
      <c r="B358" s="43"/>
      <c r="C358" s="208" t="s">
        <v>425</v>
      </c>
      <c r="D358" s="208" t="s">
        <v>141</v>
      </c>
      <c r="E358" s="209" t="s">
        <v>426</v>
      </c>
      <c r="F358" s="210" t="s">
        <v>427</v>
      </c>
      <c r="G358" s="211" t="s">
        <v>144</v>
      </c>
      <c r="H358" s="212">
        <v>0.623</v>
      </c>
      <c r="I358" s="213"/>
      <c r="J358" s="214">
        <f>ROUND(I358*H358,2)</f>
        <v>0</v>
      </c>
      <c r="K358" s="210" t="s">
        <v>35</v>
      </c>
      <c r="L358" s="48"/>
      <c r="M358" s="215" t="s">
        <v>35</v>
      </c>
      <c r="N358" s="216" t="s">
        <v>51</v>
      </c>
      <c r="O358" s="88"/>
      <c r="P358" s="217">
        <f>O358*H358</f>
        <v>0</v>
      </c>
      <c r="Q358" s="217">
        <v>0</v>
      </c>
      <c r="R358" s="217">
        <f>Q358*H358</f>
        <v>0</v>
      </c>
      <c r="S358" s="217">
        <v>2.3999999999999999</v>
      </c>
      <c r="T358" s="218">
        <f>S358*H358</f>
        <v>1.4951999999999999</v>
      </c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R358" s="219" t="s">
        <v>146</v>
      </c>
      <c r="AT358" s="219" t="s">
        <v>141</v>
      </c>
      <c r="AU358" s="219" t="s">
        <v>89</v>
      </c>
      <c r="AY358" s="20" t="s">
        <v>139</v>
      </c>
      <c r="BE358" s="220">
        <f>IF(N358="základní",J358,0)</f>
        <v>0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20" t="s">
        <v>87</v>
      </c>
      <c r="BK358" s="220">
        <f>ROUND(I358*H358,2)</f>
        <v>0</v>
      </c>
      <c r="BL358" s="20" t="s">
        <v>146</v>
      </c>
      <c r="BM358" s="219" t="s">
        <v>428</v>
      </c>
    </row>
    <row r="359" s="15" customFormat="1">
      <c r="A359" s="15"/>
      <c r="B359" s="250"/>
      <c r="C359" s="251"/>
      <c r="D359" s="228" t="s">
        <v>150</v>
      </c>
      <c r="E359" s="252" t="s">
        <v>35</v>
      </c>
      <c r="F359" s="253" t="s">
        <v>224</v>
      </c>
      <c r="G359" s="251"/>
      <c r="H359" s="252" t="s">
        <v>35</v>
      </c>
      <c r="I359" s="254"/>
      <c r="J359" s="251"/>
      <c r="K359" s="251"/>
      <c r="L359" s="255"/>
      <c r="M359" s="256"/>
      <c r="N359" s="257"/>
      <c r="O359" s="257"/>
      <c r="P359" s="257"/>
      <c r="Q359" s="257"/>
      <c r="R359" s="257"/>
      <c r="S359" s="257"/>
      <c r="T359" s="258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9" t="s">
        <v>150</v>
      </c>
      <c r="AU359" s="259" t="s">
        <v>89</v>
      </c>
      <c r="AV359" s="15" t="s">
        <v>87</v>
      </c>
      <c r="AW359" s="15" t="s">
        <v>41</v>
      </c>
      <c r="AX359" s="15" t="s">
        <v>80</v>
      </c>
      <c r="AY359" s="259" t="s">
        <v>139</v>
      </c>
    </row>
    <row r="360" s="15" customFormat="1">
      <c r="A360" s="15"/>
      <c r="B360" s="250"/>
      <c r="C360" s="251"/>
      <c r="D360" s="228" t="s">
        <v>150</v>
      </c>
      <c r="E360" s="252" t="s">
        <v>35</v>
      </c>
      <c r="F360" s="253" t="s">
        <v>225</v>
      </c>
      <c r="G360" s="251"/>
      <c r="H360" s="252" t="s">
        <v>35</v>
      </c>
      <c r="I360" s="254"/>
      <c r="J360" s="251"/>
      <c r="K360" s="251"/>
      <c r="L360" s="255"/>
      <c r="M360" s="256"/>
      <c r="N360" s="257"/>
      <c r="O360" s="257"/>
      <c r="P360" s="257"/>
      <c r="Q360" s="257"/>
      <c r="R360" s="257"/>
      <c r="S360" s="257"/>
      <c r="T360" s="258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9" t="s">
        <v>150</v>
      </c>
      <c r="AU360" s="259" t="s">
        <v>89</v>
      </c>
      <c r="AV360" s="15" t="s">
        <v>87</v>
      </c>
      <c r="AW360" s="15" t="s">
        <v>41</v>
      </c>
      <c r="AX360" s="15" t="s">
        <v>80</v>
      </c>
      <c r="AY360" s="259" t="s">
        <v>139</v>
      </c>
    </row>
    <row r="361" s="13" customFormat="1">
      <c r="A361" s="13"/>
      <c r="B361" s="226"/>
      <c r="C361" s="227"/>
      <c r="D361" s="228" t="s">
        <v>150</v>
      </c>
      <c r="E361" s="229" t="s">
        <v>35</v>
      </c>
      <c r="F361" s="230" t="s">
        <v>429</v>
      </c>
      <c r="G361" s="227"/>
      <c r="H361" s="231">
        <v>0.39100000000000001</v>
      </c>
      <c r="I361" s="232"/>
      <c r="J361" s="227"/>
      <c r="K361" s="227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150</v>
      </c>
      <c r="AU361" s="237" t="s">
        <v>89</v>
      </c>
      <c r="AV361" s="13" t="s">
        <v>89</v>
      </c>
      <c r="AW361" s="13" t="s">
        <v>41</v>
      </c>
      <c r="AX361" s="13" t="s">
        <v>80</v>
      </c>
      <c r="AY361" s="237" t="s">
        <v>139</v>
      </c>
    </row>
    <row r="362" s="13" customFormat="1">
      <c r="A362" s="13"/>
      <c r="B362" s="226"/>
      <c r="C362" s="227"/>
      <c r="D362" s="228" t="s">
        <v>150</v>
      </c>
      <c r="E362" s="229" t="s">
        <v>35</v>
      </c>
      <c r="F362" s="230" t="s">
        <v>430</v>
      </c>
      <c r="G362" s="227"/>
      <c r="H362" s="231">
        <v>0.23200000000000001</v>
      </c>
      <c r="I362" s="232"/>
      <c r="J362" s="227"/>
      <c r="K362" s="227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150</v>
      </c>
      <c r="AU362" s="237" t="s">
        <v>89</v>
      </c>
      <c r="AV362" s="13" t="s">
        <v>89</v>
      </c>
      <c r="AW362" s="13" t="s">
        <v>41</v>
      </c>
      <c r="AX362" s="13" t="s">
        <v>80</v>
      </c>
      <c r="AY362" s="237" t="s">
        <v>139</v>
      </c>
    </row>
    <row r="363" s="14" customFormat="1">
      <c r="A363" s="14"/>
      <c r="B363" s="238"/>
      <c r="C363" s="239"/>
      <c r="D363" s="228" t="s">
        <v>150</v>
      </c>
      <c r="E363" s="240" t="s">
        <v>35</v>
      </c>
      <c r="F363" s="241" t="s">
        <v>170</v>
      </c>
      <c r="G363" s="239"/>
      <c r="H363" s="242">
        <v>0.623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8" t="s">
        <v>150</v>
      </c>
      <c r="AU363" s="248" t="s">
        <v>89</v>
      </c>
      <c r="AV363" s="14" t="s">
        <v>146</v>
      </c>
      <c r="AW363" s="14" t="s">
        <v>41</v>
      </c>
      <c r="AX363" s="14" t="s">
        <v>87</v>
      </c>
      <c r="AY363" s="248" t="s">
        <v>139</v>
      </c>
    </row>
    <row r="364" s="2" customFormat="1" ht="44.25" customHeight="1">
      <c r="A364" s="42"/>
      <c r="B364" s="43"/>
      <c r="C364" s="208" t="s">
        <v>431</v>
      </c>
      <c r="D364" s="208" t="s">
        <v>141</v>
      </c>
      <c r="E364" s="209" t="s">
        <v>432</v>
      </c>
      <c r="F364" s="210" t="s">
        <v>433</v>
      </c>
      <c r="G364" s="211" t="s">
        <v>144</v>
      </c>
      <c r="H364" s="212">
        <v>2.1589999999999998</v>
      </c>
      <c r="I364" s="213"/>
      <c r="J364" s="214">
        <f>ROUND(I364*H364,2)</f>
        <v>0</v>
      </c>
      <c r="K364" s="210" t="s">
        <v>145</v>
      </c>
      <c r="L364" s="48"/>
      <c r="M364" s="215" t="s">
        <v>35</v>
      </c>
      <c r="N364" s="216" t="s">
        <v>51</v>
      </c>
      <c r="O364" s="88"/>
      <c r="P364" s="217">
        <f>O364*H364</f>
        <v>0</v>
      </c>
      <c r="Q364" s="217">
        <v>2.5018699999999998</v>
      </c>
      <c r="R364" s="217">
        <f>Q364*H364</f>
        <v>5.4015373299999991</v>
      </c>
      <c r="S364" s="217">
        <v>0</v>
      </c>
      <c r="T364" s="218">
        <f>S364*H364</f>
        <v>0</v>
      </c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R364" s="219" t="s">
        <v>146</v>
      </c>
      <c r="AT364" s="219" t="s">
        <v>141</v>
      </c>
      <c r="AU364" s="219" t="s">
        <v>89</v>
      </c>
      <c r="AY364" s="20" t="s">
        <v>139</v>
      </c>
      <c r="BE364" s="220">
        <f>IF(N364="základní",J364,0)</f>
        <v>0</v>
      </c>
      <c r="BF364" s="220">
        <f>IF(N364="snížená",J364,0)</f>
        <v>0</v>
      </c>
      <c r="BG364" s="220">
        <f>IF(N364="zákl. přenesená",J364,0)</f>
        <v>0</v>
      </c>
      <c r="BH364" s="220">
        <f>IF(N364="sníž. přenesená",J364,0)</f>
        <v>0</v>
      </c>
      <c r="BI364" s="220">
        <f>IF(N364="nulová",J364,0)</f>
        <v>0</v>
      </c>
      <c r="BJ364" s="20" t="s">
        <v>87</v>
      </c>
      <c r="BK364" s="220">
        <f>ROUND(I364*H364,2)</f>
        <v>0</v>
      </c>
      <c r="BL364" s="20" t="s">
        <v>146</v>
      </c>
      <c r="BM364" s="219" t="s">
        <v>434</v>
      </c>
    </row>
    <row r="365" s="2" customFormat="1">
      <c r="A365" s="42"/>
      <c r="B365" s="43"/>
      <c r="C365" s="44"/>
      <c r="D365" s="221" t="s">
        <v>148</v>
      </c>
      <c r="E365" s="44"/>
      <c r="F365" s="222" t="s">
        <v>435</v>
      </c>
      <c r="G365" s="44"/>
      <c r="H365" s="44"/>
      <c r="I365" s="223"/>
      <c r="J365" s="44"/>
      <c r="K365" s="44"/>
      <c r="L365" s="48"/>
      <c r="M365" s="224"/>
      <c r="N365" s="225"/>
      <c r="O365" s="88"/>
      <c r="P365" s="88"/>
      <c r="Q365" s="88"/>
      <c r="R365" s="88"/>
      <c r="S365" s="88"/>
      <c r="T365" s="89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T365" s="20" t="s">
        <v>148</v>
      </c>
      <c r="AU365" s="20" t="s">
        <v>89</v>
      </c>
    </row>
    <row r="366" s="15" customFormat="1">
      <c r="A366" s="15"/>
      <c r="B366" s="250"/>
      <c r="C366" s="251"/>
      <c r="D366" s="228" t="s">
        <v>150</v>
      </c>
      <c r="E366" s="252" t="s">
        <v>35</v>
      </c>
      <c r="F366" s="253" t="s">
        <v>224</v>
      </c>
      <c r="G366" s="251"/>
      <c r="H366" s="252" t="s">
        <v>35</v>
      </c>
      <c r="I366" s="254"/>
      <c r="J366" s="251"/>
      <c r="K366" s="251"/>
      <c r="L366" s="255"/>
      <c r="M366" s="256"/>
      <c r="N366" s="257"/>
      <c r="O366" s="257"/>
      <c r="P366" s="257"/>
      <c r="Q366" s="257"/>
      <c r="R366" s="257"/>
      <c r="S366" s="257"/>
      <c r="T366" s="258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9" t="s">
        <v>150</v>
      </c>
      <c r="AU366" s="259" t="s">
        <v>89</v>
      </c>
      <c r="AV366" s="15" t="s">
        <v>87</v>
      </c>
      <c r="AW366" s="15" t="s">
        <v>41</v>
      </c>
      <c r="AX366" s="15" t="s">
        <v>80</v>
      </c>
      <c r="AY366" s="259" t="s">
        <v>139</v>
      </c>
    </row>
    <row r="367" s="15" customFormat="1">
      <c r="A367" s="15"/>
      <c r="B367" s="250"/>
      <c r="C367" s="251"/>
      <c r="D367" s="228" t="s">
        <v>150</v>
      </c>
      <c r="E367" s="252" t="s">
        <v>35</v>
      </c>
      <c r="F367" s="253" t="s">
        <v>225</v>
      </c>
      <c r="G367" s="251"/>
      <c r="H367" s="252" t="s">
        <v>35</v>
      </c>
      <c r="I367" s="254"/>
      <c r="J367" s="251"/>
      <c r="K367" s="251"/>
      <c r="L367" s="255"/>
      <c r="M367" s="256"/>
      <c r="N367" s="257"/>
      <c r="O367" s="257"/>
      <c r="P367" s="257"/>
      <c r="Q367" s="257"/>
      <c r="R367" s="257"/>
      <c r="S367" s="257"/>
      <c r="T367" s="25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9" t="s">
        <v>150</v>
      </c>
      <c r="AU367" s="259" t="s">
        <v>89</v>
      </c>
      <c r="AV367" s="15" t="s">
        <v>87</v>
      </c>
      <c r="AW367" s="15" t="s">
        <v>41</v>
      </c>
      <c r="AX367" s="15" t="s">
        <v>80</v>
      </c>
      <c r="AY367" s="259" t="s">
        <v>139</v>
      </c>
    </row>
    <row r="368" s="13" customFormat="1">
      <c r="A368" s="13"/>
      <c r="B368" s="226"/>
      <c r="C368" s="227"/>
      <c r="D368" s="228" t="s">
        <v>150</v>
      </c>
      <c r="E368" s="229" t="s">
        <v>35</v>
      </c>
      <c r="F368" s="230" t="s">
        <v>436</v>
      </c>
      <c r="G368" s="227"/>
      <c r="H368" s="231">
        <v>1.169</v>
      </c>
      <c r="I368" s="232"/>
      <c r="J368" s="227"/>
      <c r="K368" s="227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150</v>
      </c>
      <c r="AU368" s="237" t="s">
        <v>89</v>
      </c>
      <c r="AV368" s="13" t="s">
        <v>89</v>
      </c>
      <c r="AW368" s="13" t="s">
        <v>41</v>
      </c>
      <c r="AX368" s="13" t="s">
        <v>80</v>
      </c>
      <c r="AY368" s="237" t="s">
        <v>139</v>
      </c>
    </row>
    <row r="369" s="13" customFormat="1">
      <c r="A369" s="13"/>
      <c r="B369" s="226"/>
      <c r="C369" s="227"/>
      <c r="D369" s="228" t="s">
        <v>150</v>
      </c>
      <c r="E369" s="229" t="s">
        <v>35</v>
      </c>
      <c r="F369" s="230" t="s">
        <v>437</v>
      </c>
      <c r="G369" s="227"/>
      <c r="H369" s="231">
        <v>0.98999999999999999</v>
      </c>
      <c r="I369" s="232"/>
      <c r="J369" s="227"/>
      <c r="K369" s="227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150</v>
      </c>
      <c r="AU369" s="237" t="s">
        <v>89</v>
      </c>
      <c r="AV369" s="13" t="s">
        <v>89</v>
      </c>
      <c r="AW369" s="13" t="s">
        <v>41</v>
      </c>
      <c r="AX369" s="13" t="s">
        <v>80</v>
      </c>
      <c r="AY369" s="237" t="s">
        <v>139</v>
      </c>
    </row>
    <row r="370" s="14" customFormat="1">
      <c r="A370" s="14"/>
      <c r="B370" s="238"/>
      <c r="C370" s="239"/>
      <c r="D370" s="228" t="s">
        <v>150</v>
      </c>
      <c r="E370" s="240" t="s">
        <v>35</v>
      </c>
      <c r="F370" s="241" t="s">
        <v>170</v>
      </c>
      <c r="G370" s="239"/>
      <c r="H370" s="242">
        <v>2.1589999999999998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150</v>
      </c>
      <c r="AU370" s="248" t="s">
        <v>89</v>
      </c>
      <c r="AV370" s="14" t="s">
        <v>146</v>
      </c>
      <c r="AW370" s="14" t="s">
        <v>41</v>
      </c>
      <c r="AX370" s="14" t="s">
        <v>87</v>
      </c>
      <c r="AY370" s="248" t="s">
        <v>139</v>
      </c>
    </row>
    <row r="371" s="2" customFormat="1" ht="44.25" customHeight="1">
      <c r="A371" s="42"/>
      <c r="B371" s="43"/>
      <c r="C371" s="208" t="s">
        <v>438</v>
      </c>
      <c r="D371" s="208" t="s">
        <v>141</v>
      </c>
      <c r="E371" s="209" t="s">
        <v>439</v>
      </c>
      <c r="F371" s="210" t="s">
        <v>440</v>
      </c>
      <c r="G371" s="211" t="s">
        <v>144</v>
      </c>
      <c r="H371" s="212">
        <v>0.35599999999999998</v>
      </c>
      <c r="I371" s="213"/>
      <c r="J371" s="214">
        <f>ROUND(I371*H371,2)</f>
        <v>0</v>
      </c>
      <c r="K371" s="210" t="s">
        <v>145</v>
      </c>
      <c r="L371" s="48"/>
      <c r="M371" s="215" t="s">
        <v>35</v>
      </c>
      <c r="N371" s="216" t="s">
        <v>51</v>
      </c>
      <c r="O371" s="88"/>
      <c r="P371" s="217">
        <f>O371*H371</f>
        <v>0</v>
      </c>
      <c r="Q371" s="217">
        <v>2.5018699999999998</v>
      </c>
      <c r="R371" s="217">
        <f>Q371*H371</f>
        <v>0.89066571999999988</v>
      </c>
      <c r="S371" s="217">
        <v>0</v>
      </c>
      <c r="T371" s="218">
        <f>S371*H371</f>
        <v>0</v>
      </c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R371" s="219" t="s">
        <v>146</v>
      </c>
      <c r="AT371" s="219" t="s">
        <v>141</v>
      </c>
      <c r="AU371" s="219" t="s">
        <v>89</v>
      </c>
      <c r="AY371" s="20" t="s">
        <v>139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20" t="s">
        <v>87</v>
      </c>
      <c r="BK371" s="220">
        <f>ROUND(I371*H371,2)</f>
        <v>0</v>
      </c>
      <c r="BL371" s="20" t="s">
        <v>146</v>
      </c>
      <c r="BM371" s="219" t="s">
        <v>441</v>
      </c>
    </row>
    <row r="372" s="2" customFormat="1">
      <c r="A372" s="42"/>
      <c r="B372" s="43"/>
      <c r="C372" s="44"/>
      <c r="D372" s="221" t="s">
        <v>148</v>
      </c>
      <c r="E372" s="44"/>
      <c r="F372" s="222" t="s">
        <v>442</v>
      </c>
      <c r="G372" s="44"/>
      <c r="H372" s="44"/>
      <c r="I372" s="223"/>
      <c r="J372" s="44"/>
      <c r="K372" s="44"/>
      <c r="L372" s="48"/>
      <c r="M372" s="224"/>
      <c r="N372" s="225"/>
      <c r="O372" s="88"/>
      <c r="P372" s="88"/>
      <c r="Q372" s="88"/>
      <c r="R372" s="88"/>
      <c r="S372" s="88"/>
      <c r="T372" s="89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T372" s="20" t="s">
        <v>148</v>
      </c>
      <c r="AU372" s="20" t="s">
        <v>89</v>
      </c>
    </row>
    <row r="373" s="15" customFormat="1">
      <c r="A373" s="15"/>
      <c r="B373" s="250"/>
      <c r="C373" s="251"/>
      <c r="D373" s="228" t="s">
        <v>150</v>
      </c>
      <c r="E373" s="252" t="s">
        <v>35</v>
      </c>
      <c r="F373" s="253" t="s">
        <v>224</v>
      </c>
      <c r="G373" s="251"/>
      <c r="H373" s="252" t="s">
        <v>35</v>
      </c>
      <c r="I373" s="254"/>
      <c r="J373" s="251"/>
      <c r="K373" s="251"/>
      <c r="L373" s="255"/>
      <c r="M373" s="256"/>
      <c r="N373" s="257"/>
      <c r="O373" s="257"/>
      <c r="P373" s="257"/>
      <c r="Q373" s="257"/>
      <c r="R373" s="257"/>
      <c r="S373" s="257"/>
      <c r="T373" s="258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9" t="s">
        <v>150</v>
      </c>
      <c r="AU373" s="259" t="s">
        <v>89</v>
      </c>
      <c r="AV373" s="15" t="s">
        <v>87</v>
      </c>
      <c r="AW373" s="15" t="s">
        <v>41</v>
      </c>
      <c r="AX373" s="15" t="s">
        <v>80</v>
      </c>
      <c r="AY373" s="259" t="s">
        <v>139</v>
      </c>
    </row>
    <row r="374" s="15" customFormat="1">
      <c r="A374" s="15"/>
      <c r="B374" s="250"/>
      <c r="C374" s="251"/>
      <c r="D374" s="228" t="s">
        <v>150</v>
      </c>
      <c r="E374" s="252" t="s">
        <v>35</v>
      </c>
      <c r="F374" s="253" t="s">
        <v>225</v>
      </c>
      <c r="G374" s="251"/>
      <c r="H374" s="252" t="s">
        <v>35</v>
      </c>
      <c r="I374" s="254"/>
      <c r="J374" s="251"/>
      <c r="K374" s="251"/>
      <c r="L374" s="255"/>
      <c r="M374" s="256"/>
      <c r="N374" s="257"/>
      <c r="O374" s="257"/>
      <c r="P374" s="257"/>
      <c r="Q374" s="257"/>
      <c r="R374" s="257"/>
      <c r="S374" s="257"/>
      <c r="T374" s="258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9" t="s">
        <v>150</v>
      </c>
      <c r="AU374" s="259" t="s">
        <v>89</v>
      </c>
      <c r="AV374" s="15" t="s">
        <v>87</v>
      </c>
      <c r="AW374" s="15" t="s">
        <v>41</v>
      </c>
      <c r="AX374" s="15" t="s">
        <v>80</v>
      </c>
      <c r="AY374" s="259" t="s">
        <v>139</v>
      </c>
    </row>
    <row r="375" s="13" customFormat="1">
      <c r="A375" s="13"/>
      <c r="B375" s="226"/>
      <c r="C375" s="227"/>
      <c r="D375" s="228" t="s">
        <v>150</v>
      </c>
      <c r="E375" s="229" t="s">
        <v>35</v>
      </c>
      <c r="F375" s="230" t="s">
        <v>443</v>
      </c>
      <c r="G375" s="227"/>
      <c r="H375" s="231">
        <v>0.24099999999999999</v>
      </c>
      <c r="I375" s="232"/>
      <c r="J375" s="227"/>
      <c r="K375" s="227"/>
      <c r="L375" s="233"/>
      <c r="M375" s="234"/>
      <c r="N375" s="235"/>
      <c r="O375" s="235"/>
      <c r="P375" s="235"/>
      <c r="Q375" s="235"/>
      <c r="R375" s="235"/>
      <c r="S375" s="235"/>
      <c r="T375" s="23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7" t="s">
        <v>150</v>
      </c>
      <c r="AU375" s="237" t="s">
        <v>89</v>
      </c>
      <c r="AV375" s="13" t="s">
        <v>89</v>
      </c>
      <c r="AW375" s="13" t="s">
        <v>41</v>
      </c>
      <c r="AX375" s="13" t="s">
        <v>80</v>
      </c>
      <c r="AY375" s="237" t="s">
        <v>139</v>
      </c>
    </row>
    <row r="376" s="13" customFormat="1">
      <c r="A376" s="13"/>
      <c r="B376" s="226"/>
      <c r="C376" s="227"/>
      <c r="D376" s="228" t="s">
        <v>150</v>
      </c>
      <c r="E376" s="229" t="s">
        <v>35</v>
      </c>
      <c r="F376" s="230" t="s">
        <v>444</v>
      </c>
      <c r="G376" s="227"/>
      <c r="H376" s="231">
        <v>0.11500000000000001</v>
      </c>
      <c r="I376" s="232"/>
      <c r="J376" s="227"/>
      <c r="K376" s="227"/>
      <c r="L376" s="233"/>
      <c r="M376" s="234"/>
      <c r="N376" s="235"/>
      <c r="O376" s="235"/>
      <c r="P376" s="235"/>
      <c r="Q376" s="235"/>
      <c r="R376" s="235"/>
      <c r="S376" s="235"/>
      <c r="T376" s="23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7" t="s">
        <v>150</v>
      </c>
      <c r="AU376" s="237" t="s">
        <v>89</v>
      </c>
      <c r="AV376" s="13" t="s">
        <v>89</v>
      </c>
      <c r="AW376" s="13" t="s">
        <v>41</v>
      </c>
      <c r="AX376" s="13" t="s">
        <v>80</v>
      </c>
      <c r="AY376" s="237" t="s">
        <v>139</v>
      </c>
    </row>
    <row r="377" s="14" customFormat="1">
      <c r="A377" s="14"/>
      <c r="B377" s="238"/>
      <c r="C377" s="239"/>
      <c r="D377" s="228" t="s">
        <v>150</v>
      </c>
      <c r="E377" s="240" t="s">
        <v>35</v>
      </c>
      <c r="F377" s="241" t="s">
        <v>170</v>
      </c>
      <c r="G377" s="239"/>
      <c r="H377" s="242">
        <v>0.35599999999999998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8" t="s">
        <v>150</v>
      </c>
      <c r="AU377" s="248" t="s">
        <v>89</v>
      </c>
      <c r="AV377" s="14" t="s">
        <v>146</v>
      </c>
      <c r="AW377" s="14" t="s">
        <v>41</v>
      </c>
      <c r="AX377" s="14" t="s">
        <v>87</v>
      </c>
      <c r="AY377" s="248" t="s">
        <v>139</v>
      </c>
    </row>
    <row r="378" s="2" customFormat="1" ht="37.8" customHeight="1">
      <c r="A378" s="42"/>
      <c r="B378" s="43"/>
      <c r="C378" s="208" t="s">
        <v>445</v>
      </c>
      <c r="D378" s="208" t="s">
        <v>141</v>
      </c>
      <c r="E378" s="209" t="s">
        <v>446</v>
      </c>
      <c r="F378" s="210" t="s">
        <v>447</v>
      </c>
      <c r="G378" s="211" t="s">
        <v>282</v>
      </c>
      <c r="H378" s="212">
        <v>8.6349999999999998</v>
      </c>
      <c r="I378" s="213"/>
      <c r="J378" s="214">
        <f>ROUND(I378*H378,2)</f>
        <v>0</v>
      </c>
      <c r="K378" s="210" t="s">
        <v>145</v>
      </c>
      <c r="L378" s="48"/>
      <c r="M378" s="215" t="s">
        <v>35</v>
      </c>
      <c r="N378" s="216" t="s">
        <v>51</v>
      </c>
      <c r="O378" s="88"/>
      <c r="P378" s="217">
        <f>O378*H378</f>
        <v>0</v>
      </c>
      <c r="Q378" s="217">
        <v>0.00545</v>
      </c>
      <c r="R378" s="217">
        <f>Q378*H378</f>
        <v>0.047060749999999998</v>
      </c>
      <c r="S378" s="217">
        <v>0</v>
      </c>
      <c r="T378" s="218">
        <f>S378*H378</f>
        <v>0</v>
      </c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R378" s="219" t="s">
        <v>146</v>
      </c>
      <c r="AT378" s="219" t="s">
        <v>141</v>
      </c>
      <c r="AU378" s="219" t="s">
        <v>89</v>
      </c>
      <c r="AY378" s="20" t="s">
        <v>139</v>
      </c>
      <c r="BE378" s="220">
        <f>IF(N378="základní",J378,0)</f>
        <v>0</v>
      </c>
      <c r="BF378" s="220">
        <f>IF(N378="snížená",J378,0)</f>
        <v>0</v>
      </c>
      <c r="BG378" s="220">
        <f>IF(N378="zákl. přenesená",J378,0)</f>
        <v>0</v>
      </c>
      <c r="BH378" s="220">
        <f>IF(N378="sníž. přenesená",J378,0)</f>
        <v>0</v>
      </c>
      <c r="BI378" s="220">
        <f>IF(N378="nulová",J378,0)</f>
        <v>0</v>
      </c>
      <c r="BJ378" s="20" t="s">
        <v>87</v>
      </c>
      <c r="BK378" s="220">
        <f>ROUND(I378*H378,2)</f>
        <v>0</v>
      </c>
      <c r="BL378" s="20" t="s">
        <v>146</v>
      </c>
      <c r="BM378" s="219" t="s">
        <v>448</v>
      </c>
    </row>
    <row r="379" s="2" customFormat="1">
      <c r="A379" s="42"/>
      <c r="B379" s="43"/>
      <c r="C379" s="44"/>
      <c r="D379" s="221" t="s">
        <v>148</v>
      </c>
      <c r="E379" s="44"/>
      <c r="F379" s="222" t="s">
        <v>449</v>
      </c>
      <c r="G379" s="44"/>
      <c r="H379" s="44"/>
      <c r="I379" s="223"/>
      <c r="J379" s="44"/>
      <c r="K379" s="44"/>
      <c r="L379" s="48"/>
      <c r="M379" s="224"/>
      <c r="N379" s="225"/>
      <c r="O379" s="88"/>
      <c r="P379" s="88"/>
      <c r="Q379" s="88"/>
      <c r="R379" s="88"/>
      <c r="S379" s="88"/>
      <c r="T379" s="89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T379" s="20" t="s">
        <v>148</v>
      </c>
      <c r="AU379" s="20" t="s">
        <v>89</v>
      </c>
    </row>
    <row r="380" s="15" customFormat="1">
      <c r="A380" s="15"/>
      <c r="B380" s="250"/>
      <c r="C380" s="251"/>
      <c r="D380" s="228" t="s">
        <v>150</v>
      </c>
      <c r="E380" s="252" t="s">
        <v>35</v>
      </c>
      <c r="F380" s="253" t="s">
        <v>224</v>
      </c>
      <c r="G380" s="251"/>
      <c r="H380" s="252" t="s">
        <v>35</v>
      </c>
      <c r="I380" s="254"/>
      <c r="J380" s="251"/>
      <c r="K380" s="251"/>
      <c r="L380" s="255"/>
      <c r="M380" s="256"/>
      <c r="N380" s="257"/>
      <c r="O380" s="257"/>
      <c r="P380" s="257"/>
      <c r="Q380" s="257"/>
      <c r="R380" s="257"/>
      <c r="S380" s="257"/>
      <c r="T380" s="258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9" t="s">
        <v>150</v>
      </c>
      <c r="AU380" s="259" t="s">
        <v>89</v>
      </c>
      <c r="AV380" s="15" t="s">
        <v>87</v>
      </c>
      <c r="AW380" s="15" t="s">
        <v>41</v>
      </c>
      <c r="AX380" s="15" t="s">
        <v>80</v>
      </c>
      <c r="AY380" s="259" t="s">
        <v>139</v>
      </c>
    </row>
    <row r="381" s="15" customFormat="1">
      <c r="A381" s="15"/>
      <c r="B381" s="250"/>
      <c r="C381" s="251"/>
      <c r="D381" s="228" t="s">
        <v>150</v>
      </c>
      <c r="E381" s="252" t="s">
        <v>35</v>
      </c>
      <c r="F381" s="253" t="s">
        <v>225</v>
      </c>
      <c r="G381" s="251"/>
      <c r="H381" s="252" t="s">
        <v>35</v>
      </c>
      <c r="I381" s="254"/>
      <c r="J381" s="251"/>
      <c r="K381" s="251"/>
      <c r="L381" s="255"/>
      <c r="M381" s="256"/>
      <c r="N381" s="257"/>
      <c r="O381" s="257"/>
      <c r="P381" s="257"/>
      <c r="Q381" s="257"/>
      <c r="R381" s="257"/>
      <c r="S381" s="257"/>
      <c r="T381" s="258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9" t="s">
        <v>150</v>
      </c>
      <c r="AU381" s="259" t="s">
        <v>89</v>
      </c>
      <c r="AV381" s="15" t="s">
        <v>87</v>
      </c>
      <c r="AW381" s="15" t="s">
        <v>41</v>
      </c>
      <c r="AX381" s="15" t="s">
        <v>80</v>
      </c>
      <c r="AY381" s="259" t="s">
        <v>139</v>
      </c>
    </row>
    <row r="382" s="13" customFormat="1">
      <c r="A382" s="13"/>
      <c r="B382" s="226"/>
      <c r="C382" s="227"/>
      <c r="D382" s="228" t="s">
        <v>150</v>
      </c>
      <c r="E382" s="229" t="s">
        <v>35</v>
      </c>
      <c r="F382" s="230" t="s">
        <v>450</v>
      </c>
      <c r="G382" s="227"/>
      <c r="H382" s="231">
        <v>4.6749999999999998</v>
      </c>
      <c r="I382" s="232"/>
      <c r="J382" s="227"/>
      <c r="K382" s="227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150</v>
      </c>
      <c r="AU382" s="237" t="s">
        <v>89</v>
      </c>
      <c r="AV382" s="13" t="s">
        <v>89</v>
      </c>
      <c r="AW382" s="13" t="s">
        <v>41</v>
      </c>
      <c r="AX382" s="13" t="s">
        <v>80</v>
      </c>
      <c r="AY382" s="237" t="s">
        <v>139</v>
      </c>
    </row>
    <row r="383" s="13" customFormat="1">
      <c r="A383" s="13"/>
      <c r="B383" s="226"/>
      <c r="C383" s="227"/>
      <c r="D383" s="228" t="s">
        <v>150</v>
      </c>
      <c r="E383" s="229" t="s">
        <v>35</v>
      </c>
      <c r="F383" s="230" t="s">
        <v>451</v>
      </c>
      <c r="G383" s="227"/>
      <c r="H383" s="231">
        <v>3.96</v>
      </c>
      <c r="I383" s="232"/>
      <c r="J383" s="227"/>
      <c r="K383" s="227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150</v>
      </c>
      <c r="AU383" s="237" t="s">
        <v>89</v>
      </c>
      <c r="AV383" s="13" t="s">
        <v>89</v>
      </c>
      <c r="AW383" s="13" t="s">
        <v>41</v>
      </c>
      <c r="AX383" s="13" t="s">
        <v>80</v>
      </c>
      <c r="AY383" s="237" t="s">
        <v>139</v>
      </c>
    </row>
    <row r="384" s="14" customFormat="1">
      <c r="A384" s="14"/>
      <c r="B384" s="238"/>
      <c r="C384" s="239"/>
      <c r="D384" s="228" t="s">
        <v>150</v>
      </c>
      <c r="E384" s="240" t="s">
        <v>35</v>
      </c>
      <c r="F384" s="241" t="s">
        <v>170</v>
      </c>
      <c r="G384" s="239"/>
      <c r="H384" s="242">
        <v>8.6349999999999998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8" t="s">
        <v>150</v>
      </c>
      <c r="AU384" s="248" t="s">
        <v>89</v>
      </c>
      <c r="AV384" s="14" t="s">
        <v>146</v>
      </c>
      <c r="AW384" s="14" t="s">
        <v>41</v>
      </c>
      <c r="AX384" s="14" t="s">
        <v>87</v>
      </c>
      <c r="AY384" s="248" t="s">
        <v>139</v>
      </c>
    </row>
    <row r="385" s="2" customFormat="1" ht="37.8" customHeight="1">
      <c r="A385" s="42"/>
      <c r="B385" s="43"/>
      <c r="C385" s="208" t="s">
        <v>452</v>
      </c>
      <c r="D385" s="208" t="s">
        <v>141</v>
      </c>
      <c r="E385" s="209" t="s">
        <v>453</v>
      </c>
      <c r="F385" s="210" t="s">
        <v>454</v>
      </c>
      <c r="G385" s="211" t="s">
        <v>282</v>
      </c>
      <c r="H385" s="212">
        <v>8.6349999999999998</v>
      </c>
      <c r="I385" s="213"/>
      <c r="J385" s="214">
        <f>ROUND(I385*H385,2)</f>
        <v>0</v>
      </c>
      <c r="K385" s="210" t="s">
        <v>145</v>
      </c>
      <c r="L385" s="48"/>
      <c r="M385" s="215" t="s">
        <v>35</v>
      </c>
      <c r="N385" s="216" t="s">
        <v>51</v>
      </c>
      <c r="O385" s="88"/>
      <c r="P385" s="217">
        <f>O385*H385</f>
        <v>0</v>
      </c>
      <c r="Q385" s="217">
        <v>0</v>
      </c>
      <c r="R385" s="217">
        <f>Q385*H385</f>
        <v>0</v>
      </c>
      <c r="S385" s="217">
        <v>0</v>
      </c>
      <c r="T385" s="218">
        <f>S385*H385</f>
        <v>0</v>
      </c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R385" s="219" t="s">
        <v>146</v>
      </c>
      <c r="AT385" s="219" t="s">
        <v>141</v>
      </c>
      <c r="AU385" s="219" t="s">
        <v>89</v>
      </c>
      <c r="AY385" s="20" t="s">
        <v>139</v>
      </c>
      <c r="BE385" s="220">
        <f>IF(N385="základní",J385,0)</f>
        <v>0</v>
      </c>
      <c r="BF385" s="220">
        <f>IF(N385="snížená",J385,0)</f>
        <v>0</v>
      </c>
      <c r="BG385" s="220">
        <f>IF(N385="zákl. přenesená",J385,0)</f>
        <v>0</v>
      </c>
      <c r="BH385" s="220">
        <f>IF(N385="sníž. přenesená",J385,0)</f>
        <v>0</v>
      </c>
      <c r="BI385" s="220">
        <f>IF(N385="nulová",J385,0)</f>
        <v>0</v>
      </c>
      <c r="BJ385" s="20" t="s">
        <v>87</v>
      </c>
      <c r="BK385" s="220">
        <f>ROUND(I385*H385,2)</f>
        <v>0</v>
      </c>
      <c r="BL385" s="20" t="s">
        <v>146</v>
      </c>
      <c r="BM385" s="219" t="s">
        <v>455</v>
      </c>
    </row>
    <row r="386" s="2" customFormat="1">
      <c r="A386" s="42"/>
      <c r="B386" s="43"/>
      <c r="C386" s="44"/>
      <c r="D386" s="221" t="s">
        <v>148</v>
      </c>
      <c r="E386" s="44"/>
      <c r="F386" s="222" t="s">
        <v>456</v>
      </c>
      <c r="G386" s="44"/>
      <c r="H386" s="44"/>
      <c r="I386" s="223"/>
      <c r="J386" s="44"/>
      <c r="K386" s="44"/>
      <c r="L386" s="48"/>
      <c r="M386" s="224"/>
      <c r="N386" s="225"/>
      <c r="O386" s="88"/>
      <c r="P386" s="88"/>
      <c r="Q386" s="88"/>
      <c r="R386" s="88"/>
      <c r="S386" s="88"/>
      <c r="T386" s="89"/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T386" s="20" t="s">
        <v>148</v>
      </c>
      <c r="AU386" s="20" t="s">
        <v>89</v>
      </c>
    </row>
    <row r="387" s="15" customFormat="1">
      <c r="A387" s="15"/>
      <c r="B387" s="250"/>
      <c r="C387" s="251"/>
      <c r="D387" s="228" t="s">
        <v>150</v>
      </c>
      <c r="E387" s="252" t="s">
        <v>35</v>
      </c>
      <c r="F387" s="253" t="s">
        <v>224</v>
      </c>
      <c r="G387" s="251"/>
      <c r="H387" s="252" t="s">
        <v>35</v>
      </c>
      <c r="I387" s="254"/>
      <c r="J387" s="251"/>
      <c r="K387" s="251"/>
      <c r="L387" s="255"/>
      <c r="M387" s="256"/>
      <c r="N387" s="257"/>
      <c r="O387" s="257"/>
      <c r="P387" s="257"/>
      <c r="Q387" s="257"/>
      <c r="R387" s="257"/>
      <c r="S387" s="257"/>
      <c r="T387" s="258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9" t="s">
        <v>150</v>
      </c>
      <c r="AU387" s="259" t="s">
        <v>89</v>
      </c>
      <c r="AV387" s="15" t="s">
        <v>87</v>
      </c>
      <c r="AW387" s="15" t="s">
        <v>41</v>
      </c>
      <c r="AX387" s="15" t="s">
        <v>80</v>
      </c>
      <c r="AY387" s="259" t="s">
        <v>139</v>
      </c>
    </row>
    <row r="388" s="15" customFormat="1">
      <c r="A388" s="15"/>
      <c r="B388" s="250"/>
      <c r="C388" s="251"/>
      <c r="D388" s="228" t="s">
        <v>150</v>
      </c>
      <c r="E388" s="252" t="s">
        <v>35</v>
      </c>
      <c r="F388" s="253" t="s">
        <v>225</v>
      </c>
      <c r="G388" s="251"/>
      <c r="H388" s="252" t="s">
        <v>35</v>
      </c>
      <c r="I388" s="254"/>
      <c r="J388" s="251"/>
      <c r="K388" s="251"/>
      <c r="L388" s="255"/>
      <c r="M388" s="256"/>
      <c r="N388" s="257"/>
      <c r="O388" s="257"/>
      <c r="P388" s="257"/>
      <c r="Q388" s="257"/>
      <c r="R388" s="257"/>
      <c r="S388" s="257"/>
      <c r="T388" s="258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9" t="s">
        <v>150</v>
      </c>
      <c r="AU388" s="259" t="s">
        <v>89</v>
      </c>
      <c r="AV388" s="15" t="s">
        <v>87</v>
      </c>
      <c r="AW388" s="15" t="s">
        <v>41</v>
      </c>
      <c r="AX388" s="15" t="s">
        <v>80</v>
      </c>
      <c r="AY388" s="259" t="s">
        <v>139</v>
      </c>
    </row>
    <row r="389" s="13" customFormat="1">
      <c r="A389" s="13"/>
      <c r="B389" s="226"/>
      <c r="C389" s="227"/>
      <c r="D389" s="228" t="s">
        <v>150</v>
      </c>
      <c r="E389" s="229" t="s">
        <v>35</v>
      </c>
      <c r="F389" s="230" t="s">
        <v>450</v>
      </c>
      <c r="G389" s="227"/>
      <c r="H389" s="231">
        <v>4.6749999999999998</v>
      </c>
      <c r="I389" s="232"/>
      <c r="J389" s="227"/>
      <c r="K389" s="227"/>
      <c r="L389" s="233"/>
      <c r="M389" s="234"/>
      <c r="N389" s="235"/>
      <c r="O389" s="235"/>
      <c r="P389" s="235"/>
      <c r="Q389" s="235"/>
      <c r="R389" s="235"/>
      <c r="S389" s="235"/>
      <c r="T389" s="23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7" t="s">
        <v>150</v>
      </c>
      <c r="AU389" s="237" t="s">
        <v>89</v>
      </c>
      <c r="AV389" s="13" t="s">
        <v>89</v>
      </c>
      <c r="AW389" s="13" t="s">
        <v>41</v>
      </c>
      <c r="AX389" s="13" t="s">
        <v>80</v>
      </c>
      <c r="AY389" s="237" t="s">
        <v>139</v>
      </c>
    </row>
    <row r="390" s="13" customFormat="1">
      <c r="A390" s="13"/>
      <c r="B390" s="226"/>
      <c r="C390" s="227"/>
      <c r="D390" s="228" t="s">
        <v>150</v>
      </c>
      <c r="E390" s="229" t="s">
        <v>35</v>
      </c>
      <c r="F390" s="230" t="s">
        <v>451</v>
      </c>
      <c r="G390" s="227"/>
      <c r="H390" s="231">
        <v>3.96</v>
      </c>
      <c r="I390" s="232"/>
      <c r="J390" s="227"/>
      <c r="K390" s="227"/>
      <c r="L390" s="233"/>
      <c r="M390" s="234"/>
      <c r="N390" s="235"/>
      <c r="O390" s="235"/>
      <c r="P390" s="235"/>
      <c r="Q390" s="235"/>
      <c r="R390" s="235"/>
      <c r="S390" s="235"/>
      <c r="T390" s="23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7" t="s">
        <v>150</v>
      </c>
      <c r="AU390" s="237" t="s">
        <v>89</v>
      </c>
      <c r="AV390" s="13" t="s">
        <v>89</v>
      </c>
      <c r="AW390" s="13" t="s">
        <v>41</v>
      </c>
      <c r="AX390" s="13" t="s">
        <v>80</v>
      </c>
      <c r="AY390" s="237" t="s">
        <v>139</v>
      </c>
    </row>
    <row r="391" s="14" customFormat="1">
      <c r="A391" s="14"/>
      <c r="B391" s="238"/>
      <c r="C391" s="239"/>
      <c r="D391" s="228" t="s">
        <v>150</v>
      </c>
      <c r="E391" s="240" t="s">
        <v>35</v>
      </c>
      <c r="F391" s="241" t="s">
        <v>170</v>
      </c>
      <c r="G391" s="239"/>
      <c r="H391" s="242">
        <v>8.6349999999999998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8" t="s">
        <v>150</v>
      </c>
      <c r="AU391" s="248" t="s">
        <v>89</v>
      </c>
      <c r="AV391" s="14" t="s">
        <v>146</v>
      </c>
      <c r="AW391" s="14" t="s">
        <v>41</v>
      </c>
      <c r="AX391" s="14" t="s">
        <v>87</v>
      </c>
      <c r="AY391" s="248" t="s">
        <v>139</v>
      </c>
    </row>
    <row r="392" s="2" customFormat="1" ht="24.15" customHeight="1">
      <c r="A392" s="42"/>
      <c r="B392" s="43"/>
      <c r="C392" s="208" t="s">
        <v>457</v>
      </c>
      <c r="D392" s="208" t="s">
        <v>141</v>
      </c>
      <c r="E392" s="209" t="s">
        <v>458</v>
      </c>
      <c r="F392" s="210" t="s">
        <v>459</v>
      </c>
      <c r="G392" s="211" t="s">
        <v>282</v>
      </c>
      <c r="H392" s="212">
        <v>3.3180000000000001</v>
      </c>
      <c r="I392" s="213"/>
      <c r="J392" s="214">
        <f>ROUND(I392*H392,2)</f>
        <v>0</v>
      </c>
      <c r="K392" s="210" t="s">
        <v>145</v>
      </c>
      <c r="L392" s="48"/>
      <c r="M392" s="215" t="s">
        <v>35</v>
      </c>
      <c r="N392" s="216" t="s">
        <v>51</v>
      </c>
      <c r="O392" s="88"/>
      <c r="P392" s="217">
        <f>O392*H392</f>
        <v>0</v>
      </c>
      <c r="Q392" s="217">
        <v>0.0048700000000000002</v>
      </c>
      <c r="R392" s="217">
        <f>Q392*H392</f>
        <v>0.016158660000000002</v>
      </c>
      <c r="S392" s="217">
        <v>0</v>
      </c>
      <c r="T392" s="218">
        <f>S392*H392</f>
        <v>0</v>
      </c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R392" s="219" t="s">
        <v>146</v>
      </c>
      <c r="AT392" s="219" t="s">
        <v>141</v>
      </c>
      <c r="AU392" s="219" t="s">
        <v>89</v>
      </c>
      <c r="AY392" s="20" t="s">
        <v>139</v>
      </c>
      <c r="BE392" s="220">
        <f>IF(N392="základní",J392,0)</f>
        <v>0</v>
      </c>
      <c r="BF392" s="220">
        <f>IF(N392="snížená",J392,0)</f>
        <v>0</v>
      </c>
      <c r="BG392" s="220">
        <f>IF(N392="zákl. přenesená",J392,0)</f>
        <v>0</v>
      </c>
      <c r="BH392" s="220">
        <f>IF(N392="sníž. přenesená",J392,0)</f>
        <v>0</v>
      </c>
      <c r="BI392" s="220">
        <f>IF(N392="nulová",J392,0)</f>
        <v>0</v>
      </c>
      <c r="BJ392" s="20" t="s">
        <v>87</v>
      </c>
      <c r="BK392" s="220">
        <f>ROUND(I392*H392,2)</f>
        <v>0</v>
      </c>
      <c r="BL392" s="20" t="s">
        <v>146</v>
      </c>
      <c r="BM392" s="219" t="s">
        <v>460</v>
      </c>
    </row>
    <row r="393" s="2" customFormat="1">
      <c r="A393" s="42"/>
      <c r="B393" s="43"/>
      <c r="C393" s="44"/>
      <c r="D393" s="221" t="s">
        <v>148</v>
      </c>
      <c r="E393" s="44"/>
      <c r="F393" s="222" t="s">
        <v>461</v>
      </c>
      <c r="G393" s="44"/>
      <c r="H393" s="44"/>
      <c r="I393" s="223"/>
      <c r="J393" s="44"/>
      <c r="K393" s="44"/>
      <c r="L393" s="48"/>
      <c r="M393" s="224"/>
      <c r="N393" s="225"/>
      <c r="O393" s="88"/>
      <c r="P393" s="88"/>
      <c r="Q393" s="88"/>
      <c r="R393" s="88"/>
      <c r="S393" s="88"/>
      <c r="T393" s="89"/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T393" s="20" t="s">
        <v>148</v>
      </c>
      <c r="AU393" s="20" t="s">
        <v>89</v>
      </c>
    </row>
    <row r="394" s="15" customFormat="1">
      <c r="A394" s="15"/>
      <c r="B394" s="250"/>
      <c r="C394" s="251"/>
      <c r="D394" s="228" t="s">
        <v>150</v>
      </c>
      <c r="E394" s="252" t="s">
        <v>35</v>
      </c>
      <c r="F394" s="253" t="s">
        <v>224</v>
      </c>
      <c r="G394" s="251"/>
      <c r="H394" s="252" t="s">
        <v>35</v>
      </c>
      <c r="I394" s="254"/>
      <c r="J394" s="251"/>
      <c r="K394" s="251"/>
      <c r="L394" s="255"/>
      <c r="M394" s="256"/>
      <c r="N394" s="257"/>
      <c r="O394" s="257"/>
      <c r="P394" s="257"/>
      <c r="Q394" s="257"/>
      <c r="R394" s="257"/>
      <c r="S394" s="257"/>
      <c r="T394" s="258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9" t="s">
        <v>150</v>
      </c>
      <c r="AU394" s="259" t="s">
        <v>89</v>
      </c>
      <c r="AV394" s="15" t="s">
        <v>87</v>
      </c>
      <c r="AW394" s="15" t="s">
        <v>41</v>
      </c>
      <c r="AX394" s="15" t="s">
        <v>80</v>
      </c>
      <c r="AY394" s="259" t="s">
        <v>139</v>
      </c>
    </row>
    <row r="395" s="15" customFormat="1">
      <c r="A395" s="15"/>
      <c r="B395" s="250"/>
      <c r="C395" s="251"/>
      <c r="D395" s="228" t="s">
        <v>150</v>
      </c>
      <c r="E395" s="252" t="s">
        <v>35</v>
      </c>
      <c r="F395" s="253" t="s">
        <v>225</v>
      </c>
      <c r="G395" s="251"/>
      <c r="H395" s="252" t="s">
        <v>35</v>
      </c>
      <c r="I395" s="254"/>
      <c r="J395" s="251"/>
      <c r="K395" s="251"/>
      <c r="L395" s="255"/>
      <c r="M395" s="256"/>
      <c r="N395" s="257"/>
      <c r="O395" s="257"/>
      <c r="P395" s="257"/>
      <c r="Q395" s="257"/>
      <c r="R395" s="257"/>
      <c r="S395" s="257"/>
      <c r="T395" s="258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9" t="s">
        <v>150</v>
      </c>
      <c r="AU395" s="259" t="s">
        <v>89</v>
      </c>
      <c r="AV395" s="15" t="s">
        <v>87</v>
      </c>
      <c r="AW395" s="15" t="s">
        <v>41</v>
      </c>
      <c r="AX395" s="15" t="s">
        <v>80</v>
      </c>
      <c r="AY395" s="259" t="s">
        <v>139</v>
      </c>
    </row>
    <row r="396" s="13" customFormat="1">
      <c r="A396" s="13"/>
      <c r="B396" s="226"/>
      <c r="C396" s="227"/>
      <c r="D396" s="228" t="s">
        <v>150</v>
      </c>
      <c r="E396" s="229" t="s">
        <v>35</v>
      </c>
      <c r="F396" s="230" t="s">
        <v>462</v>
      </c>
      <c r="G396" s="227"/>
      <c r="H396" s="231">
        <v>2.0579999999999998</v>
      </c>
      <c r="I396" s="232"/>
      <c r="J396" s="227"/>
      <c r="K396" s="227"/>
      <c r="L396" s="233"/>
      <c r="M396" s="234"/>
      <c r="N396" s="235"/>
      <c r="O396" s="235"/>
      <c r="P396" s="235"/>
      <c r="Q396" s="235"/>
      <c r="R396" s="235"/>
      <c r="S396" s="235"/>
      <c r="T396" s="23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7" t="s">
        <v>150</v>
      </c>
      <c r="AU396" s="237" t="s">
        <v>89</v>
      </c>
      <c r="AV396" s="13" t="s">
        <v>89</v>
      </c>
      <c r="AW396" s="13" t="s">
        <v>41</v>
      </c>
      <c r="AX396" s="13" t="s">
        <v>80</v>
      </c>
      <c r="AY396" s="237" t="s">
        <v>139</v>
      </c>
    </row>
    <row r="397" s="13" customFormat="1">
      <c r="A397" s="13"/>
      <c r="B397" s="226"/>
      <c r="C397" s="227"/>
      <c r="D397" s="228" t="s">
        <v>150</v>
      </c>
      <c r="E397" s="229" t="s">
        <v>35</v>
      </c>
      <c r="F397" s="230" t="s">
        <v>463</v>
      </c>
      <c r="G397" s="227"/>
      <c r="H397" s="231">
        <v>1.26</v>
      </c>
      <c r="I397" s="232"/>
      <c r="J397" s="227"/>
      <c r="K397" s="227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150</v>
      </c>
      <c r="AU397" s="237" t="s">
        <v>89</v>
      </c>
      <c r="AV397" s="13" t="s">
        <v>89</v>
      </c>
      <c r="AW397" s="13" t="s">
        <v>41</v>
      </c>
      <c r="AX397" s="13" t="s">
        <v>80</v>
      </c>
      <c r="AY397" s="237" t="s">
        <v>139</v>
      </c>
    </row>
    <row r="398" s="14" customFormat="1">
      <c r="A398" s="14"/>
      <c r="B398" s="238"/>
      <c r="C398" s="239"/>
      <c r="D398" s="228" t="s">
        <v>150</v>
      </c>
      <c r="E398" s="240" t="s">
        <v>35</v>
      </c>
      <c r="F398" s="241" t="s">
        <v>170</v>
      </c>
      <c r="G398" s="239"/>
      <c r="H398" s="242">
        <v>3.3179999999999996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8" t="s">
        <v>150</v>
      </c>
      <c r="AU398" s="248" t="s">
        <v>89</v>
      </c>
      <c r="AV398" s="14" t="s">
        <v>146</v>
      </c>
      <c r="AW398" s="14" t="s">
        <v>41</v>
      </c>
      <c r="AX398" s="14" t="s">
        <v>87</v>
      </c>
      <c r="AY398" s="248" t="s">
        <v>139</v>
      </c>
    </row>
    <row r="399" s="2" customFormat="1" ht="24.15" customHeight="1">
      <c r="A399" s="42"/>
      <c r="B399" s="43"/>
      <c r="C399" s="208" t="s">
        <v>464</v>
      </c>
      <c r="D399" s="208" t="s">
        <v>141</v>
      </c>
      <c r="E399" s="209" t="s">
        <v>465</v>
      </c>
      <c r="F399" s="210" t="s">
        <v>466</v>
      </c>
      <c r="G399" s="211" t="s">
        <v>282</v>
      </c>
      <c r="H399" s="212">
        <v>3.3180000000000001</v>
      </c>
      <c r="I399" s="213"/>
      <c r="J399" s="214">
        <f>ROUND(I399*H399,2)</f>
        <v>0</v>
      </c>
      <c r="K399" s="210" t="s">
        <v>145</v>
      </c>
      <c r="L399" s="48"/>
      <c r="M399" s="215" t="s">
        <v>35</v>
      </c>
      <c r="N399" s="216" t="s">
        <v>51</v>
      </c>
      <c r="O399" s="88"/>
      <c r="P399" s="217">
        <f>O399*H399</f>
        <v>0</v>
      </c>
      <c r="Q399" s="217">
        <v>0</v>
      </c>
      <c r="R399" s="217">
        <f>Q399*H399</f>
        <v>0</v>
      </c>
      <c r="S399" s="217">
        <v>0</v>
      </c>
      <c r="T399" s="218">
        <f>S399*H399</f>
        <v>0</v>
      </c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R399" s="219" t="s">
        <v>146</v>
      </c>
      <c r="AT399" s="219" t="s">
        <v>141</v>
      </c>
      <c r="AU399" s="219" t="s">
        <v>89</v>
      </c>
      <c r="AY399" s="20" t="s">
        <v>139</v>
      </c>
      <c r="BE399" s="220">
        <f>IF(N399="základní",J399,0)</f>
        <v>0</v>
      </c>
      <c r="BF399" s="220">
        <f>IF(N399="snížená",J399,0)</f>
        <v>0</v>
      </c>
      <c r="BG399" s="220">
        <f>IF(N399="zákl. přenesená",J399,0)</f>
        <v>0</v>
      </c>
      <c r="BH399" s="220">
        <f>IF(N399="sníž. přenesená",J399,0)</f>
        <v>0</v>
      </c>
      <c r="BI399" s="220">
        <f>IF(N399="nulová",J399,0)</f>
        <v>0</v>
      </c>
      <c r="BJ399" s="20" t="s">
        <v>87</v>
      </c>
      <c r="BK399" s="220">
        <f>ROUND(I399*H399,2)</f>
        <v>0</v>
      </c>
      <c r="BL399" s="20" t="s">
        <v>146</v>
      </c>
      <c r="BM399" s="219" t="s">
        <v>467</v>
      </c>
    </row>
    <row r="400" s="2" customFormat="1">
      <c r="A400" s="42"/>
      <c r="B400" s="43"/>
      <c r="C400" s="44"/>
      <c r="D400" s="221" t="s">
        <v>148</v>
      </c>
      <c r="E400" s="44"/>
      <c r="F400" s="222" t="s">
        <v>468</v>
      </c>
      <c r="G400" s="44"/>
      <c r="H400" s="44"/>
      <c r="I400" s="223"/>
      <c r="J400" s="44"/>
      <c r="K400" s="44"/>
      <c r="L400" s="48"/>
      <c r="M400" s="224"/>
      <c r="N400" s="225"/>
      <c r="O400" s="88"/>
      <c r="P400" s="88"/>
      <c r="Q400" s="88"/>
      <c r="R400" s="88"/>
      <c r="S400" s="88"/>
      <c r="T400" s="89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T400" s="20" t="s">
        <v>148</v>
      </c>
      <c r="AU400" s="20" t="s">
        <v>89</v>
      </c>
    </row>
    <row r="401" s="15" customFormat="1">
      <c r="A401" s="15"/>
      <c r="B401" s="250"/>
      <c r="C401" s="251"/>
      <c r="D401" s="228" t="s">
        <v>150</v>
      </c>
      <c r="E401" s="252" t="s">
        <v>35</v>
      </c>
      <c r="F401" s="253" t="s">
        <v>224</v>
      </c>
      <c r="G401" s="251"/>
      <c r="H401" s="252" t="s">
        <v>35</v>
      </c>
      <c r="I401" s="254"/>
      <c r="J401" s="251"/>
      <c r="K401" s="251"/>
      <c r="L401" s="255"/>
      <c r="M401" s="256"/>
      <c r="N401" s="257"/>
      <c r="O401" s="257"/>
      <c r="P401" s="257"/>
      <c r="Q401" s="257"/>
      <c r="R401" s="257"/>
      <c r="S401" s="257"/>
      <c r="T401" s="258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9" t="s">
        <v>150</v>
      </c>
      <c r="AU401" s="259" t="s">
        <v>89</v>
      </c>
      <c r="AV401" s="15" t="s">
        <v>87</v>
      </c>
      <c r="AW401" s="15" t="s">
        <v>41</v>
      </c>
      <c r="AX401" s="15" t="s">
        <v>80</v>
      </c>
      <c r="AY401" s="259" t="s">
        <v>139</v>
      </c>
    </row>
    <row r="402" s="15" customFormat="1">
      <c r="A402" s="15"/>
      <c r="B402" s="250"/>
      <c r="C402" s="251"/>
      <c r="D402" s="228" t="s">
        <v>150</v>
      </c>
      <c r="E402" s="252" t="s">
        <v>35</v>
      </c>
      <c r="F402" s="253" t="s">
        <v>225</v>
      </c>
      <c r="G402" s="251"/>
      <c r="H402" s="252" t="s">
        <v>35</v>
      </c>
      <c r="I402" s="254"/>
      <c r="J402" s="251"/>
      <c r="K402" s="251"/>
      <c r="L402" s="255"/>
      <c r="M402" s="256"/>
      <c r="N402" s="257"/>
      <c r="O402" s="257"/>
      <c r="P402" s="257"/>
      <c r="Q402" s="257"/>
      <c r="R402" s="257"/>
      <c r="S402" s="257"/>
      <c r="T402" s="258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9" t="s">
        <v>150</v>
      </c>
      <c r="AU402" s="259" t="s">
        <v>89</v>
      </c>
      <c r="AV402" s="15" t="s">
        <v>87</v>
      </c>
      <c r="AW402" s="15" t="s">
        <v>41</v>
      </c>
      <c r="AX402" s="15" t="s">
        <v>80</v>
      </c>
      <c r="AY402" s="259" t="s">
        <v>139</v>
      </c>
    </row>
    <row r="403" s="13" customFormat="1">
      <c r="A403" s="13"/>
      <c r="B403" s="226"/>
      <c r="C403" s="227"/>
      <c r="D403" s="228" t="s">
        <v>150</v>
      </c>
      <c r="E403" s="229" t="s">
        <v>35</v>
      </c>
      <c r="F403" s="230" t="s">
        <v>462</v>
      </c>
      <c r="G403" s="227"/>
      <c r="H403" s="231">
        <v>2.0579999999999998</v>
      </c>
      <c r="I403" s="232"/>
      <c r="J403" s="227"/>
      <c r="K403" s="227"/>
      <c r="L403" s="233"/>
      <c r="M403" s="234"/>
      <c r="N403" s="235"/>
      <c r="O403" s="235"/>
      <c r="P403" s="235"/>
      <c r="Q403" s="235"/>
      <c r="R403" s="235"/>
      <c r="S403" s="235"/>
      <c r="T403" s="23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7" t="s">
        <v>150</v>
      </c>
      <c r="AU403" s="237" t="s">
        <v>89</v>
      </c>
      <c r="AV403" s="13" t="s">
        <v>89</v>
      </c>
      <c r="AW403" s="13" t="s">
        <v>41</v>
      </c>
      <c r="AX403" s="13" t="s">
        <v>80</v>
      </c>
      <c r="AY403" s="237" t="s">
        <v>139</v>
      </c>
    </row>
    <row r="404" s="13" customFormat="1">
      <c r="A404" s="13"/>
      <c r="B404" s="226"/>
      <c r="C404" s="227"/>
      <c r="D404" s="228" t="s">
        <v>150</v>
      </c>
      <c r="E404" s="229" t="s">
        <v>35</v>
      </c>
      <c r="F404" s="230" t="s">
        <v>463</v>
      </c>
      <c r="G404" s="227"/>
      <c r="H404" s="231">
        <v>1.26</v>
      </c>
      <c r="I404" s="232"/>
      <c r="J404" s="227"/>
      <c r="K404" s="227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150</v>
      </c>
      <c r="AU404" s="237" t="s">
        <v>89</v>
      </c>
      <c r="AV404" s="13" t="s">
        <v>89</v>
      </c>
      <c r="AW404" s="13" t="s">
        <v>41</v>
      </c>
      <c r="AX404" s="13" t="s">
        <v>80</v>
      </c>
      <c r="AY404" s="237" t="s">
        <v>139</v>
      </c>
    </row>
    <row r="405" s="14" customFormat="1">
      <c r="A405" s="14"/>
      <c r="B405" s="238"/>
      <c r="C405" s="239"/>
      <c r="D405" s="228" t="s">
        <v>150</v>
      </c>
      <c r="E405" s="240" t="s">
        <v>35</v>
      </c>
      <c r="F405" s="241" t="s">
        <v>170</v>
      </c>
      <c r="G405" s="239"/>
      <c r="H405" s="242">
        <v>3.3179999999999996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8" t="s">
        <v>150</v>
      </c>
      <c r="AU405" s="248" t="s">
        <v>89</v>
      </c>
      <c r="AV405" s="14" t="s">
        <v>146</v>
      </c>
      <c r="AW405" s="14" t="s">
        <v>41</v>
      </c>
      <c r="AX405" s="14" t="s">
        <v>87</v>
      </c>
      <c r="AY405" s="248" t="s">
        <v>139</v>
      </c>
    </row>
    <row r="406" s="2" customFormat="1" ht="24.15" customHeight="1">
      <c r="A406" s="42"/>
      <c r="B406" s="43"/>
      <c r="C406" s="208" t="s">
        <v>469</v>
      </c>
      <c r="D406" s="208" t="s">
        <v>141</v>
      </c>
      <c r="E406" s="209" t="s">
        <v>470</v>
      </c>
      <c r="F406" s="210" t="s">
        <v>471</v>
      </c>
      <c r="G406" s="211" t="s">
        <v>282</v>
      </c>
      <c r="H406" s="212">
        <v>1.4099999999999999</v>
      </c>
      <c r="I406" s="213"/>
      <c r="J406" s="214">
        <f>ROUND(I406*H406,2)</f>
        <v>0</v>
      </c>
      <c r="K406" s="210" t="s">
        <v>145</v>
      </c>
      <c r="L406" s="48"/>
      <c r="M406" s="215" t="s">
        <v>35</v>
      </c>
      <c r="N406" s="216" t="s">
        <v>51</v>
      </c>
      <c r="O406" s="88"/>
      <c r="P406" s="217">
        <f>O406*H406</f>
        <v>0</v>
      </c>
      <c r="Q406" s="217">
        <v>0.0018</v>
      </c>
      <c r="R406" s="217">
        <f>Q406*H406</f>
        <v>0.0025379999999999999</v>
      </c>
      <c r="S406" s="217">
        <v>0</v>
      </c>
      <c r="T406" s="218">
        <f>S406*H406</f>
        <v>0</v>
      </c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R406" s="219" t="s">
        <v>146</v>
      </c>
      <c r="AT406" s="219" t="s">
        <v>141</v>
      </c>
      <c r="AU406" s="219" t="s">
        <v>89</v>
      </c>
      <c r="AY406" s="20" t="s">
        <v>139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20" t="s">
        <v>87</v>
      </c>
      <c r="BK406" s="220">
        <f>ROUND(I406*H406,2)</f>
        <v>0</v>
      </c>
      <c r="BL406" s="20" t="s">
        <v>146</v>
      </c>
      <c r="BM406" s="219" t="s">
        <v>472</v>
      </c>
    </row>
    <row r="407" s="2" customFormat="1">
      <c r="A407" s="42"/>
      <c r="B407" s="43"/>
      <c r="C407" s="44"/>
      <c r="D407" s="221" t="s">
        <v>148</v>
      </c>
      <c r="E407" s="44"/>
      <c r="F407" s="222" t="s">
        <v>473</v>
      </c>
      <c r="G407" s="44"/>
      <c r="H407" s="44"/>
      <c r="I407" s="223"/>
      <c r="J407" s="44"/>
      <c r="K407" s="44"/>
      <c r="L407" s="48"/>
      <c r="M407" s="224"/>
      <c r="N407" s="225"/>
      <c r="O407" s="88"/>
      <c r="P407" s="88"/>
      <c r="Q407" s="88"/>
      <c r="R407" s="88"/>
      <c r="S407" s="88"/>
      <c r="T407" s="89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T407" s="20" t="s">
        <v>148</v>
      </c>
      <c r="AU407" s="20" t="s">
        <v>89</v>
      </c>
    </row>
    <row r="408" s="15" customFormat="1">
      <c r="A408" s="15"/>
      <c r="B408" s="250"/>
      <c r="C408" s="251"/>
      <c r="D408" s="228" t="s">
        <v>150</v>
      </c>
      <c r="E408" s="252" t="s">
        <v>35</v>
      </c>
      <c r="F408" s="253" t="s">
        <v>224</v>
      </c>
      <c r="G408" s="251"/>
      <c r="H408" s="252" t="s">
        <v>35</v>
      </c>
      <c r="I408" s="254"/>
      <c r="J408" s="251"/>
      <c r="K408" s="251"/>
      <c r="L408" s="255"/>
      <c r="M408" s="256"/>
      <c r="N408" s="257"/>
      <c r="O408" s="257"/>
      <c r="P408" s="257"/>
      <c r="Q408" s="257"/>
      <c r="R408" s="257"/>
      <c r="S408" s="257"/>
      <c r="T408" s="258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59" t="s">
        <v>150</v>
      </c>
      <c r="AU408" s="259" t="s">
        <v>89</v>
      </c>
      <c r="AV408" s="15" t="s">
        <v>87</v>
      </c>
      <c r="AW408" s="15" t="s">
        <v>41</v>
      </c>
      <c r="AX408" s="15" t="s">
        <v>80</v>
      </c>
      <c r="AY408" s="259" t="s">
        <v>139</v>
      </c>
    </row>
    <row r="409" s="15" customFormat="1">
      <c r="A409" s="15"/>
      <c r="B409" s="250"/>
      <c r="C409" s="251"/>
      <c r="D409" s="228" t="s">
        <v>150</v>
      </c>
      <c r="E409" s="252" t="s">
        <v>35</v>
      </c>
      <c r="F409" s="253" t="s">
        <v>225</v>
      </c>
      <c r="G409" s="251"/>
      <c r="H409" s="252" t="s">
        <v>35</v>
      </c>
      <c r="I409" s="254"/>
      <c r="J409" s="251"/>
      <c r="K409" s="251"/>
      <c r="L409" s="255"/>
      <c r="M409" s="256"/>
      <c r="N409" s="257"/>
      <c r="O409" s="257"/>
      <c r="P409" s="257"/>
      <c r="Q409" s="257"/>
      <c r="R409" s="257"/>
      <c r="S409" s="257"/>
      <c r="T409" s="258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9" t="s">
        <v>150</v>
      </c>
      <c r="AU409" s="259" t="s">
        <v>89</v>
      </c>
      <c r="AV409" s="15" t="s">
        <v>87</v>
      </c>
      <c r="AW409" s="15" t="s">
        <v>41</v>
      </c>
      <c r="AX409" s="15" t="s">
        <v>80</v>
      </c>
      <c r="AY409" s="259" t="s">
        <v>139</v>
      </c>
    </row>
    <row r="410" s="13" customFormat="1">
      <c r="A410" s="13"/>
      <c r="B410" s="226"/>
      <c r="C410" s="227"/>
      <c r="D410" s="228" t="s">
        <v>150</v>
      </c>
      <c r="E410" s="229" t="s">
        <v>35</v>
      </c>
      <c r="F410" s="230" t="s">
        <v>474</v>
      </c>
      <c r="G410" s="227"/>
      <c r="H410" s="231">
        <v>0.98999999999999999</v>
      </c>
      <c r="I410" s="232"/>
      <c r="J410" s="227"/>
      <c r="K410" s="227"/>
      <c r="L410" s="233"/>
      <c r="M410" s="234"/>
      <c r="N410" s="235"/>
      <c r="O410" s="235"/>
      <c r="P410" s="235"/>
      <c r="Q410" s="235"/>
      <c r="R410" s="235"/>
      <c r="S410" s="235"/>
      <c r="T410" s="23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7" t="s">
        <v>150</v>
      </c>
      <c r="AU410" s="237" t="s">
        <v>89</v>
      </c>
      <c r="AV410" s="13" t="s">
        <v>89</v>
      </c>
      <c r="AW410" s="13" t="s">
        <v>41</v>
      </c>
      <c r="AX410" s="13" t="s">
        <v>80</v>
      </c>
      <c r="AY410" s="237" t="s">
        <v>139</v>
      </c>
    </row>
    <row r="411" s="13" customFormat="1">
      <c r="A411" s="13"/>
      <c r="B411" s="226"/>
      <c r="C411" s="227"/>
      <c r="D411" s="228" t="s">
        <v>150</v>
      </c>
      <c r="E411" s="229" t="s">
        <v>35</v>
      </c>
      <c r="F411" s="230" t="s">
        <v>475</v>
      </c>
      <c r="G411" s="227"/>
      <c r="H411" s="231">
        <v>0.41999999999999998</v>
      </c>
      <c r="I411" s="232"/>
      <c r="J411" s="227"/>
      <c r="K411" s="227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150</v>
      </c>
      <c r="AU411" s="237" t="s">
        <v>89</v>
      </c>
      <c r="AV411" s="13" t="s">
        <v>89</v>
      </c>
      <c r="AW411" s="13" t="s">
        <v>41</v>
      </c>
      <c r="AX411" s="13" t="s">
        <v>80</v>
      </c>
      <c r="AY411" s="237" t="s">
        <v>139</v>
      </c>
    </row>
    <row r="412" s="14" customFormat="1">
      <c r="A412" s="14"/>
      <c r="B412" s="238"/>
      <c r="C412" s="239"/>
      <c r="D412" s="228" t="s">
        <v>150</v>
      </c>
      <c r="E412" s="240" t="s">
        <v>35</v>
      </c>
      <c r="F412" s="241" t="s">
        <v>170</v>
      </c>
      <c r="G412" s="239"/>
      <c r="H412" s="242">
        <v>1.4099999999999999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8" t="s">
        <v>150</v>
      </c>
      <c r="AU412" s="248" t="s">
        <v>89</v>
      </c>
      <c r="AV412" s="14" t="s">
        <v>146</v>
      </c>
      <c r="AW412" s="14" t="s">
        <v>41</v>
      </c>
      <c r="AX412" s="14" t="s">
        <v>87</v>
      </c>
      <c r="AY412" s="248" t="s">
        <v>139</v>
      </c>
    </row>
    <row r="413" s="2" customFormat="1" ht="24.15" customHeight="1">
      <c r="A413" s="42"/>
      <c r="B413" s="43"/>
      <c r="C413" s="208" t="s">
        <v>476</v>
      </c>
      <c r="D413" s="208" t="s">
        <v>141</v>
      </c>
      <c r="E413" s="209" t="s">
        <v>477</v>
      </c>
      <c r="F413" s="210" t="s">
        <v>478</v>
      </c>
      <c r="G413" s="211" t="s">
        <v>282</v>
      </c>
      <c r="H413" s="212">
        <v>1.4099999999999999</v>
      </c>
      <c r="I413" s="213"/>
      <c r="J413" s="214">
        <f>ROUND(I413*H413,2)</f>
        <v>0</v>
      </c>
      <c r="K413" s="210" t="s">
        <v>145</v>
      </c>
      <c r="L413" s="48"/>
      <c r="M413" s="215" t="s">
        <v>35</v>
      </c>
      <c r="N413" s="216" t="s">
        <v>51</v>
      </c>
      <c r="O413" s="88"/>
      <c r="P413" s="217">
        <f>O413*H413</f>
        <v>0</v>
      </c>
      <c r="Q413" s="217">
        <v>0</v>
      </c>
      <c r="R413" s="217">
        <f>Q413*H413</f>
        <v>0</v>
      </c>
      <c r="S413" s="217">
        <v>0</v>
      </c>
      <c r="T413" s="218">
        <f>S413*H413</f>
        <v>0</v>
      </c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R413" s="219" t="s">
        <v>146</v>
      </c>
      <c r="AT413" s="219" t="s">
        <v>141</v>
      </c>
      <c r="AU413" s="219" t="s">
        <v>89</v>
      </c>
      <c r="AY413" s="20" t="s">
        <v>139</v>
      </c>
      <c r="BE413" s="220">
        <f>IF(N413="základní",J413,0)</f>
        <v>0</v>
      </c>
      <c r="BF413" s="220">
        <f>IF(N413="snížená",J413,0)</f>
        <v>0</v>
      </c>
      <c r="BG413" s="220">
        <f>IF(N413="zákl. přenesená",J413,0)</f>
        <v>0</v>
      </c>
      <c r="BH413" s="220">
        <f>IF(N413="sníž. přenesená",J413,0)</f>
        <v>0</v>
      </c>
      <c r="BI413" s="220">
        <f>IF(N413="nulová",J413,0)</f>
        <v>0</v>
      </c>
      <c r="BJ413" s="20" t="s">
        <v>87</v>
      </c>
      <c r="BK413" s="220">
        <f>ROUND(I413*H413,2)</f>
        <v>0</v>
      </c>
      <c r="BL413" s="20" t="s">
        <v>146</v>
      </c>
      <c r="BM413" s="219" t="s">
        <v>479</v>
      </c>
    </row>
    <row r="414" s="2" customFormat="1">
      <c r="A414" s="42"/>
      <c r="B414" s="43"/>
      <c r="C414" s="44"/>
      <c r="D414" s="221" t="s">
        <v>148</v>
      </c>
      <c r="E414" s="44"/>
      <c r="F414" s="222" t="s">
        <v>480</v>
      </c>
      <c r="G414" s="44"/>
      <c r="H414" s="44"/>
      <c r="I414" s="223"/>
      <c r="J414" s="44"/>
      <c r="K414" s="44"/>
      <c r="L414" s="48"/>
      <c r="M414" s="224"/>
      <c r="N414" s="225"/>
      <c r="O414" s="88"/>
      <c r="P414" s="88"/>
      <c r="Q414" s="88"/>
      <c r="R414" s="88"/>
      <c r="S414" s="88"/>
      <c r="T414" s="89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T414" s="20" t="s">
        <v>148</v>
      </c>
      <c r="AU414" s="20" t="s">
        <v>89</v>
      </c>
    </row>
    <row r="415" s="15" customFormat="1">
      <c r="A415" s="15"/>
      <c r="B415" s="250"/>
      <c r="C415" s="251"/>
      <c r="D415" s="228" t="s">
        <v>150</v>
      </c>
      <c r="E415" s="252" t="s">
        <v>35</v>
      </c>
      <c r="F415" s="253" t="s">
        <v>224</v>
      </c>
      <c r="G415" s="251"/>
      <c r="H415" s="252" t="s">
        <v>35</v>
      </c>
      <c r="I415" s="254"/>
      <c r="J415" s="251"/>
      <c r="K415" s="251"/>
      <c r="L415" s="255"/>
      <c r="M415" s="256"/>
      <c r="N415" s="257"/>
      <c r="O415" s="257"/>
      <c r="P415" s="257"/>
      <c r="Q415" s="257"/>
      <c r="R415" s="257"/>
      <c r="S415" s="257"/>
      <c r="T415" s="258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9" t="s">
        <v>150</v>
      </c>
      <c r="AU415" s="259" t="s">
        <v>89</v>
      </c>
      <c r="AV415" s="15" t="s">
        <v>87</v>
      </c>
      <c r="AW415" s="15" t="s">
        <v>41</v>
      </c>
      <c r="AX415" s="15" t="s">
        <v>80</v>
      </c>
      <c r="AY415" s="259" t="s">
        <v>139</v>
      </c>
    </row>
    <row r="416" s="15" customFormat="1">
      <c r="A416" s="15"/>
      <c r="B416" s="250"/>
      <c r="C416" s="251"/>
      <c r="D416" s="228" t="s">
        <v>150</v>
      </c>
      <c r="E416" s="252" t="s">
        <v>35</v>
      </c>
      <c r="F416" s="253" t="s">
        <v>225</v>
      </c>
      <c r="G416" s="251"/>
      <c r="H416" s="252" t="s">
        <v>35</v>
      </c>
      <c r="I416" s="254"/>
      <c r="J416" s="251"/>
      <c r="K416" s="251"/>
      <c r="L416" s="255"/>
      <c r="M416" s="256"/>
      <c r="N416" s="257"/>
      <c r="O416" s="257"/>
      <c r="P416" s="257"/>
      <c r="Q416" s="257"/>
      <c r="R416" s="257"/>
      <c r="S416" s="257"/>
      <c r="T416" s="258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9" t="s">
        <v>150</v>
      </c>
      <c r="AU416" s="259" t="s">
        <v>89</v>
      </c>
      <c r="AV416" s="15" t="s">
        <v>87</v>
      </c>
      <c r="AW416" s="15" t="s">
        <v>41</v>
      </c>
      <c r="AX416" s="15" t="s">
        <v>80</v>
      </c>
      <c r="AY416" s="259" t="s">
        <v>139</v>
      </c>
    </row>
    <row r="417" s="13" customFormat="1">
      <c r="A417" s="13"/>
      <c r="B417" s="226"/>
      <c r="C417" s="227"/>
      <c r="D417" s="228" t="s">
        <v>150</v>
      </c>
      <c r="E417" s="229" t="s">
        <v>35</v>
      </c>
      <c r="F417" s="230" t="s">
        <v>474</v>
      </c>
      <c r="G417" s="227"/>
      <c r="H417" s="231">
        <v>0.98999999999999999</v>
      </c>
      <c r="I417" s="232"/>
      <c r="J417" s="227"/>
      <c r="K417" s="227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150</v>
      </c>
      <c r="AU417" s="237" t="s">
        <v>89</v>
      </c>
      <c r="AV417" s="13" t="s">
        <v>89</v>
      </c>
      <c r="AW417" s="13" t="s">
        <v>41</v>
      </c>
      <c r="AX417" s="13" t="s">
        <v>80</v>
      </c>
      <c r="AY417" s="237" t="s">
        <v>139</v>
      </c>
    </row>
    <row r="418" s="13" customFormat="1">
      <c r="A418" s="13"/>
      <c r="B418" s="226"/>
      <c r="C418" s="227"/>
      <c r="D418" s="228" t="s">
        <v>150</v>
      </c>
      <c r="E418" s="229" t="s">
        <v>35</v>
      </c>
      <c r="F418" s="230" t="s">
        <v>475</v>
      </c>
      <c r="G418" s="227"/>
      <c r="H418" s="231">
        <v>0.41999999999999998</v>
      </c>
      <c r="I418" s="232"/>
      <c r="J418" s="227"/>
      <c r="K418" s="227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150</v>
      </c>
      <c r="AU418" s="237" t="s">
        <v>89</v>
      </c>
      <c r="AV418" s="13" t="s">
        <v>89</v>
      </c>
      <c r="AW418" s="13" t="s">
        <v>41</v>
      </c>
      <c r="AX418" s="13" t="s">
        <v>80</v>
      </c>
      <c r="AY418" s="237" t="s">
        <v>139</v>
      </c>
    </row>
    <row r="419" s="14" customFormat="1">
      <c r="A419" s="14"/>
      <c r="B419" s="238"/>
      <c r="C419" s="239"/>
      <c r="D419" s="228" t="s">
        <v>150</v>
      </c>
      <c r="E419" s="240" t="s">
        <v>35</v>
      </c>
      <c r="F419" s="241" t="s">
        <v>170</v>
      </c>
      <c r="G419" s="239"/>
      <c r="H419" s="242">
        <v>1.4099999999999999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8" t="s">
        <v>150</v>
      </c>
      <c r="AU419" s="248" t="s">
        <v>89</v>
      </c>
      <c r="AV419" s="14" t="s">
        <v>146</v>
      </c>
      <c r="AW419" s="14" t="s">
        <v>41</v>
      </c>
      <c r="AX419" s="14" t="s">
        <v>87</v>
      </c>
      <c r="AY419" s="248" t="s">
        <v>139</v>
      </c>
    </row>
    <row r="420" s="2" customFormat="1" ht="16.5" customHeight="1">
      <c r="A420" s="42"/>
      <c r="B420" s="43"/>
      <c r="C420" s="208" t="s">
        <v>29</v>
      </c>
      <c r="D420" s="208" t="s">
        <v>141</v>
      </c>
      <c r="E420" s="209" t="s">
        <v>481</v>
      </c>
      <c r="F420" s="210" t="s">
        <v>482</v>
      </c>
      <c r="G420" s="211" t="s">
        <v>205</v>
      </c>
      <c r="H420" s="212">
        <v>0.111</v>
      </c>
      <c r="I420" s="213"/>
      <c r="J420" s="214">
        <f>ROUND(I420*H420,2)</f>
        <v>0</v>
      </c>
      <c r="K420" s="210" t="s">
        <v>145</v>
      </c>
      <c r="L420" s="48"/>
      <c r="M420" s="215" t="s">
        <v>35</v>
      </c>
      <c r="N420" s="216" t="s">
        <v>51</v>
      </c>
      <c r="O420" s="88"/>
      <c r="P420" s="217">
        <f>O420*H420</f>
        <v>0</v>
      </c>
      <c r="Q420" s="217">
        <v>0.99734999999999996</v>
      </c>
      <c r="R420" s="217">
        <f>Q420*H420</f>
        <v>0.11070585</v>
      </c>
      <c r="S420" s="217">
        <v>0</v>
      </c>
      <c r="T420" s="218">
        <f>S420*H420</f>
        <v>0</v>
      </c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R420" s="219" t="s">
        <v>146</v>
      </c>
      <c r="AT420" s="219" t="s">
        <v>141</v>
      </c>
      <c r="AU420" s="219" t="s">
        <v>89</v>
      </c>
      <c r="AY420" s="20" t="s">
        <v>139</v>
      </c>
      <c r="BE420" s="220">
        <f>IF(N420="základní",J420,0)</f>
        <v>0</v>
      </c>
      <c r="BF420" s="220">
        <f>IF(N420="snížená",J420,0)</f>
        <v>0</v>
      </c>
      <c r="BG420" s="220">
        <f>IF(N420="zákl. přenesená",J420,0)</f>
        <v>0</v>
      </c>
      <c r="BH420" s="220">
        <f>IF(N420="sníž. přenesená",J420,0)</f>
        <v>0</v>
      </c>
      <c r="BI420" s="220">
        <f>IF(N420="nulová",J420,0)</f>
        <v>0</v>
      </c>
      <c r="BJ420" s="20" t="s">
        <v>87</v>
      </c>
      <c r="BK420" s="220">
        <f>ROUND(I420*H420,2)</f>
        <v>0</v>
      </c>
      <c r="BL420" s="20" t="s">
        <v>146</v>
      </c>
      <c r="BM420" s="219" t="s">
        <v>483</v>
      </c>
    </row>
    <row r="421" s="2" customFormat="1">
      <c r="A421" s="42"/>
      <c r="B421" s="43"/>
      <c r="C421" s="44"/>
      <c r="D421" s="221" t="s">
        <v>148</v>
      </c>
      <c r="E421" s="44"/>
      <c r="F421" s="222" t="s">
        <v>484</v>
      </c>
      <c r="G421" s="44"/>
      <c r="H421" s="44"/>
      <c r="I421" s="223"/>
      <c r="J421" s="44"/>
      <c r="K421" s="44"/>
      <c r="L421" s="48"/>
      <c r="M421" s="224"/>
      <c r="N421" s="225"/>
      <c r="O421" s="88"/>
      <c r="P421" s="88"/>
      <c r="Q421" s="88"/>
      <c r="R421" s="88"/>
      <c r="S421" s="88"/>
      <c r="T421" s="89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T421" s="20" t="s">
        <v>148</v>
      </c>
      <c r="AU421" s="20" t="s">
        <v>89</v>
      </c>
    </row>
    <row r="422" s="15" customFormat="1">
      <c r="A422" s="15"/>
      <c r="B422" s="250"/>
      <c r="C422" s="251"/>
      <c r="D422" s="228" t="s">
        <v>150</v>
      </c>
      <c r="E422" s="252" t="s">
        <v>35</v>
      </c>
      <c r="F422" s="253" t="s">
        <v>224</v>
      </c>
      <c r="G422" s="251"/>
      <c r="H422" s="252" t="s">
        <v>35</v>
      </c>
      <c r="I422" s="254"/>
      <c r="J422" s="251"/>
      <c r="K422" s="251"/>
      <c r="L422" s="255"/>
      <c r="M422" s="256"/>
      <c r="N422" s="257"/>
      <c r="O422" s="257"/>
      <c r="P422" s="257"/>
      <c r="Q422" s="257"/>
      <c r="R422" s="257"/>
      <c r="S422" s="257"/>
      <c r="T422" s="258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9" t="s">
        <v>150</v>
      </c>
      <c r="AU422" s="259" t="s">
        <v>89</v>
      </c>
      <c r="AV422" s="15" t="s">
        <v>87</v>
      </c>
      <c r="AW422" s="15" t="s">
        <v>41</v>
      </c>
      <c r="AX422" s="15" t="s">
        <v>80</v>
      </c>
      <c r="AY422" s="259" t="s">
        <v>139</v>
      </c>
    </row>
    <row r="423" s="15" customFormat="1">
      <c r="A423" s="15"/>
      <c r="B423" s="250"/>
      <c r="C423" s="251"/>
      <c r="D423" s="228" t="s">
        <v>150</v>
      </c>
      <c r="E423" s="252" t="s">
        <v>35</v>
      </c>
      <c r="F423" s="253" t="s">
        <v>225</v>
      </c>
      <c r="G423" s="251"/>
      <c r="H423" s="252" t="s">
        <v>35</v>
      </c>
      <c r="I423" s="254"/>
      <c r="J423" s="251"/>
      <c r="K423" s="251"/>
      <c r="L423" s="255"/>
      <c r="M423" s="256"/>
      <c r="N423" s="257"/>
      <c r="O423" s="257"/>
      <c r="P423" s="257"/>
      <c r="Q423" s="257"/>
      <c r="R423" s="257"/>
      <c r="S423" s="257"/>
      <c r="T423" s="258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9" t="s">
        <v>150</v>
      </c>
      <c r="AU423" s="259" t="s">
        <v>89</v>
      </c>
      <c r="AV423" s="15" t="s">
        <v>87</v>
      </c>
      <c r="AW423" s="15" t="s">
        <v>41</v>
      </c>
      <c r="AX423" s="15" t="s">
        <v>80</v>
      </c>
      <c r="AY423" s="259" t="s">
        <v>139</v>
      </c>
    </row>
    <row r="424" s="15" customFormat="1">
      <c r="A424" s="15"/>
      <c r="B424" s="250"/>
      <c r="C424" s="251"/>
      <c r="D424" s="228" t="s">
        <v>150</v>
      </c>
      <c r="E424" s="252" t="s">
        <v>35</v>
      </c>
      <c r="F424" s="253" t="s">
        <v>485</v>
      </c>
      <c r="G424" s="251"/>
      <c r="H424" s="252" t="s">
        <v>35</v>
      </c>
      <c r="I424" s="254"/>
      <c r="J424" s="251"/>
      <c r="K424" s="251"/>
      <c r="L424" s="255"/>
      <c r="M424" s="256"/>
      <c r="N424" s="257"/>
      <c r="O424" s="257"/>
      <c r="P424" s="257"/>
      <c r="Q424" s="257"/>
      <c r="R424" s="257"/>
      <c r="S424" s="257"/>
      <c r="T424" s="258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59" t="s">
        <v>150</v>
      </c>
      <c r="AU424" s="259" t="s">
        <v>89</v>
      </c>
      <c r="AV424" s="15" t="s">
        <v>87</v>
      </c>
      <c r="AW424" s="15" t="s">
        <v>41</v>
      </c>
      <c r="AX424" s="15" t="s">
        <v>80</v>
      </c>
      <c r="AY424" s="259" t="s">
        <v>139</v>
      </c>
    </row>
    <row r="425" s="13" customFormat="1">
      <c r="A425" s="13"/>
      <c r="B425" s="226"/>
      <c r="C425" s="227"/>
      <c r="D425" s="228" t="s">
        <v>150</v>
      </c>
      <c r="E425" s="229" t="s">
        <v>35</v>
      </c>
      <c r="F425" s="230" t="s">
        <v>486</v>
      </c>
      <c r="G425" s="227"/>
      <c r="H425" s="231">
        <v>0.047</v>
      </c>
      <c r="I425" s="232"/>
      <c r="J425" s="227"/>
      <c r="K425" s="227"/>
      <c r="L425" s="233"/>
      <c r="M425" s="234"/>
      <c r="N425" s="235"/>
      <c r="O425" s="235"/>
      <c r="P425" s="235"/>
      <c r="Q425" s="235"/>
      <c r="R425" s="235"/>
      <c r="S425" s="235"/>
      <c r="T425" s="23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7" t="s">
        <v>150</v>
      </c>
      <c r="AU425" s="237" t="s">
        <v>89</v>
      </c>
      <c r="AV425" s="13" t="s">
        <v>89</v>
      </c>
      <c r="AW425" s="13" t="s">
        <v>41</v>
      </c>
      <c r="AX425" s="13" t="s">
        <v>80</v>
      </c>
      <c r="AY425" s="237" t="s">
        <v>139</v>
      </c>
    </row>
    <row r="426" s="13" customFormat="1">
      <c r="A426" s="13"/>
      <c r="B426" s="226"/>
      <c r="C426" s="227"/>
      <c r="D426" s="228" t="s">
        <v>150</v>
      </c>
      <c r="E426" s="229" t="s">
        <v>35</v>
      </c>
      <c r="F426" s="230" t="s">
        <v>487</v>
      </c>
      <c r="G426" s="227"/>
      <c r="H426" s="231">
        <v>0.016</v>
      </c>
      <c r="I426" s="232"/>
      <c r="J426" s="227"/>
      <c r="K426" s="227"/>
      <c r="L426" s="233"/>
      <c r="M426" s="234"/>
      <c r="N426" s="235"/>
      <c r="O426" s="235"/>
      <c r="P426" s="235"/>
      <c r="Q426" s="235"/>
      <c r="R426" s="235"/>
      <c r="S426" s="235"/>
      <c r="T426" s="23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7" t="s">
        <v>150</v>
      </c>
      <c r="AU426" s="237" t="s">
        <v>89</v>
      </c>
      <c r="AV426" s="13" t="s">
        <v>89</v>
      </c>
      <c r="AW426" s="13" t="s">
        <v>41</v>
      </c>
      <c r="AX426" s="13" t="s">
        <v>80</v>
      </c>
      <c r="AY426" s="237" t="s">
        <v>139</v>
      </c>
    </row>
    <row r="427" s="16" customFormat="1">
      <c r="A427" s="16"/>
      <c r="B427" s="270"/>
      <c r="C427" s="271"/>
      <c r="D427" s="228" t="s">
        <v>150</v>
      </c>
      <c r="E427" s="272" t="s">
        <v>35</v>
      </c>
      <c r="F427" s="273" t="s">
        <v>488</v>
      </c>
      <c r="G427" s="271"/>
      <c r="H427" s="274">
        <v>0.063</v>
      </c>
      <c r="I427" s="275"/>
      <c r="J427" s="271"/>
      <c r="K427" s="271"/>
      <c r="L427" s="276"/>
      <c r="M427" s="277"/>
      <c r="N427" s="278"/>
      <c r="O427" s="278"/>
      <c r="P427" s="278"/>
      <c r="Q427" s="278"/>
      <c r="R427" s="278"/>
      <c r="S427" s="278"/>
      <c r="T427" s="279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80" t="s">
        <v>150</v>
      </c>
      <c r="AU427" s="280" t="s">
        <v>89</v>
      </c>
      <c r="AV427" s="16" t="s">
        <v>176</v>
      </c>
      <c r="AW427" s="16" t="s">
        <v>41</v>
      </c>
      <c r="AX427" s="16" t="s">
        <v>80</v>
      </c>
      <c r="AY427" s="280" t="s">
        <v>139</v>
      </c>
    </row>
    <row r="428" s="15" customFormat="1">
      <c r="A428" s="15"/>
      <c r="B428" s="250"/>
      <c r="C428" s="251"/>
      <c r="D428" s="228" t="s">
        <v>150</v>
      </c>
      <c r="E428" s="252" t="s">
        <v>35</v>
      </c>
      <c r="F428" s="253" t="s">
        <v>489</v>
      </c>
      <c r="G428" s="251"/>
      <c r="H428" s="252" t="s">
        <v>35</v>
      </c>
      <c r="I428" s="254"/>
      <c r="J428" s="251"/>
      <c r="K428" s="251"/>
      <c r="L428" s="255"/>
      <c r="M428" s="256"/>
      <c r="N428" s="257"/>
      <c r="O428" s="257"/>
      <c r="P428" s="257"/>
      <c r="Q428" s="257"/>
      <c r="R428" s="257"/>
      <c r="S428" s="257"/>
      <c r="T428" s="258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9" t="s">
        <v>150</v>
      </c>
      <c r="AU428" s="259" t="s">
        <v>89</v>
      </c>
      <c r="AV428" s="15" t="s">
        <v>87</v>
      </c>
      <c r="AW428" s="15" t="s">
        <v>41</v>
      </c>
      <c r="AX428" s="15" t="s">
        <v>80</v>
      </c>
      <c r="AY428" s="259" t="s">
        <v>139</v>
      </c>
    </row>
    <row r="429" s="13" customFormat="1">
      <c r="A429" s="13"/>
      <c r="B429" s="226"/>
      <c r="C429" s="227"/>
      <c r="D429" s="228" t="s">
        <v>150</v>
      </c>
      <c r="E429" s="229" t="s">
        <v>35</v>
      </c>
      <c r="F429" s="230" t="s">
        <v>490</v>
      </c>
      <c r="G429" s="227"/>
      <c r="H429" s="231">
        <v>0.040000000000000001</v>
      </c>
      <c r="I429" s="232"/>
      <c r="J429" s="227"/>
      <c r="K429" s="227"/>
      <c r="L429" s="233"/>
      <c r="M429" s="234"/>
      <c r="N429" s="235"/>
      <c r="O429" s="235"/>
      <c r="P429" s="235"/>
      <c r="Q429" s="235"/>
      <c r="R429" s="235"/>
      <c r="S429" s="235"/>
      <c r="T429" s="23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7" t="s">
        <v>150</v>
      </c>
      <c r="AU429" s="237" t="s">
        <v>89</v>
      </c>
      <c r="AV429" s="13" t="s">
        <v>89</v>
      </c>
      <c r="AW429" s="13" t="s">
        <v>41</v>
      </c>
      <c r="AX429" s="13" t="s">
        <v>80</v>
      </c>
      <c r="AY429" s="237" t="s">
        <v>139</v>
      </c>
    </row>
    <row r="430" s="13" customFormat="1">
      <c r="A430" s="13"/>
      <c r="B430" s="226"/>
      <c r="C430" s="227"/>
      <c r="D430" s="228" t="s">
        <v>150</v>
      </c>
      <c r="E430" s="229" t="s">
        <v>35</v>
      </c>
      <c r="F430" s="230" t="s">
        <v>491</v>
      </c>
      <c r="G430" s="227"/>
      <c r="H430" s="231">
        <v>0.0080000000000000002</v>
      </c>
      <c r="I430" s="232"/>
      <c r="J430" s="227"/>
      <c r="K430" s="227"/>
      <c r="L430" s="233"/>
      <c r="M430" s="234"/>
      <c r="N430" s="235"/>
      <c r="O430" s="235"/>
      <c r="P430" s="235"/>
      <c r="Q430" s="235"/>
      <c r="R430" s="235"/>
      <c r="S430" s="235"/>
      <c r="T430" s="23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7" t="s">
        <v>150</v>
      </c>
      <c r="AU430" s="237" t="s">
        <v>89</v>
      </c>
      <c r="AV430" s="13" t="s">
        <v>89</v>
      </c>
      <c r="AW430" s="13" t="s">
        <v>41</v>
      </c>
      <c r="AX430" s="13" t="s">
        <v>80</v>
      </c>
      <c r="AY430" s="237" t="s">
        <v>139</v>
      </c>
    </row>
    <row r="431" s="16" customFormat="1">
      <c r="A431" s="16"/>
      <c r="B431" s="270"/>
      <c r="C431" s="271"/>
      <c r="D431" s="228" t="s">
        <v>150</v>
      </c>
      <c r="E431" s="272" t="s">
        <v>35</v>
      </c>
      <c r="F431" s="273" t="s">
        <v>488</v>
      </c>
      <c r="G431" s="271"/>
      <c r="H431" s="274">
        <v>0.048000000000000001</v>
      </c>
      <c r="I431" s="275"/>
      <c r="J431" s="271"/>
      <c r="K431" s="271"/>
      <c r="L431" s="276"/>
      <c r="M431" s="277"/>
      <c r="N431" s="278"/>
      <c r="O431" s="278"/>
      <c r="P431" s="278"/>
      <c r="Q431" s="278"/>
      <c r="R431" s="278"/>
      <c r="S431" s="278"/>
      <c r="T431" s="279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T431" s="280" t="s">
        <v>150</v>
      </c>
      <c r="AU431" s="280" t="s">
        <v>89</v>
      </c>
      <c r="AV431" s="16" t="s">
        <v>176</v>
      </c>
      <c r="AW431" s="16" t="s">
        <v>41</v>
      </c>
      <c r="AX431" s="16" t="s">
        <v>80</v>
      </c>
      <c r="AY431" s="280" t="s">
        <v>139</v>
      </c>
    </row>
    <row r="432" s="14" customFormat="1">
      <c r="A432" s="14"/>
      <c r="B432" s="238"/>
      <c r="C432" s="239"/>
      <c r="D432" s="228" t="s">
        <v>150</v>
      </c>
      <c r="E432" s="240" t="s">
        <v>35</v>
      </c>
      <c r="F432" s="241" t="s">
        <v>170</v>
      </c>
      <c r="G432" s="239"/>
      <c r="H432" s="242">
        <v>0.11100000000000002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8" t="s">
        <v>150</v>
      </c>
      <c r="AU432" s="248" t="s">
        <v>89</v>
      </c>
      <c r="AV432" s="14" t="s">
        <v>146</v>
      </c>
      <c r="AW432" s="14" t="s">
        <v>41</v>
      </c>
      <c r="AX432" s="14" t="s">
        <v>87</v>
      </c>
      <c r="AY432" s="248" t="s">
        <v>139</v>
      </c>
    </row>
    <row r="433" s="2" customFormat="1" ht="24.15" customHeight="1">
      <c r="A433" s="42"/>
      <c r="B433" s="43"/>
      <c r="C433" s="208" t="s">
        <v>492</v>
      </c>
      <c r="D433" s="208" t="s">
        <v>141</v>
      </c>
      <c r="E433" s="209" t="s">
        <v>493</v>
      </c>
      <c r="F433" s="210" t="s">
        <v>494</v>
      </c>
      <c r="G433" s="211" t="s">
        <v>221</v>
      </c>
      <c r="H433" s="212">
        <v>2</v>
      </c>
      <c r="I433" s="213"/>
      <c r="J433" s="214">
        <f>ROUND(I433*H433,2)</f>
        <v>0</v>
      </c>
      <c r="K433" s="210" t="s">
        <v>145</v>
      </c>
      <c r="L433" s="48"/>
      <c r="M433" s="215" t="s">
        <v>35</v>
      </c>
      <c r="N433" s="216" t="s">
        <v>51</v>
      </c>
      <c r="O433" s="88"/>
      <c r="P433" s="217">
        <f>O433*H433</f>
        <v>0</v>
      </c>
      <c r="Q433" s="217">
        <v>0</v>
      </c>
      <c r="R433" s="217">
        <f>Q433*H433</f>
        <v>0</v>
      </c>
      <c r="S433" s="217">
        <v>0.050000000000000003</v>
      </c>
      <c r="T433" s="218">
        <f>S433*H433</f>
        <v>0.10000000000000001</v>
      </c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R433" s="219" t="s">
        <v>146</v>
      </c>
      <c r="AT433" s="219" t="s">
        <v>141</v>
      </c>
      <c r="AU433" s="219" t="s">
        <v>89</v>
      </c>
      <c r="AY433" s="20" t="s">
        <v>139</v>
      </c>
      <c r="BE433" s="220">
        <f>IF(N433="základní",J433,0)</f>
        <v>0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20" t="s">
        <v>87</v>
      </c>
      <c r="BK433" s="220">
        <f>ROUND(I433*H433,2)</f>
        <v>0</v>
      </c>
      <c r="BL433" s="20" t="s">
        <v>146</v>
      </c>
      <c r="BM433" s="219" t="s">
        <v>495</v>
      </c>
    </row>
    <row r="434" s="2" customFormat="1">
      <c r="A434" s="42"/>
      <c r="B434" s="43"/>
      <c r="C434" s="44"/>
      <c r="D434" s="221" t="s">
        <v>148</v>
      </c>
      <c r="E434" s="44"/>
      <c r="F434" s="222" t="s">
        <v>496</v>
      </c>
      <c r="G434" s="44"/>
      <c r="H434" s="44"/>
      <c r="I434" s="223"/>
      <c r="J434" s="44"/>
      <c r="K434" s="44"/>
      <c r="L434" s="48"/>
      <c r="M434" s="224"/>
      <c r="N434" s="225"/>
      <c r="O434" s="88"/>
      <c r="P434" s="88"/>
      <c r="Q434" s="88"/>
      <c r="R434" s="88"/>
      <c r="S434" s="88"/>
      <c r="T434" s="89"/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T434" s="20" t="s">
        <v>148</v>
      </c>
      <c r="AU434" s="20" t="s">
        <v>89</v>
      </c>
    </row>
    <row r="435" s="15" customFormat="1">
      <c r="A435" s="15"/>
      <c r="B435" s="250"/>
      <c r="C435" s="251"/>
      <c r="D435" s="228" t="s">
        <v>150</v>
      </c>
      <c r="E435" s="252" t="s">
        <v>35</v>
      </c>
      <c r="F435" s="253" t="s">
        <v>224</v>
      </c>
      <c r="G435" s="251"/>
      <c r="H435" s="252" t="s">
        <v>35</v>
      </c>
      <c r="I435" s="254"/>
      <c r="J435" s="251"/>
      <c r="K435" s="251"/>
      <c r="L435" s="255"/>
      <c r="M435" s="256"/>
      <c r="N435" s="257"/>
      <c r="O435" s="257"/>
      <c r="P435" s="257"/>
      <c r="Q435" s="257"/>
      <c r="R435" s="257"/>
      <c r="S435" s="257"/>
      <c r="T435" s="258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9" t="s">
        <v>150</v>
      </c>
      <c r="AU435" s="259" t="s">
        <v>89</v>
      </c>
      <c r="AV435" s="15" t="s">
        <v>87</v>
      </c>
      <c r="AW435" s="15" t="s">
        <v>41</v>
      </c>
      <c r="AX435" s="15" t="s">
        <v>80</v>
      </c>
      <c r="AY435" s="259" t="s">
        <v>139</v>
      </c>
    </row>
    <row r="436" s="15" customFormat="1">
      <c r="A436" s="15"/>
      <c r="B436" s="250"/>
      <c r="C436" s="251"/>
      <c r="D436" s="228" t="s">
        <v>150</v>
      </c>
      <c r="E436" s="252" t="s">
        <v>35</v>
      </c>
      <c r="F436" s="253" t="s">
        <v>225</v>
      </c>
      <c r="G436" s="251"/>
      <c r="H436" s="252" t="s">
        <v>35</v>
      </c>
      <c r="I436" s="254"/>
      <c r="J436" s="251"/>
      <c r="K436" s="251"/>
      <c r="L436" s="255"/>
      <c r="M436" s="256"/>
      <c r="N436" s="257"/>
      <c r="O436" s="257"/>
      <c r="P436" s="257"/>
      <c r="Q436" s="257"/>
      <c r="R436" s="257"/>
      <c r="S436" s="257"/>
      <c r="T436" s="258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9" t="s">
        <v>150</v>
      </c>
      <c r="AU436" s="259" t="s">
        <v>89</v>
      </c>
      <c r="AV436" s="15" t="s">
        <v>87</v>
      </c>
      <c r="AW436" s="15" t="s">
        <v>41</v>
      </c>
      <c r="AX436" s="15" t="s">
        <v>80</v>
      </c>
      <c r="AY436" s="259" t="s">
        <v>139</v>
      </c>
    </row>
    <row r="437" s="13" customFormat="1">
      <c r="A437" s="13"/>
      <c r="B437" s="226"/>
      <c r="C437" s="227"/>
      <c r="D437" s="228" t="s">
        <v>150</v>
      </c>
      <c r="E437" s="229" t="s">
        <v>35</v>
      </c>
      <c r="F437" s="230" t="s">
        <v>497</v>
      </c>
      <c r="G437" s="227"/>
      <c r="H437" s="231">
        <v>1</v>
      </c>
      <c r="I437" s="232"/>
      <c r="J437" s="227"/>
      <c r="K437" s="227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150</v>
      </c>
      <c r="AU437" s="237" t="s">
        <v>89</v>
      </c>
      <c r="AV437" s="13" t="s">
        <v>89</v>
      </c>
      <c r="AW437" s="13" t="s">
        <v>41</v>
      </c>
      <c r="AX437" s="13" t="s">
        <v>80</v>
      </c>
      <c r="AY437" s="237" t="s">
        <v>139</v>
      </c>
    </row>
    <row r="438" s="13" customFormat="1">
      <c r="A438" s="13"/>
      <c r="B438" s="226"/>
      <c r="C438" s="227"/>
      <c r="D438" s="228" t="s">
        <v>150</v>
      </c>
      <c r="E438" s="229" t="s">
        <v>35</v>
      </c>
      <c r="F438" s="230" t="s">
        <v>498</v>
      </c>
      <c r="G438" s="227"/>
      <c r="H438" s="231">
        <v>1</v>
      </c>
      <c r="I438" s="232"/>
      <c r="J438" s="227"/>
      <c r="K438" s="227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150</v>
      </c>
      <c r="AU438" s="237" t="s">
        <v>89</v>
      </c>
      <c r="AV438" s="13" t="s">
        <v>89</v>
      </c>
      <c r="AW438" s="13" t="s">
        <v>41</v>
      </c>
      <c r="AX438" s="13" t="s">
        <v>80</v>
      </c>
      <c r="AY438" s="237" t="s">
        <v>139</v>
      </c>
    </row>
    <row r="439" s="14" customFormat="1">
      <c r="A439" s="14"/>
      <c r="B439" s="238"/>
      <c r="C439" s="239"/>
      <c r="D439" s="228" t="s">
        <v>150</v>
      </c>
      <c r="E439" s="240" t="s">
        <v>35</v>
      </c>
      <c r="F439" s="241" t="s">
        <v>170</v>
      </c>
      <c r="G439" s="239"/>
      <c r="H439" s="242">
        <v>2</v>
      </c>
      <c r="I439" s="243"/>
      <c r="J439" s="239"/>
      <c r="K439" s="239"/>
      <c r="L439" s="244"/>
      <c r="M439" s="245"/>
      <c r="N439" s="246"/>
      <c r="O439" s="246"/>
      <c r="P439" s="246"/>
      <c r="Q439" s="246"/>
      <c r="R439" s="246"/>
      <c r="S439" s="246"/>
      <c r="T439" s="24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8" t="s">
        <v>150</v>
      </c>
      <c r="AU439" s="248" t="s">
        <v>89</v>
      </c>
      <c r="AV439" s="14" t="s">
        <v>146</v>
      </c>
      <c r="AW439" s="14" t="s">
        <v>41</v>
      </c>
      <c r="AX439" s="14" t="s">
        <v>87</v>
      </c>
      <c r="AY439" s="248" t="s">
        <v>139</v>
      </c>
    </row>
    <row r="440" s="2" customFormat="1" ht="37.8" customHeight="1">
      <c r="A440" s="42"/>
      <c r="B440" s="43"/>
      <c r="C440" s="208" t="s">
        <v>499</v>
      </c>
      <c r="D440" s="208" t="s">
        <v>141</v>
      </c>
      <c r="E440" s="209" t="s">
        <v>500</v>
      </c>
      <c r="F440" s="210" t="s">
        <v>501</v>
      </c>
      <c r="G440" s="211" t="s">
        <v>221</v>
      </c>
      <c r="H440" s="212">
        <v>2</v>
      </c>
      <c r="I440" s="213"/>
      <c r="J440" s="214">
        <f>ROUND(I440*H440,2)</f>
        <v>0</v>
      </c>
      <c r="K440" s="210" t="s">
        <v>145</v>
      </c>
      <c r="L440" s="48"/>
      <c r="M440" s="215" t="s">
        <v>35</v>
      </c>
      <c r="N440" s="216" t="s">
        <v>51</v>
      </c>
      <c r="O440" s="88"/>
      <c r="P440" s="217">
        <f>O440*H440</f>
        <v>0</v>
      </c>
      <c r="Q440" s="217">
        <v>0.089999999999999997</v>
      </c>
      <c r="R440" s="217">
        <f>Q440*H440</f>
        <v>0.17999999999999999</v>
      </c>
      <c r="S440" s="217">
        <v>0</v>
      </c>
      <c r="T440" s="218">
        <f>S440*H440</f>
        <v>0</v>
      </c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R440" s="219" t="s">
        <v>146</v>
      </c>
      <c r="AT440" s="219" t="s">
        <v>141</v>
      </c>
      <c r="AU440" s="219" t="s">
        <v>89</v>
      </c>
      <c r="AY440" s="20" t="s">
        <v>139</v>
      </c>
      <c r="BE440" s="220">
        <f>IF(N440="základní",J440,0)</f>
        <v>0</v>
      </c>
      <c r="BF440" s="220">
        <f>IF(N440="snížená",J440,0)</f>
        <v>0</v>
      </c>
      <c r="BG440" s="220">
        <f>IF(N440="zákl. přenesená",J440,0)</f>
        <v>0</v>
      </c>
      <c r="BH440" s="220">
        <f>IF(N440="sníž. přenesená",J440,0)</f>
        <v>0</v>
      </c>
      <c r="BI440" s="220">
        <f>IF(N440="nulová",J440,0)</f>
        <v>0</v>
      </c>
      <c r="BJ440" s="20" t="s">
        <v>87</v>
      </c>
      <c r="BK440" s="220">
        <f>ROUND(I440*H440,2)</f>
        <v>0</v>
      </c>
      <c r="BL440" s="20" t="s">
        <v>146</v>
      </c>
      <c r="BM440" s="219" t="s">
        <v>502</v>
      </c>
    </row>
    <row r="441" s="2" customFormat="1">
      <c r="A441" s="42"/>
      <c r="B441" s="43"/>
      <c r="C441" s="44"/>
      <c r="D441" s="221" t="s">
        <v>148</v>
      </c>
      <c r="E441" s="44"/>
      <c r="F441" s="222" t="s">
        <v>503</v>
      </c>
      <c r="G441" s="44"/>
      <c r="H441" s="44"/>
      <c r="I441" s="223"/>
      <c r="J441" s="44"/>
      <c r="K441" s="44"/>
      <c r="L441" s="48"/>
      <c r="M441" s="224"/>
      <c r="N441" s="225"/>
      <c r="O441" s="88"/>
      <c r="P441" s="88"/>
      <c r="Q441" s="88"/>
      <c r="R441" s="88"/>
      <c r="S441" s="88"/>
      <c r="T441" s="89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T441" s="20" t="s">
        <v>148</v>
      </c>
      <c r="AU441" s="20" t="s">
        <v>89</v>
      </c>
    </row>
    <row r="442" s="15" customFormat="1">
      <c r="A442" s="15"/>
      <c r="B442" s="250"/>
      <c r="C442" s="251"/>
      <c r="D442" s="228" t="s">
        <v>150</v>
      </c>
      <c r="E442" s="252" t="s">
        <v>35</v>
      </c>
      <c r="F442" s="253" t="s">
        <v>224</v>
      </c>
      <c r="G442" s="251"/>
      <c r="H442" s="252" t="s">
        <v>35</v>
      </c>
      <c r="I442" s="254"/>
      <c r="J442" s="251"/>
      <c r="K442" s="251"/>
      <c r="L442" s="255"/>
      <c r="M442" s="256"/>
      <c r="N442" s="257"/>
      <c r="O442" s="257"/>
      <c r="P442" s="257"/>
      <c r="Q442" s="257"/>
      <c r="R442" s="257"/>
      <c r="S442" s="257"/>
      <c r="T442" s="258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59" t="s">
        <v>150</v>
      </c>
      <c r="AU442" s="259" t="s">
        <v>89</v>
      </c>
      <c r="AV442" s="15" t="s">
        <v>87</v>
      </c>
      <c r="AW442" s="15" t="s">
        <v>41</v>
      </c>
      <c r="AX442" s="15" t="s">
        <v>80</v>
      </c>
      <c r="AY442" s="259" t="s">
        <v>139</v>
      </c>
    </row>
    <row r="443" s="15" customFormat="1">
      <c r="A443" s="15"/>
      <c r="B443" s="250"/>
      <c r="C443" s="251"/>
      <c r="D443" s="228" t="s">
        <v>150</v>
      </c>
      <c r="E443" s="252" t="s">
        <v>35</v>
      </c>
      <c r="F443" s="253" t="s">
        <v>225</v>
      </c>
      <c r="G443" s="251"/>
      <c r="H443" s="252" t="s">
        <v>35</v>
      </c>
      <c r="I443" s="254"/>
      <c r="J443" s="251"/>
      <c r="K443" s="251"/>
      <c r="L443" s="255"/>
      <c r="M443" s="256"/>
      <c r="N443" s="257"/>
      <c r="O443" s="257"/>
      <c r="P443" s="257"/>
      <c r="Q443" s="257"/>
      <c r="R443" s="257"/>
      <c r="S443" s="257"/>
      <c r="T443" s="258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9" t="s">
        <v>150</v>
      </c>
      <c r="AU443" s="259" t="s">
        <v>89</v>
      </c>
      <c r="AV443" s="15" t="s">
        <v>87</v>
      </c>
      <c r="AW443" s="15" t="s">
        <v>41</v>
      </c>
      <c r="AX443" s="15" t="s">
        <v>80</v>
      </c>
      <c r="AY443" s="259" t="s">
        <v>139</v>
      </c>
    </row>
    <row r="444" s="13" customFormat="1">
      <c r="A444" s="13"/>
      <c r="B444" s="226"/>
      <c r="C444" s="227"/>
      <c r="D444" s="228" t="s">
        <v>150</v>
      </c>
      <c r="E444" s="229" t="s">
        <v>35</v>
      </c>
      <c r="F444" s="230" t="s">
        <v>497</v>
      </c>
      <c r="G444" s="227"/>
      <c r="H444" s="231">
        <v>1</v>
      </c>
      <c r="I444" s="232"/>
      <c r="J444" s="227"/>
      <c r="K444" s="227"/>
      <c r="L444" s="233"/>
      <c r="M444" s="234"/>
      <c r="N444" s="235"/>
      <c r="O444" s="235"/>
      <c r="P444" s="235"/>
      <c r="Q444" s="235"/>
      <c r="R444" s="235"/>
      <c r="S444" s="235"/>
      <c r="T444" s="23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7" t="s">
        <v>150</v>
      </c>
      <c r="AU444" s="237" t="s">
        <v>89</v>
      </c>
      <c r="AV444" s="13" t="s">
        <v>89</v>
      </c>
      <c r="AW444" s="13" t="s">
        <v>41</v>
      </c>
      <c r="AX444" s="13" t="s">
        <v>80</v>
      </c>
      <c r="AY444" s="237" t="s">
        <v>139</v>
      </c>
    </row>
    <row r="445" s="13" customFormat="1">
      <c r="A445" s="13"/>
      <c r="B445" s="226"/>
      <c r="C445" s="227"/>
      <c r="D445" s="228" t="s">
        <v>150</v>
      </c>
      <c r="E445" s="229" t="s">
        <v>35</v>
      </c>
      <c r="F445" s="230" t="s">
        <v>498</v>
      </c>
      <c r="G445" s="227"/>
      <c r="H445" s="231">
        <v>1</v>
      </c>
      <c r="I445" s="232"/>
      <c r="J445" s="227"/>
      <c r="K445" s="227"/>
      <c r="L445" s="233"/>
      <c r="M445" s="234"/>
      <c r="N445" s="235"/>
      <c r="O445" s="235"/>
      <c r="P445" s="235"/>
      <c r="Q445" s="235"/>
      <c r="R445" s="235"/>
      <c r="S445" s="235"/>
      <c r="T445" s="23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7" t="s">
        <v>150</v>
      </c>
      <c r="AU445" s="237" t="s">
        <v>89</v>
      </c>
      <c r="AV445" s="13" t="s">
        <v>89</v>
      </c>
      <c r="AW445" s="13" t="s">
        <v>41</v>
      </c>
      <c r="AX445" s="13" t="s">
        <v>80</v>
      </c>
      <c r="AY445" s="237" t="s">
        <v>139</v>
      </c>
    </row>
    <row r="446" s="14" customFormat="1">
      <c r="A446" s="14"/>
      <c r="B446" s="238"/>
      <c r="C446" s="239"/>
      <c r="D446" s="228" t="s">
        <v>150</v>
      </c>
      <c r="E446" s="240" t="s">
        <v>35</v>
      </c>
      <c r="F446" s="241" t="s">
        <v>170</v>
      </c>
      <c r="G446" s="239"/>
      <c r="H446" s="242">
        <v>2</v>
      </c>
      <c r="I446" s="243"/>
      <c r="J446" s="239"/>
      <c r="K446" s="239"/>
      <c r="L446" s="244"/>
      <c r="M446" s="245"/>
      <c r="N446" s="246"/>
      <c r="O446" s="246"/>
      <c r="P446" s="246"/>
      <c r="Q446" s="246"/>
      <c r="R446" s="246"/>
      <c r="S446" s="246"/>
      <c r="T446" s="24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8" t="s">
        <v>150</v>
      </c>
      <c r="AU446" s="248" t="s">
        <v>89</v>
      </c>
      <c r="AV446" s="14" t="s">
        <v>146</v>
      </c>
      <c r="AW446" s="14" t="s">
        <v>41</v>
      </c>
      <c r="AX446" s="14" t="s">
        <v>87</v>
      </c>
      <c r="AY446" s="248" t="s">
        <v>139</v>
      </c>
    </row>
    <row r="447" s="2" customFormat="1" ht="24.15" customHeight="1">
      <c r="A447" s="42"/>
      <c r="B447" s="43"/>
      <c r="C447" s="260" t="s">
        <v>504</v>
      </c>
      <c r="D447" s="260" t="s">
        <v>229</v>
      </c>
      <c r="E447" s="261" t="s">
        <v>505</v>
      </c>
      <c r="F447" s="262" t="s">
        <v>506</v>
      </c>
      <c r="G447" s="263" t="s">
        <v>221</v>
      </c>
      <c r="H447" s="264">
        <v>2</v>
      </c>
      <c r="I447" s="265"/>
      <c r="J447" s="266">
        <f>ROUND(I447*H447,2)</f>
        <v>0</v>
      </c>
      <c r="K447" s="262" t="s">
        <v>35</v>
      </c>
      <c r="L447" s="267"/>
      <c r="M447" s="268" t="s">
        <v>35</v>
      </c>
      <c r="N447" s="269" t="s">
        <v>51</v>
      </c>
      <c r="O447" s="88"/>
      <c r="P447" s="217">
        <f>O447*H447</f>
        <v>0</v>
      </c>
      <c r="Q447" s="217">
        <v>0.031</v>
      </c>
      <c r="R447" s="217">
        <f>Q447*H447</f>
        <v>0.062</v>
      </c>
      <c r="S447" s="217">
        <v>0</v>
      </c>
      <c r="T447" s="218">
        <f>S447*H447</f>
        <v>0</v>
      </c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R447" s="219" t="s">
        <v>210</v>
      </c>
      <c r="AT447" s="219" t="s">
        <v>229</v>
      </c>
      <c r="AU447" s="219" t="s">
        <v>89</v>
      </c>
      <c r="AY447" s="20" t="s">
        <v>139</v>
      </c>
      <c r="BE447" s="220">
        <f>IF(N447="základní",J447,0)</f>
        <v>0</v>
      </c>
      <c r="BF447" s="220">
        <f>IF(N447="snížená",J447,0)</f>
        <v>0</v>
      </c>
      <c r="BG447" s="220">
        <f>IF(N447="zákl. přenesená",J447,0)</f>
        <v>0</v>
      </c>
      <c r="BH447" s="220">
        <f>IF(N447="sníž. přenesená",J447,0)</f>
        <v>0</v>
      </c>
      <c r="BI447" s="220">
        <f>IF(N447="nulová",J447,0)</f>
        <v>0</v>
      </c>
      <c r="BJ447" s="20" t="s">
        <v>87</v>
      </c>
      <c r="BK447" s="220">
        <f>ROUND(I447*H447,2)</f>
        <v>0</v>
      </c>
      <c r="BL447" s="20" t="s">
        <v>146</v>
      </c>
      <c r="BM447" s="219" t="s">
        <v>507</v>
      </c>
    </row>
    <row r="448" s="15" customFormat="1">
      <c r="A448" s="15"/>
      <c r="B448" s="250"/>
      <c r="C448" s="251"/>
      <c r="D448" s="228" t="s">
        <v>150</v>
      </c>
      <c r="E448" s="252" t="s">
        <v>35</v>
      </c>
      <c r="F448" s="253" t="s">
        <v>224</v>
      </c>
      <c r="G448" s="251"/>
      <c r="H448" s="252" t="s">
        <v>35</v>
      </c>
      <c r="I448" s="254"/>
      <c r="J448" s="251"/>
      <c r="K448" s="251"/>
      <c r="L448" s="255"/>
      <c r="M448" s="256"/>
      <c r="N448" s="257"/>
      <c r="O448" s="257"/>
      <c r="P448" s="257"/>
      <c r="Q448" s="257"/>
      <c r="R448" s="257"/>
      <c r="S448" s="257"/>
      <c r="T448" s="258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9" t="s">
        <v>150</v>
      </c>
      <c r="AU448" s="259" t="s">
        <v>89</v>
      </c>
      <c r="AV448" s="15" t="s">
        <v>87</v>
      </c>
      <c r="AW448" s="15" t="s">
        <v>41</v>
      </c>
      <c r="AX448" s="15" t="s">
        <v>80</v>
      </c>
      <c r="AY448" s="259" t="s">
        <v>139</v>
      </c>
    </row>
    <row r="449" s="15" customFormat="1">
      <c r="A449" s="15"/>
      <c r="B449" s="250"/>
      <c r="C449" s="251"/>
      <c r="D449" s="228" t="s">
        <v>150</v>
      </c>
      <c r="E449" s="252" t="s">
        <v>35</v>
      </c>
      <c r="F449" s="253" t="s">
        <v>225</v>
      </c>
      <c r="G449" s="251"/>
      <c r="H449" s="252" t="s">
        <v>35</v>
      </c>
      <c r="I449" s="254"/>
      <c r="J449" s="251"/>
      <c r="K449" s="251"/>
      <c r="L449" s="255"/>
      <c r="M449" s="256"/>
      <c r="N449" s="257"/>
      <c r="O449" s="257"/>
      <c r="P449" s="257"/>
      <c r="Q449" s="257"/>
      <c r="R449" s="257"/>
      <c r="S449" s="257"/>
      <c r="T449" s="258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9" t="s">
        <v>150</v>
      </c>
      <c r="AU449" s="259" t="s">
        <v>89</v>
      </c>
      <c r="AV449" s="15" t="s">
        <v>87</v>
      </c>
      <c r="AW449" s="15" t="s">
        <v>41</v>
      </c>
      <c r="AX449" s="15" t="s">
        <v>80</v>
      </c>
      <c r="AY449" s="259" t="s">
        <v>139</v>
      </c>
    </row>
    <row r="450" s="13" customFormat="1">
      <c r="A450" s="13"/>
      <c r="B450" s="226"/>
      <c r="C450" s="227"/>
      <c r="D450" s="228" t="s">
        <v>150</v>
      </c>
      <c r="E450" s="229" t="s">
        <v>35</v>
      </c>
      <c r="F450" s="230" t="s">
        <v>497</v>
      </c>
      <c r="G450" s="227"/>
      <c r="H450" s="231">
        <v>1</v>
      </c>
      <c r="I450" s="232"/>
      <c r="J450" s="227"/>
      <c r="K450" s="227"/>
      <c r="L450" s="233"/>
      <c r="M450" s="234"/>
      <c r="N450" s="235"/>
      <c r="O450" s="235"/>
      <c r="P450" s="235"/>
      <c r="Q450" s="235"/>
      <c r="R450" s="235"/>
      <c r="S450" s="235"/>
      <c r="T450" s="23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7" t="s">
        <v>150</v>
      </c>
      <c r="AU450" s="237" t="s">
        <v>89</v>
      </c>
      <c r="AV450" s="13" t="s">
        <v>89</v>
      </c>
      <c r="AW450" s="13" t="s">
        <v>41</v>
      </c>
      <c r="AX450" s="13" t="s">
        <v>80</v>
      </c>
      <c r="AY450" s="237" t="s">
        <v>139</v>
      </c>
    </row>
    <row r="451" s="13" customFormat="1">
      <c r="A451" s="13"/>
      <c r="B451" s="226"/>
      <c r="C451" s="227"/>
      <c r="D451" s="228" t="s">
        <v>150</v>
      </c>
      <c r="E451" s="229" t="s">
        <v>35</v>
      </c>
      <c r="F451" s="230" t="s">
        <v>498</v>
      </c>
      <c r="G451" s="227"/>
      <c r="H451" s="231">
        <v>1</v>
      </c>
      <c r="I451" s="232"/>
      <c r="J451" s="227"/>
      <c r="K451" s="227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150</v>
      </c>
      <c r="AU451" s="237" t="s">
        <v>89</v>
      </c>
      <c r="AV451" s="13" t="s">
        <v>89</v>
      </c>
      <c r="AW451" s="13" t="s">
        <v>41</v>
      </c>
      <c r="AX451" s="13" t="s">
        <v>80</v>
      </c>
      <c r="AY451" s="237" t="s">
        <v>139</v>
      </c>
    </row>
    <row r="452" s="14" customFormat="1">
      <c r="A452" s="14"/>
      <c r="B452" s="238"/>
      <c r="C452" s="239"/>
      <c r="D452" s="228" t="s">
        <v>150</v>
      </c>
      <c r="E452" s="240" t="s">
        <v>35</v>
      </c>
      <c r="F452" s="241" t="s">
        <v>170</v>
      </c>
      <c r="G452" s="239"/>
      <c r="H452" s="242">
        <v>2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8" t="s">
        <v>150</v>
      </c>
      <c r="AU452" s="248" t="s">
        <v>89</v>
      </c>
      <c r="AV452" s="14" t="s">
        <v>146</v>
      </c>
      <c r="AW452" s="14" t="s">
        <v>41</v>
      </c>
      <c r="AX452" s="14" t="s">
        <v>87</v>
      </c>
      <c r="AY452" s="248" t="s">
        <v>139</v>
      </c>
    </row>
    <row r="453" s="2" customFormat="1" ht="21.75" customHeight="1">
      <c r="A453" s="42"/>
      <c r="B453" s="43"/>
      <c r="C453" s="208" t="s">
        <v>508</v>
      </c>
      <c r="D453" s="208" t="s">
        <v>141</v>
      </c>
      <c r="E453" s="209" t="s">
        <v>509</v>
      </c>
      <c r="F453" s="210" t="s">
        <v>510</v>
      </c>
      <c r="G453" s="211" t="s">
        <v>221</v>
      </c>
      <c r="H453" s="212">
        <v>2</v>
      </c>
      <c r="I453" s="213"/>
      <c r="J453" s="214">
        <f>ROUND(I453*H453,2)</f>
        <v>0</v>
      </c>
      <c r="K453" s="210" t="s">
        <v>35</v>
      </c>
      <c r="L453" s="48"/>
      <c r="M453" s="215" t="s">
        <v>35</v>
      </c>
      <c r="N453" s="216" t="s">
        <v>51</v>
      </c>
      <c r="O453" s="88"/>
      <c r="P453" s="217">
        <f>O453*H453</f>
        <v>0</v>
      </c>
      <c r="Q453" s="217">
        <v>0.001</v>
      </c>
      <c r="R453" s="217">
        <f>Q453*H453</f>
        <v>0.002</v>
      </c>
      <c r="S453" s="217">
        <v>0</v>
      </c>
      <c r="T453" s="218">
        <f>S453*H453</f>
        <v>0</v>
      </c>
      <c r="U453" s="42"/>
      <c r="V453" s="42"/>
      <c r="W453" s="42"/>
      <c r="X453" s="42"/>
      <c r="Y453" s="42"/>
      <c r="Z453" s="42"/>
      <c r="AA453" s="42"/>
      <c r="AB453" s="42"/>
      <c r="AC453" s="42"/>
      <c r="AD453" s="42"/>
      <c r="AE453" s="42"/>
      <c r="AR453" s="219" t="s">
        <v>146</v>
      </c>
      <c r="AT453" s="219" t="s">
        <v>141</v>
      </c>
      <c r="AU453" s="219" t="s">
        <v>89</v>
      </c>
      <c r="AY453" s="20" t="s">
        <v>139</v>
      </c>
      <c r="BE453" s="220">
        <f>IF(N453="základní",J453,0)</f>
        <v>0</v>
      </c>
      <c r="BF453" s="220">
        <f>IF(N453="snížená",J453,0)</f>
        <v>0</v>
      </c>
      <c r="BG453" s="220">
        <f>IF(N453="zákl. přenesená",J453,0)</f>
        <v>0</v>
      </c>
      <c r="BH453" s="220">
        <f>IF(N453="sníž. přenesená",J453,0)</f>
        <v>0</v>
      </c>
      <c r="BI453" s="220">
        <f>IF(N453="nulová",J453,0)</f>
        <v>0</v>
      </c>
      <c r="BJ453" s="20" t="s">
        <v>87</v>
      </c>
      <c r="BK453" s="220">
        <f>ROUND(I453*H453,2)</f>
        <v>0</v>
      </c>
      <c r="BL453" s="20" t="s">
        <v>146</v>
      </c>
      <c r="BM453" s="219" t="s">
        <v>511</v>
      </c>
    </row>
    <row r="454" s="15" customFormat="1">
      <c r="A454" s="15"/>
      <c r="B454" s="250"/>
      <c r="C454" s="251"/>
      <c r="D454" s="228" t="s">
        <v>150</v>
      </c>
      <c r="E454" s="252" t="s">
        <v>35</v>
      </c>
      <c r="F454" s="253" t="s">
        <v>224</v>
      </c>
      <c r="G454" s="251"/>
      <c r="H454" s="252" t="s">
        <v>35</v>
      </c>
      <c r="I454" s="254"/>
      <c r="J454" s="251"/>
      <c r="K454" s="251"/>
      <c r="L454" s="255"/>
      <c r="M454" s="256"/>
      <c r="N454" s="257"/>
      <c r="O454" s="257"/>
      <c r="P454" s="257"/>
      <c r="Q454" s="257"/>
      <c r="R454" s="257"/>
      <c r="S454" s="257"/>
      <c r="T454" s="25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9" t="s">
        <v>150</v>
      </c>
      <c r="AU454" s="259" t="s">
        <v>89</v>
      </c>
      <c r="AV454" s="15" t="s">
        <v>87</v>
      </c>
      <c r="AW454" s="15" t="s">
        <v>41</v>
      </c>
      <c r="AX454" s="15" t="s">
        <v>80</v>
      </c>
      <c r="AY454" s="259" t="s">
        <v>139</v>
      </c>
    </row>
    <row r="455" s="13" customFormat="1">
      <c r="A455" s="13"/>
      <c r="B455" s="226"/>
      <c r="C455" s="227"/>
      <c r="D455" s="228" t="s">
        <v>150</v>
      </c>
      <c r="E455" s="229" t="s">
        <v>35</v>
      </c>
      <c r="F455" s="230" t="s">
        <v>512</v>
      </c>
      <c r="G455" s="227"/>
      <c r="H455" s="231">
        <v>2</v>
      </c>
      <c r="I455" s="232"/>
      <c r="J455" s="227"/>
      <c r="K455" s="227"/>
      <c r="L455" s="233"/>
      <c r="M455" s="234"/>
      <c r="N455" s="235"/>
      <c r="O455" s="235"/>
      <c r="P455" s="235"/>
      <c r="Q455" s="235"/>
      <c r="R455" s="235"/>
      <c r="S455" s="235"/>
      <c r="T455" s="23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7" t="s">
        <v>150</v>
      </c>
      <c r="AU455" s="237" t="s">
        <v>89</v>
      </c>
      <c r="AV455" s="13" t="s">
        <v>89</v>
      </c>
      <c r="AW455" s="13" t="s">
        <v>41</v>
      </c>
      <c r="AX455" s="13" t="s">
        <v>87</v>
      </c>
      <c r="AY455" s="237" t="s">
        <v>139</v>
      </c>
    </row>
    <row r="456" s="2" customFormat="1" ht="21.75" customHeight="1">
      <c r="A456" s="42"/>
      <c r="B456" s="43"/>
      <c r="C456" s="208" t="s">
        <v>513</v>
      </c>
      <c r="D456" s="208" t="s">
        <v>141</v>
      </c>
      <c r="E456" s="209" t="s">
        <v>514</v>
      </c>
      <c r="F456" s="210" t="s">
        <v>515</v>
      </c>
      <c r="G456" s="211" t="s">
        <v>221</v>
      </c>
      <c r="H456" s="212">
        <v>2</v>
      </c>
      <c r="I456" s="213"/>
      <c r="J456" s="214">
        <f>ROUND(I456*H456,2)</f>
        <v>0</v>
      </c>
      <c r="K456" s="210" t="s">
        <v>35</v>
      </c>
      <c r="L456" s="48"/>
      <c r="M456" s="215" t="s">
        <v>35</v>
      </c>
      <c r="N456" s="216" t="s">
        <v>51</v>
      </c>
      <c r="O456" s="88"/>
      <c r="P456" s="217">
        <f>O456*H456</f>
        <v>0</v>
      </c>
      <c r="Q456" s="217">
        <v>0.00073999999999999999</v>
      </c>
      <c r="R456" s="217">
        <f>Q456*H456</f>
        <v>0.00148</v>
      </c>
      <c r="S456" s="217">
        <v>0</v>
      </c>
      <c r="T456" s="218">
        <f>S456*H456</f>
        <v>0</v>
      </c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R456" s="219" t="s">
        <v>146</v>
      </c>
      <c r="AT456" s="219" t="s">
        <v>141</v>
      </c>
      <c r="AU456" s="219" t="s">
        <v>89</v>
      </c>
      <c r="AY456" s="20" t="s">
        <v>139</v>
      </c>
      <c r="BE456" s="220">
        <f>IF(N456="základní",J456,0)</f>
        <v>0</v>
      </c>
      <c r="BF456" s="220">
        <f>IF(N456="snížená",J456,0)</f>
        <v>0</v>
      </c>
      <c r="BG456" s="220">
        <f>IF(N456="zákl. přenesená",J456,0)</f>
        <v>0</v>
      </c>
      <c r="BH456" s="220">
        <f>IF(N456="sníž. přenesená",J456,0)</f>
        <v>0</v>
      </c>
      <c r="BI456" s="220">
        <f>IF(N456="nulová",J456,0)</f>
        <v>0</v>
      </c>
      <c r="BJ456" s="20" t="s">
        <v>87</v>
      </c>
      <c r="BK456" s="220">
        <f>ROUND(I456*H456,2)</f>
        <v>0</v>
      </c>
      <c r="BL456" s="20" t="s">
        <v>146</v>
      </c>
      <c r="BM456" s="219" t="s">
        <v>516</v>
      </c>
    </row>
    <row r="457" s="15" customFormat="1">
      <c r="A457" s="15"/>
      <c r="B457" s="250"/>
      <c r="C457" s="251"/>
      <c r="D457" s="228" t="s">
        <v>150</v>
      </c>
      <c r="E457" s="252" t="s">
        <v>35</v>
      </c>
      <c r="F457" s="253" t="s">
        <v>224</v>
      </c>
      <c r="G457" s="251"/>
      <c r="H457" s="252" t="s">
        <v>35</v>
      </c>
      <c r="I457" s="254"/>
      <c r="J457" s="251"/>
      <c r="K457" s="251"/>
      <c r="L457" s="255"/>
      <c r="M457" s="256"/>
      <c r="N457" s="257"/>
      <c r="O457" s="257"/>
      <c r="P457" s="257"/>
      <c r="Q457" s="257"/>
      <c r="R457" s="257"/>
      <c r="S457" s="257"/>
      <c r="T457" s="258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9" t="s">
        <v>150</v>
      </c>
      <c r="AU457" s="259" t="s">
        <v>89</v>
      </c>
      <c r="AV457" s="15" t="s">
        <v>87</v>
      </c>
      <c r="AW457" s="15" t="s">
        <v>41</v>
      </c>
      <c r="AX457" s="15" t="s">
        <v>80</v>
      </c>
      <c r="AY457" s="259" t="s">
        <v>139</v>
      </c>
    </row>
    <row r="458" s="13" customFormat="1">
      <c r="A458" s="13"/>
      <c r="B458" s="226"/>
      <c r="C458" s="227"/>
      <c r="D458" s="228" t="s">
        <v>150</v>
      </c>
      <c r="E458" s="229" t="s">
        <v>35</v>
      </c>
      <c r="F458" s="230" t="s">
        <v>517</v>
      </c>
      <c r="G458" s="227"/>
      <c r="H458" s="231">
        <v>2</v>
      </c>
      <c r="I458" s="232"/>
      <c r="J458" s="227"/>
      <c r="K458" s="227"/>
      <c r="L458" s="233"/>
      <c r="M458" s="234"/>
      <c r="N458" s="235"/>
      <c r="O458" s="235"/>
      <c r="P458" s="235"/>
      <c r="Q458" s="235"/>
      <c r="R458" s="235"/>
      <c r="S458" s="235"/>
      <c r="T458" s="23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7" t="s">
        <v>150</v>
      </c>
      <c r="AU458" s="237" t="s">
        <v>89</v>
      </c>
      <c r="AV458" s="13" t="s">
        <v>89</v>
      </c>
      <c r="AW458" s="13" t="s">
        <v>41</v>
      </c>
      <c r="AX458" s="13" t="s">
        <v>87</v>
      </c>
      <c r="AY458" s="237" t="s">
        <v>139</v>
      </c>
    </row>
    <row r="459" s="12" customFormat="1" ht="22.8" customHeight="1">
      <c r="A459" s="12"/>
      <c r="B459" s="192"/>
      <c r="C459" s="193"/>
      <c r="D459" s="194" t="s">
        <v>79</v>
      </c>
      <c r="E459" s="206" t="s">
        <v>218</v>
      </c>
      <c r="F459" s="206" t="s">
        <v>518</v>
      </c>
      <c r="G459" s="193"/>
      <c r="H459" s="193"/>
      <c r="I459" s="196"/>
      <c r="J459" s="207">
        <f>BK459</f>
        <v>0</v>
      </c>
      <c r="K459" s="193"/>
      <c r="L459" s="198"/>
      <c r="M459" s="199"/>
      <c r="N459" s="200"/>
      <c r="O459" s="200"/>
      <c r="P459" s="201">
        <f>SUM(P460:P623)</f>
        <v>0</v>
      </c>
      <c r="Q459" s="200"/>
      <c r="R459" s="201">
        <f>SUM(R460:R623)</f>
        <v>0.21267143999999999</v>
      </c>
      <c r="S459" s="200"/>
      <c r="T459" s="202">
        <f>SUM(T460:T623)</f>
        <v>62.844234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03" t="s">
        <v>87</v>
      </c>
      <c r="AT459" s="204" t="s">
        <v>79</v>
      </c>
      <c r="AU459" s="204" t="s">
        <v>87</v>
      </c>
      <c r="AY459" s="203" t="s">
        <v>139</v>
      </c>
      <c r="BK459" s="205">
        <f>SUM(BK460:BK623)</f>
        <v>0</v>
      </c>
    </row>
    <row r="460" s="2" customFormat="1" ht="37.8" customHeight="1">
      <c r="A460" s="42"/>
      <c r="B460" s="43"/>
      <c r="C460" s="208" t="s">
        <v>519</v>
      </c>
      <c r="D460" s="208" t="s">
        <v>141</v>
      </c>
      <c r="E460" s="209" t="s">
        <v>520</v>
      </c>
      <c r="F460" s="210" t="s">
        <v>521</v>
      </c>
      <c r="G460" s="211" t="s">
        <v>282</v>
      </c>
      <c r="H460" s="212">
        <v>119.208</v>
      </c>
      <c r="I460" s="213"/>
      <c r="J460" s="214">
        <f>ROUND(I460*H460,2)</f>
        <v>0</v>
      </c>
      <c r="K460" s="210" t="s">
        <v>145</v>
      </c>
      <c r="L460" s="48"/>
      <c r="M460" s="215" t="s">
        <v>35</v>
      </c>
      <c r="N460" s="216" t="s">
        <v>51</v>
      </c>
      <c r="O460" s="88"/>
      <c r="P460" s="217">
        <f>O460*H460</f>
        <v>0</v>
      </c>
      <c r="Q460" s="217">
        <v>0</v>
      </c>
      <c r="R460" s="217">
        <f>Q460*H460</f>
        <v>0</v>
      </c>
      <c r="S460" s="217">
        <v>0</v>
      </c>
      <c r="T460" s="218">
        <f>S460*H460</f>
        <v>0</v>
      </c>
      <c r="U460" s="42"/>
      <c r="V460" s="42"/>
      <c r="W460" s="42"/>
      <c r="X460" s="42"/>
      <c r="Y460" s="42"/>
      <c r="Z460" s="42"/>
      <c r="AA460" s="42"/>
      <c r="AB460" s="42"/>
      <c r="AC460" s="42"/>
      <c r="AD460" s="42"/>
      <c r="AE460" s="42"/>
      <c r="AR460" s="219" t="s">
        <v>146</v>
      </c>
      <c r="AT460" s="219" t="s">
        <v>141</v>
      </c>
      <c r="AU460" s="219" t="s">
        <v>89</v>
      </c>
      <c r="AY460" s="20" t="s">
        <v>139</v>
      </c>
      <c r="BE460" s="220">
        <f>IF(N460="základní",J460,0)</f>
        <v>0</v>
      </c>
      <c r="BF460" s="220">
        <f>IF(N460="snížená",J460,0)</f>
        <v>0</v>
      </c>
      <c r="BG460" s="220">
        <f>IF(N460="zákl. přenesená",J460,0)</f>
        <v>0</v>
      </c>
      <c r="BH460" s="220">
        <f>IF(N460="sníž. přenesená",J460,0)</f>
        <v>0</v>
      </c>
      <c r="BI460" s="220">
        <f>IF(N460="nulová",J460,0)</f>
        <v>0</v>
      </c>
      <c r="BJ460" s="20" t="s">
        <v>87</v>
      </c>
      <c r="BK460" s="220">
        <f>ROUND(I460*H460,2)</f>
        <v>0</v>
      </c>
      <c r="BL460" s="20" t="s">
        <v>146</v>
      </c>
      <c r="BM460" s="219" t="s">
        <v>522</v>
      </c>
    </row>
    <row r="461" s="2" customFormat="1">
      <c r="A461" s="42"/>
      <c r="B461" s="43"/>
      <c r="C461" s="44"/>
      <c r="D461" s="221" t="s">
        <v>148</v>
      </c>
      <c r="E461" s="44"/>
      <c r="F461" s="222" t="s">
        <v>523</v>
      </c>
      <c r="G461" s="44"/>
      <c r="H461" s="44"/>
      <c r="I461" s="223"/>
      <c r="J461" s="44"/>
      <c r="K461" s="44"/>
      <c r="L461" s="48"/>
      <c r="M461" s="224"/>
      <c r="N461" s="225"/>
      <c r="O461" s="88"/>
      <c r="P461" s="88"/>
      <c r="Q461" s="88"/>
      <c r="R461" s="88"/>
      <c r="S461" s="88"/>
      <c r="T461" s="89"/>
      <c r="U461" s="42"/>
      <c r="V461" s="42"/>
      <c r="W461" s="42"/>
      <c r="X461" s="42"/>
      <c r="Y461" s="42"/>
      <c r="Z461" s="42"/>
      <c r="AA461" s="42"/>
      <c r="AB461" s="42"/>
      <c r="AC461" s="42"/>
      <c r="AD461" s="42"/>
      <c r="AE461" s="42"/>
      <c r="AT461" s="20" t="s">
        <v>148</v>
      </c>
      <c r="AU461" s="20" t="s">
        <v>89</v>
      </c>
    </row>
    <row r="462" s="15" customFormat="1">
      <c r="A462" s="15"/>
      <c r="B462" s="250"/>
      <c r="C462" s="251"/>
      <c r="D462" s="228" t="s">
        <v>150</v>
      </c>
      <c r="E462" s="252" t="s">
        <v>35</v>
      </c>
      <c r="F462" s="253" t="s">
        <v>336</v>
      </c>
      <c r="G462" s="251"/>
      <c r="H462" s="252" t="s">
        <v>35</v>
      </c>
      <c r="I462" s="254"/>
      <c r="J462" s="251"/>
      <c r="K462" s="251"/>
      <c r="L462" s="255"/>
      <c r="M462" s="256"/>
      <c r="N462" s="257"/>
      <c r="O462" s="257"/>
      <c r="P462" s="257"/>
      <c r="Q462" s="257"/>
      <c r="R462" s="257"/>
      <c r="S462" s="257"/>
      <c r="T462" s="258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9" t="s">
        <v>150</v>
      </c>
      <c r="AU462" s="259" t="s">
        <v>89</v>
      </c>
      <c r="AV462" s="15" t="s">
        <v>87</v>
      </c>
      <c r="AW462" s="15" t="s">
        <v>41</v>
      </c>
      <c r="AX462" s="15" t="s">
        <v>80</v>
      </c>
      <c r="AY462" s="259" t="s">
        <v>139</v>
      </c>
    </row>
    <row r="463" s="15" customFormat="1">
      <c r="A463" s="15"/>
      <c r="B463" s="250"/>
      <c r="C463" s="251"/>
      <c r="D463" s="228" t="s">
        <v>150</v>
      </c>
      <c r="E463" s="252" t="s">
        <v>35</v>
      </c>
      <c r="F463" s="253" t="s">
        <v>337</v>
      </c>
      <c r="G463" s="251"/>
      <c r="H463" s="252" t="s">
        <v>35</v>
      </c>
      <c r="I463" s="254"/>
      <c r="J463" s="251"/>
      <c r="K463" s="251"/>
      <c r="L463" s="255"/>
      <c r="M463" s="256"/>
      <c r="N463" s="257"/>
      <c r="O463" s="257"/>
      <c r="P463" s="257"/>
      <c r="Q463" s="257"/>
      <c r="R463" s="257"/>
      <c r="S463" s="257"/>
      <c r="T463" s="258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9" t="s">
        <v>150</v>
      </c>
      <c r="AU463" s="259" t="s">
        <v>89</v>
      </c>
      <c r="AV463" s="15" t="s">
        <v>87</v>
      </c>
      <c r="AW463" s="15" t="s">
        <v>41</v>
      </c>
      <c r="AX463" s="15" t="s">
        <v>80</v>
      </c>
      <c r="AY463" s="259" t="s">
        <v>139</v>
      </c>
    </row>
    <row r="464" s="13" customFormat="1">
      <c r="A464" s="13"/>
      <c r="B464" s="226"/>
      <c r="C464" s="227"/>
      <c r="D464" s="228" t="s">
        <v>150</v>
      </c>
      <c r="E464" s="229" t="s">
        <v>35</v>
      </c>
      <c r="F464" s="230" t="s">
        <v>524</v>
      </c>
      <c r="G464" s="227"/>
      <c r="H464" s="231">
        <v>18.414999999999999</v>
      </c>
      <c r="I464" s="232"/>
      <c r="J464" s="227"/>
      <c r="K464" s="227"/>
      <c r="L464" s="233"/>
      <c r="M464" s="234"/>
      <c r="N464" s="235"/>
      <c r="O464" s="235"/>
      <c r="P464" s="235"/>
      <c r="Q464" s="235"/>
      <c r="R464" s="235"/>
      <c r="S464" s="235"/>
      <c r="T464" s="23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7" t="s">
        <v>150</v>
      </c>
      <c r="AU464" s="237" t="s">
        <v>89</v>
      </c>
      <c r="AV464" s="13" t="s">
        <v>89</v>
      </c>
      <c r="AW464" s="13" t="s">
        <v>41</v>
      </c>
      <c r="AX464" s="13" t="s">
        <v>80</v>
      </c>
      <c r="AY464" s="237" t="s">
        <v>139</v>
      </c>
    </row>
    <row r="465" s="13" customFormat="1">
      <c r="A465" s="13"/>
      <c r="B465" s="226"/>
      <c r="C465" s="227"/>
      <c r="D465" s="228" t="s">
        <v>150</v>
      </c>
      <c r="E465" s="229" t="s">
        <v>35</v>
      </c>
      <c r="F465" s="230" t="s">
        <v>525</v>
      </c>
      <c r="G465" s="227"/>
      <c r="H465" s="231">
        <v>4.5750000000000002</v>
      </c>
      <c r="I465" s="232"/>
      <c r="J465" s="227"/>
      <c r="K465" s="227"/>
      <c r="L465" s="233"/>
      <c r="M465" s="234"/>
      <c r="N465" s="235"/>
      <c r="O465" s="235"/>
      <c r="P465" s="235"/>
      <c r="Q465" s="235"/>
      <c r="R465" s="235"/>
      <c r="S465" s="235"/>
      <c r="T465" s="23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7" t="s">
        <v>150</v>
      </c>
      <c r="AU465" s="237" t="s">
        <v>89</v>
      </c>
      <c r="AV465" s="13" t="s">
        <v>89</v>
      </c>
      <c r="AW465" s="13" t="s">
        <v>41</v>
      </c>
      <c r="AX465" s="13" t="s">
        <v>80</v>
      </c>
      <c r="AY465" s="237" t="s">
        <v>139</v>
      </c>
    </row>
    <row r="466" s="13" customFormat="1">
      <c r="A466" s="13"/>
      <c r="B466" s="226"/>
      <c r="C466" s="227"/>
      <c r="D466" s="228" t="s">
        <v>150</v>
      </c>
      <c r="E466" s="229" t="s">
        <v>35</v>
      </c>
      <c r="F466" s="230" t="s">
        <v>526</v>
      </c>
      <c r="G466" s="227"/>
      <c r="H466" s="231">
        <v>4.9749999999999996</v>
      </c>
      <c r="I466" s="232"/>
      <c r="J466" s="227"/>
      <c r="K466" s="227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150</v>
      </c>
      <c r="AU466" s="237" t="s">
        <v>89</v>
      </c>
      <c r="AV466" s="13" t="s">
        <v>89</v>
      </c>
      <c r="AW466" s="13" t="s">
        <v>41</v>
      </c>
      <c r="AX466" s="13" t="s">
        <v>80</v>
      </c>
      <c r="AY466" s="237" t="s">
        <v>139</v>
      </c>
    </row>
    <row r="467" s="13" customFormat="1">
      <c r="A467" s="13"/>
      <c r="B467" s="226"/>
      <c r="C467" s="227"/>
      <c r="D467" s="228" t="s">
        <v>150</v>
      </c>
      <c r="E467" s="229" t="s">
        <v>35</v>
      </c>
      <c r="F467" s="230" t="s">
        <v>527</v>
      </c>
      <c r="G467" s="227"/>
      <c r="H467" s="231">
        <v>4.6500000000000004</v>
      </c>
      <c r="I467" s="232"/>
      <c r="J467" s="227"/>
      <c r="K467" s="227"/>
      <c r="L467" s="233"/>
      <c r="M467" s="234"/>
      <c r="N467" s="235"/>
      <c r="O467" s="235"/>
      <c r="P467" s="235"/>
      <c r="Q467" s="235"/>
      <c r="R467" s="235"/>
      <c r="S467" s="235"/>
      <c r="T467" s="23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7" t="s">
        <v>150</v>
      </c>
      <c r="AU467" s="237" t="s">
        <v>89</v>
      </c>
      <c r="AV467" s="13" t="s">
        <v>89</v>
      </c>
      <c r="AW467" s="13" t="s">
        <v>41</v>
      </c>
      <c r="AX467" s="13" t="s">
        <v>80</v>
      </c>
      <c r="AY467" s="237" t="s">
        <v>139</v>
      </c>
    </row>
    <row r="468" s="13" customFormat="1">
      <c r="A468" s="13"/>
      <c r="B468" s="226"/>
      <c r="C468" s="227"/>
      <c r="D468" s="228" t="s">
        <v>150</v>
      </c>
      <c r="E468" s="229" t="s">
        <v>35</v>
      </c>
      <c r="F468" s="230" t="s">
        <v>528</v>
      </c>
      <c r="G468" s="227"/>
      <c r="H468" s="231">
        <v>4.5750000000000002</v>
      </c>
      <c r="I468" s="232"/>
      <c r="J468" s="227"/>
      <c r="K468" s="227"/>
      <c r="L468" s="233"/>
      <c r="M468" s="234"/>
      <c r="N468" s="235"/>
      <c r="O468" s="235"/>
      <c r="P468" s="235"/>
      <c r="Q468" s="235"/>
      <c r="R468" s="235"/>
      <c r="S468" s="235"/>
      <c r="T468" s="23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7" t="s">
        <v>150</v>
      </c>
      <c r="AU468" s="237" t="s">
        <v>89</v>
      </c>
      <c r="AV468" s="13" t="s">
        <v>89</v>
      </c>
      <c r="AW468" s="13" t="s">
        <v>41</v>
      </c>
      <c r="AX468" s="13" t="s">
        <v>80</v>
      </c>
      <c r="AY468" s="237" t="s">
        <v>139</v>
      </c>
    </row>
    <row r="469" s="13" customFormat="1">
      <c r="A469" s="13"/>
      <c r="B469" s="226"/>
      <c r="C469" s="227"/>
      <c r="D469" s="228" t="s">
        <v>150</v>
      </c>
      <c r="E469" s="229" t="s">
        <v>35</v>
      </c>
      <c r="F469" s="230" t="s">
        <v>529</v>
      </c>
      <c r="G469" s="227"/>
      <c r="H469" s="231">
        <v>23.024999999999999</v>
      </c>
      <c r="I469" s="232"/>
      <c r="J469" s="227"/>
      <c r="K469" s="227"/>
      <c r="L469" s="233"/>
      <c r="M469" s="234"/>
      <c r="N469" s="235"/>
      <c r="O469" s="235"/>
      <c r="P469" s="235"/>
      <c r="Q469" s="235"/>
      <c r="R469" s="235"/>
      <c r="S469" s="235"/>
      <c r="T469" s="23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7" t="s">
        <v>150</v>
      </c>
      <c r="AU469" s="237" t="s">
        <v>89</v>
      </c>
      <c r="AV469" s="13" t="s">
        <v>89</v>
      </c>
      <c r="AW469" s="13" t="s">
        <v>41</v>
      </c>
      <c r="AX469" s="13" t="s">
        <v>80</v>
      </c>
      <c r="AY469" s="237" t="s">
        <v>139</v>
      </c>
    </row>
    <row r="470" s="13" customFormat="1">
      <c r="A470" s="13"/>
      <c r="B470" s="226"/>
      <c r="C470" s="227"/>
      <c r="D470" s="228" t="s">
        <v>150</v>
      </c>
      <c r="E470" s="229" t="s">
        <v>35</v>
      </c>
      <c r="F470" s="230" t="s">
        <v>530</v>
      </c>
      <c r="G470" s="227"/>
      <c r="H470" s="231">
        <v>19.524999999999999</v>
      </c>
      <c r="I470" s="232"/>
      <c r="J470" s="227"/>
      <c r="K470" s="227"/>
      <c r="L470" s="233"/>
      <c r="M470" s="234"/>
      <c r="N470" s="235"/>
      <c r="O470" s="235"/>
      <c r="P470" s="235"/>
      <c r="Q470" s="235"/>
      <c r="R470" s="235"/>
      <c r="S470" s="235"/>
      <c r="T470" s="23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7" t="s">
        <v>150</v>
      </c>
      <c r="AU470" s="237" t="s">
        <v>89</v>
      </c>
      <c r="AV470" s="13" t="s">
        <v>89</v>
      </c>
      <c r="AW470" s="13" t="s">
        <v>41</v>
      </c>
      <c r="AX470" s="13" t="s">
        <v>80</v>
      </c>
      <c r="AY470" s="237" t="s">
        <v>139</v>
      </c>
    </row>
    <row r="471" s="13" customFormat="1">
      <c r="A471" s="13"/>
      <c r="B471" s="226"/>
      <c r="C471" s="227"/>
      <c r="D471" s="228" t="s">
        <v>150</v>
      </c>
      <c r="E471" s="229" t="s">
        <v>35</v>
      </c>
      <c r="F471" s="230" t="s">
        <v>531</v>
      </c>
      <c r="G471" s="227"/>
      <c r="H471" s="231">
        <v>13.568</v>
      </c>
      <c r="I471" s="232"/>
      <c r="J471" s="227"/>
      <c r="K471" s="227"/>
      <c r="L471" s="233"/>
      <c r="M471" s="234"/>
      <c r="N471" s="235"/>
      <c r="O471" s="235"/>
      <c r="P471" s="235"/>
      <c r="Q471" s="235"/>
      <c r="R471" s="235"/>
      <c r="S471" s="235"/>
      <c r="T471" s="23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7" t="s">
        <v>150</v>
      </c>
      <c r="AU471" s="237" t="s">
        <v>89</v>
      </c>
      <c r="AV471" s="13" t="s">
        <v>89</v>
      </c>
      <c r="AW471" s="13" t="s">
        <v>41</v>
      </c>
      <c r="AX471" s="13" t="s">
        <v>80</v>
      </c>
      <c r="AY471" s="237" t="s">
        <v>139</v>
      </c>
    </row>
    <row r="472" s="13" customFormat="1">
      <c r="A472" s="13"/>
      <c r="B472" s="226"/>
      <c r="C472" s="227"/>
      <c r="D472" s="228" t="s">
        <v>150</v>
      </c>
      <c r="E472" s="229" t="s">
        <v>35</v>
      </c>
      <c r="F472" s="230" t="s">
        <v>532</v>
      </c>
      <c r="G472" s="227"/>
      <c r="H472" s="231">
        <v>19.199999999999999</v>
      </c>
      <c r="I472" s="232"/>
      <c r="J472" s="227"/>
      <c r="K472" s="227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150</v>
      </c>
      <c r="AU472" s="237" t="s">
        <v>89</v>
      </c>
      <c r="AV472" s="13" t="s">
        <v>89</v>
      </c>
      <c r="AW472" s="13" t="s">
        <v>41</v>
      </c>
      <c r="AX472" s="13" t="s">
        <v>80</v>
      </c>
      <c r="AY472" s="237" t="s">
        <v>139</v>
      </c>
    </row>
    <row r="473" s="13" customFormat="1">
      <c r="A473" s="13"/>
      <c r="B473" s="226"/>
      <c r="C473" s="227"/>
      <c r="D473" s="228" t="s">
        <v>150</v>
      </c>
      <c r="E473" s="229" t="s">
        <v>35</v>
      </c>
      <c r="F473" s="230" t="s">
        <v>533</v>
      </c>
      <c r="G473" s="227"/>
      <c r="H473" s="231">
        <v>3.2999999999999998</v>
      </c>
      <c r="I473" s="232"/>
      <c r="J473" s="227"/>
      <c r="K473" s="227"/>
      <c r="L473" s="233"/>
      <c r="M473" s="234"/>
      <c r="N473" s="235"/>
      <c r="O473" s="235"/>
      <c r="P473" s="235"/>
      <c r="Q473" s="235"/>
      <c r="R473" s="235"/>
      <c r="S473" s="235"/>
      <c r="T473" s="23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7" t="s">
        <v>150</v>
      </c>
      <c r="AU473" s="237" t="s">
        <v>89</v>
      </c>
      <c r="AV473" s="13" t="s">
        <v>89</v>
      </c>
      <c r="AW473" s="13" t="s">
        <v>41</v>
      </c>
      <c r="AX473" s="13" t="s">
        <v>80</v>
      </c>
      <c r="AY473" s="237" t="s">
        <v>139</v>
      </c>
    </row>
    <row r="474" s="13" customFormat="1">
      <c r="A474" s="13"/>
      <c r="B474" s="226"/>
      <c r="C474" s="227"/>
      <c r="D474" s="228" t="s">
        <v>150</v>
      </c>
      <c r="E474" s="229" t="s">
        <v>35</v>
      </c>
      <c r="F474" s="230" t="s">
        <v>534</v>
      </c>
      <c r="G474" s="227"/>
      <c r="H474" s="231">
        <v>3.3999999999999999</v>
      </c>
      <c r="I474" s="232"/>
      <c r="J474" s="227"/>
      <c r="K474" s="227"/>
      <c r="L474" s="233"/>
      <c r="M474" s="234"/>
      <c r="N474" s="235"/>
      <c r="O474" s="235"/>
      <c r="P474" s="235"/>
      <c r="Q474" s="235"/>
      <c r="R474" s="235"/>
      <c r="S474" s="235"/>
      <c r="T474" s="23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7" t="s">
        <v>150</v>
      </c>
      <c r="AU474" s="237" t="s">
        <v>89</v>
      </c>
      <c r="AV474" s="13" t="s">
        <v>89</v>
      </c>
      <c r="AW474" s="13" t="s">
        <v>41</v>
      </c>
      <c r="AX474" s="13" t="s">
        <v>80</v>
      </c>
      <c r="AY474" s="237" t="s">
        <v>139</v>
      </c>
    </row>
    <row r="475" s="14" customFormat="1">
      <c r="A475" s="14"/>
      <c r="B475" s="238"/>
      <c r="C475" s="239"/>
      <c r="D475" s="228" t="s">
        <v>150</v>
      </c>
      <c r="E475" s="240" t="s">
        <v>35</v>
      </c>
      <c r="F475" s="241" t="s">
        <v>170</v>
      </c>
      <c r="G475" s="239"/>
      <c r="H475" s="242">
        <v>119.208</v>
      </c>
      <c r="I475" s="243"/>
      <c r="J475" s="239"/>
      <c r="K475" s="239"/>
      <c r="L475" s="244"/>
      <c r="M475" s="245"/>
      <c r="N475" s="246"/>
      <c r="O475" s="246"/>
      <c r="P475" s="246"/>
      <c r="Q475" s="246"/>
      <c r="R475" s="246"/>
      <c r="S475" s="246"/>
      <c r="T475" s="24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8" t="s">
        <v>150</v>
      </c>
      <c r="AU475" s="248" t="s">
        <v>89</v>
      </c>
      <c r="AV475" s="14" t="s">
        <v>146</v>
      </c>
      <c r="AW475" s="14" t="s">
        <v>41</v>
      </c>
      <c r="AX475" s="14" t="s">
        <v>87</v>
      </c>
      <c r="AY475" s="248" t="s">
        <v>139</v>
      </c>
    </row>
    <row r="476" s="2" customFormat="1" ht="37.8" customHeight="1">
      <c r="A476" s="42"/>
      <c r="B476" s="43"/>
      <c r="C476" s="208" t="s">
        <v>535</v>
      </c>
      <c r="D476" s="208" t="s">
        <v>141</v>
      </c>
      <c r="E476" s="209" t="s">
        <v>536</v>
      </c>
      <c r="F476" s="210" t="s">
        <v>537</v>
      </c>
      <c r="G476" s="211" t="s">
        <v>282</v>
      </c>
      <c r="H476" s="212">
        <v>496.83600000000001</v>
      </c>
      <c r="I476" s="213"/>
      <c r="J476" s="214">
        <f>ROUND(I476*H476,2)</f>
        <v>0</v>
      </c>
      <c r="K476" s="210" t="s">
        <v>145</v>
      </c>
      <c r="L476" s="48"/>
      <c r="M476" s="215" t="s">
        <v>35</v>
      </c>
      <c r="N476" s="216" t="s">
        <v>51</v>
      </c>
      <c r="O476" s="88"/>
      <c r="P476" s="217">
        <f>O476*H476</f>
        <v>0</v>
      </c>
      <c r="Q476" s="217">
        <v>4.0000000000000003E-05</v>
      </c>
      <c r="R476" s="217">
        <f>Q476*H476</f>
        <v>0.019873440000000003</v>
      </c>
      <c r="S476" s="217">
        <v>0</v>
      </c>
      <c r="T476" s="218">
        <f>S476*H476</f>
        <v>0</v>
      </c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R476" s="219" t="s">
        <v>146</v>
      </c>
      <c r="AT476" s="219" t="s">
        <v>141</v>
      </c>
      <c r="AU476" s="219" t="s">
        <v>89</v>
      </c>
      <c r="AY476" s="20" t="s">
        <v>139</v>
      </c>
      <c r="BE476" s="220">
        <f>IF(N476="základní",J476,0)</f>
        <v>0</v>
      </c>
      <c r="BF476" s="220">
        <f>IF(N476="snížená",J476,0)</f>
        <v>0</v>
      </c>
      <c r="BG476" s="220">
        <f>IF(N476="zákl. přenesená",J476,0)</f>
        <v>0</v>
      </c>
      <c r="BH476" s="220">
        <f>IF(N476="sníž. přenesená",J476,0)</f>
        <v>0</v>
      </c>
      <c r="BI476" s="220">
        <f>IF(N476="nulová",J476,0)</f>
        <v>0</v>
      </c>
      <c r="BJ476" s="20" t="s">
        <v>87</v>
      </c>
      <c r="BK476" s="220">
        <f>ROUND(I476*H476,2)</f>
        <v>0</v>
      </c>
      <c r="BL476" s="20" t="s">
        <v>146</v>
      </c>
      <c r="BM476" s="219" t="s">
        <v>538</v>
      </c>
    </row>
    <row r="477" s="2" customFormat="1">
      <c r="A477" s="42"/>
      <c r="B477" s="43"/>
      <c r="C477" s="44"/>
      <c r="D477" s="221" t="s">
        <v>148</v>
      </c>
      <c r="E477" s="44"/>
      <c r="F477" s="222" t="s">
        <v>539</v>
      </c>
      <c r="G477" s="44"/>
      <c r="H477" s="44"/>
      <c r="I477" s="223"/>
      <c r="J477" s="44"/>
      <c r="K477" s="44"/>
      <c r="L477" s="48"/>
      <c r="M477" s="224"/>
      <c r="N477" s="225"/>
      <c r="O477" s="88"/>
      <c r="P477" s="88"/>
      <c r="Q477" s="88"/>
      <c r="R477" s="88"/>
      <c r="S477" s="88"/>
      <c r="T477" s="89"/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T477" s="20" t="s">
        <v>148</v>
      </c>
      <c r="AU477" s="20" t="s">
        <v>89</v>
      </c>
    </row>
    <row r="478" s="15" customFormat="1">
      <c r="A478" s="15"/>
      <c r="B478" s="250"/>
      <c r="C478" s="251"/>
      <c r="D478" s="228" t="s">
        <v>150</v>
      </c>
      <c r="E478" s="252" t="s">
        <v>35</v>
      </c>
      <c r="F478" s="253" t="s">
        <v>540</v>
      </c>
      <c r="G478" s="251"/>
      <c r="H478" s="252" t="s">
        <v>35</v>
      </c>
      <c r="I478" s="254"/>
      <c r="J478" s="251"/>
      <c r="K478" s="251"/>
      <c r="L478" s="255"/>
      <c r="M478" s="256"/>
      <c r="N478" s="257"/>
      <c r="O478" s="257"/>
      <c r="P478" s="257"/>
      <c r="Q478" s="257"/>
      <c r="R478" s="257"/>
      <c r="S478" s="257"/>
      <c r="T478" s="258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59" t="s">
        <v>150</v>
      </c>
      <c r="AU478" s="259" t="s">
        <v>89</v>
      </c>
      <c r="AV478" s="15" t="s">
        <v>87</v>
      </c>
      <c r="AW478" s="15" t="s">
        <v>41</v>
      </c>
      <c r="AX478" s="15" t="s">
        <v>80</v>
      </c>
      <c r="AY478" s="259" t="s">
        <v>139</v>
      </c>
    </row>
    <row r="479" s="13" customFormat="1">
      <c r="A479" s="13"/>
      <c r="B479" s="226"/>
      <c r="C479" s="227"/>
      <c r="D479" s="228" t="s">
        <v>150</v>
      </c>
      <c r="E479" s="229" t="s">
        <v>35</v>
      </c>
      <c r="F479" s="230" t="s">
        <v>541</v>
      </c>
      <c r="G479" s="227"/>
      <c r="H479" s="231">
        <v>22.350000000000001</v>
      </c>
      <c r="I479" s="232"/>
      <c r="J479" s="227"/>
      <c r="K479" s="227"/>
      <c r="L479" s="233"/>
      <c r="M479" s="234"/>
      <c r="N479" s="235"/>
      <c r="O479" s="235"/>
      <c r="P479" s="235"/>
      <c r="Q479" s="235"/>
      <c r="R479" s="235"/>
      <c r="S479" s="235"/>
      <c r="T479" s="23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7" t="s">
        <v>150</v>
      </c>
      <c r="AU479" s="237" t="s">
        <v>89</v>
      </c>
      <c r="AV479" s="13" t="s">
        <v>89</v>
      </c>
      <c r="AW479" s="13" t="s">
        <v>41</v>
      </c>
      <c r="AX479" s="13" t="s">
        <v>80</v>
      </c>
      <c r="AY479" s="237" t="s">
        <v>139</v>
      </c>
    </row>
    <row r="480" s="13" customFormat="1">
      <c r="A480" s="13"/>
      <c r="B480" s="226"/>
      <c r="C480" s="227"/>
      <c r="D480" s="228" t="s">
        <v>150</v>
      </c>
      <c r="E480" s="229" t="s">
        <v>35</v>
      </c>
      <c r="F480" s="230" t="s">
        <v>542</v>
      </c>
      <c r="G480" s="227"/>
      <c r="H480" s="231">
        <v>31.52</v>
      </c>
      <c r="I480" s="232"/>
      <c r="J480" s="227"/>
      <c r="K480" s="227"/>
      <c r="L480" s="233"/>
      <c r="M480" s="234"/>
      <c r="N480" s="235"/>
      <c r="O480" s="235"/>
      <c r="P480" s="235"/>
      <c r="Q480" s="235"/>
      <c r="R480" s="235"/>
      <c r="S480" s="235"/>
      <c r="T480" s="23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7" t="s">
        <v>150</v>
      </c>
      <c r="AU480" s="237" t="s">
        <v>89</v>
      </c>
      <c r="AV480" s="13" t="s">
        <v>89</v>
      </c>
      <c r="AW480" s="13" t="s">
        <v>41</v>
      </c>
      <c r="AX480" s="13" t="s">
        <v>80</v>
      </c>
      <c r="AY480" s="237" t="s">
        <v>139</v>
      </c>
    </row>
    <row r="481" s="13" customFormat="1">
      <c r="A481" s="13"/>
      <c r="B481" s="226"/>
      <c r="C481" s="227"/>
      <c r="D481" s="228" t="s">
        <v>150</v>
      </c>
      <c r="E481" s="229" t="s">
        <v>35</v>
      </c>
      <c r="F481" s="230" t="s">
        <v>543</v>
      </c>
      <c r="G481" s="227"/>
      <c r="H481" s="231">
        <v>21.640000000000001</v>
      </c>
      <c r="I481" s="232"/>
      <c r="J481" s="227"/>
      <c r="K481" s="227"/>
      <c r="L481" s="233"/>
      <c r="M481" s="234"/>
      <c r="N481" s="235"/>
      <c r="O481" s="235"/>
      <c r="P481" s="235"/>
      <c r="Q481" s="235"/>
      <c r="R481" s="235"/>
      <c r="S481" s="235"/>
      <c r="T481" s="23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7" t="s">
        <v>150</v>
      </c>
      <c r="AU481" s="237" t="s">
        <v>89</v>
      </c>
      <c r="AV481" s="13" t="s">
        <v>89</v>
      </c>
      <c r="AW481" s="13" t="s">
        <v>41</v>
      </c>
      <c r="AX481" s="13" t="s">
        <v>80</v>
      </c>
      <c r="AY481" s="237" t="s">
        <v>139</v>
      </c>
    </row>
    <row r="482" s="13" customFormat="1">
      <c r="A482" s="13"/>
      <c r="B482" s="226"/>
      <c r="C482" s="227"/>
      <c r="D482" s="228" t="s">
        <v>150</v>
      </c>
      <c r="E482" s="229" t="s">
        <v>35</v>
      </c>
      <c r="F482" s="230" t="s">
        <v>544</v>
      </c>
      <c r="G482" s="227"/>
      <c r="H482" s="231">
        <v>15.449999999999999</v>
      </c>
      <c r="I482" s="232"/>
      <c r="J482" s="227"/>
      <c r="K482" s="227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150</v>
      </c>
      <c r="AU482" s="237" t="s">
        <v>89</v>
      </c>
      <c r="AV482" s="13" t="s">
        <v>89</v>
      </c>
      <c r="AW482" s="13" t="s">
        <v>41</v>
      </c>
      <c r="AX482" s="13" t="s">
        <v>80</v>
      </c>
      <c r="AY482" s="237" t="s">
        <v>139</v>
      </c>
    </row>
    <row r="483" s="13" customFormat="1">
      <c r="A483" s="13"/>
      <c r="B483" s="226"/>
      <c r="C483" s="227"/>
      <c r="D483" s="228" t="s">
        <v>150</v>
      </c>
      <c r="E483" s="229" t="s">
        <v>35</v>
      </c>
      <c r="F483" s="230" t="s">
        <v>545</v>
      </c>
      <c r="G483" s="227"/>
      <c r="H483" s="231">
        <v>23.399999999999999</v>
      </c>
      <c r="I483" s="232"/>
      <c r="J483" s="227"/>
      <c r="K483" s="227"/>
      <c r="L483" s="233"/>
      <c r="M483" s="234"/>
      <c r="N483" s="235"/>
      <c r="O483" s="235"/>
      <c r="P483" s="235"/>
      <c r="Q483" s="235"/>
      <c r="R483" s="235"/>
      <c r="S483" s="235"/>
      <c r="T483" s="23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7" t="s">
        <v>150</v>
      </c>
      <c r="AU483" s="237" t="s">
        <v>89</v>
      </c>
      <c r="AV483" s="13" t="s">
        <v>89</v>
      </c>
      <c r="AW483" s="13" t="s">
        <v>41</v>
      </c>
      <c r="AX483" s="13" t="s">
        <v>80</v>
      </c>
      <c r="AY483" s="237" t="s">
        <v>139</v>
      </c>
    </row>
    <row r="484" s="13" customFormat="1">
      <c r="A484" s="13"/>
      <c r="B484" s="226"/>
      <c r="C484" s="227"/>
      <c r="D484" s="228" t="s">
        <v>150</v>
      </c>
      <c r="E484" s="229" t="s">
        <v>35</v>
      </c>
      <c r="F484" s="230" t="s">
        <v>546</v>
      </c>
      <c r="G484" s="227"/>
      <c r="H484" s="231">
        <v>21.640000000000001</v>
      </c>
      <c r="I484" s="232"/>
      <c r="J484" s="227"/>
      <c r="K484" s="227"/>
      <c r="L484" s="233"/>
      <c r="M484" s="234"/>
      <c r="N484" s="235"/>
      <c r="O484" s="235"/>
      <c r="P484" s="235"/>
      <c r="Q484" s="235"/>
      <c r="R484" s="235"/>
      <c r="S484" s="235"/>
      <c r="T484" s="23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7" t="s">
        <v>150</v>
      </c>
      <c r="AU484" s="237" t="s">
        <v>89</v>
      </c>
      <c r="AV484" s="13" t="s">
        <v>89</v>
      </c>
      <c r="AW484" s="13" t="s">
        <v>41</v>
      </c>
      <c r="AX484" s="13" t="s">
        <v>80</v>
      </c>
      <c r="AY484" s="237" t="s">
        <v>139</v>
      </c>
    </row>
    <row r="485" s="13" customFormat="1">
      <c r="A485" s="13"/>
      <c r="B485" s="226"/>
      <c r="C485" s="227"/>
      <c r="D485" s="228" t="s">
        <v>150</v>
      </c>
      <c r="E485" s="229" t="s">
        <v>35</v>
      </c>
      <c r="F485" s="230" t="s">
        <v>547</v>
      </c>
      <c r="G485" s="227"/>
      <c r="H485" s="231">
        <v>52.200000000000003</v>
      </c>
      <c r="I485" s="232"/>
      <c r="J485" s="227"/>
      <c r="K485" s="227"/>
      <c r="L485" s="233"/>
      <c r="M485" s="234"/>
      <c r="N485" s="235"/>
      <c r="O485" s="235"/>
      <c r="P485" s="235"/>
      <c r="Q485" s="235"/>
      <c r="R485" s="235"/>
      <c r="S485" s="235"/>
      <c r="T485" s="23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7" t="s">
        <v>150</v>
      </c>
      <c r="AU485" s="237" t="s">
        <v>89</v>
      </c>
      <c r="AV485" s="13" t="s">
        <v>89</v>
      </c>
      <c r="AW485" s="13" t="s">
        <v>41</v>
      </c>
      <c r="AX485" s="13" t="s">
        <v>80</v>
      </c>
      <c r="AY485" s="237" t="s">
        <v>139</v>
      </c>
    </row>
    <row r="486" s="13" customFormat="1">
      <c r="A486" s="13"/>
      <c r="B486" s="226"/>
      <c r="C486" s="227"/>
      <c r="D486" s="228" t="s">
        <v>150</v>
      </c>
      <c r="E486" s="229" t="s">
        <v>35</v>
      </c>
      <c r="F486" s="230" t="s">
        <v>548</v>
      </c>
      <c r="G486" s="227"/>
      <c r="H486" s="231">
        <v>178.30000000000001</v>
      </c>
      <c r="I486" s="232"/>
      <c r="J486" s="227"/>
      <c r="K486" s="227"/>
      <c r="L486" s="233"/>
      <c r="M486" s="234"/>
      <c r="N486" s="235"/>
      <c r="O486" s="235"/>
      <c r="P486" s="235"/>
      <c r="Q486" s="235"/>
      <c r="R486" s="235"/>
      <c r="S486" s="235"/>
      <c r="T486" s="23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7" t="s">
        <v>150</v>
      </c>
      <c r="AU486" s="237" t="s">
        <v>89</v>
      </c>
      <c r="AV486" s="13" t="s">
        <v>89</v>
      </c>
      <c r="AW486" s="13" t="s">
        <v>41</v>
      </c>
      <c r="AX486" s="13" t="s">
        <v>80</v>
      </c>
      <c r="AY486" s="237" t="s">
        <v>139</v>
      </c>
    </row>
    <row r="487" s="13" customFormat="1">
      <c r="A487" s="13"/>
      <c r="B487" s="226"/>
      <c r="C487" s="227"/>
      <c r="D487" s="228" t="s">
        <v>150</v>
      </c>
      <c r="E487" s="229" t="s">
        <v>35</v>
      </c>
      <c r="F487" s="230" t="s">
        <v>549</v>
      </c>
      <c r="G487" s="227"/>
      <c r="H487" s="231">
        <v>14.75</v>
      </c>
      <c r="I487" s="232"/>
      <c r="J487" s="227"/>
      <c r="K487" s="227"/>
      <c r="L487" s="233"/>
      <c r="M487" s="234"/>
      <c r="N487" s="235"/>
      <c r="O487" s="235"/>
      <c r="P487" s="235"/>
      <c r="Q487" s="235"/>
      <c r="R487" s="235"/>
      <c r="S487" s="235"/>
      <c r="T487" s="23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7" t="s">
        <v>150</v>
      </c>
      <c r="AU487" s="237" t="s">
        <v>89</v>
      </c>
      <c r="AV487" s="13" t="s">
        <v>89</v>
      </c>
      <c r="AW487" s="13" t="s">
        <v>41</v>
      </c>
      <c r="AX487" s="13" t="s">
        <v>80</v>
      </c>
      <c r="AY487" s="237" t="s">
        <v>139</v>
      </c>
    </row>
    <row r="488" s="13" customFormat="1">
      <c r="A488" s="13"/>
      <c r="B488" s="226"/>
      <c r="C488" s="227"/>
      <c r="D488" s="228" t="s">
        <v>150</v>
      </c>
      <c r="E488" s="229" t="s">
        <v>35</v>
      </c>
      <c r="F488" s="230" t="s">
        <v>550</v>
      </c>
      <c r="G488" s="227"/>
      <c r="H488" s="231">
        <v>72.385999999999996</v>
      </c>
      <c r="I488" s="232"/>
      <c r="J488" s="227"/>
      <c r="K488" s="227"/>
      <c r="L488" s="233"/>
      <c r="M488" s="234"/>
      <c r="N488" s="235"/>
      <c r="O488" s="235"/>
      <c r="P488" s="235"/>
      <c r="Q488" s="235"/>
      <c r="R488" s="235"/>
      <c r="S488" s="235"/>
      <c r="T488" s="23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7" t="s">
        <v>150</v>
      </c>
      <c r="AU488" s="237" t="s">
        <v>89</v>
      </c>
      <c r="AV488" s="13" t="s">
        <v>89</v>
      </c>
      <c r="AW488" s="13" t="s">
        <v>41</v>
      </c>
      <c r="AX488" s="13" t="s">
        <v>80</v>
      </c>
      <c r="AY488" s="237" t="s">
        <v>139</v>
      </c>
    </row>
    <row r="489" s="13" customFormat="1">
      <c r="A489" s="13"/>
      <c r="B489" s="226"/>
      <c r="C489" s="227"/>
      <c r="D489" s="228" t="s">
        <v>150</v>
      </c>
      <c r="E489" s="229" t="s">
        <v>35</v>
      </c>
      <c r="F489" s="230" t="s">
        <v>551</v>
      </c>
      <c r="G489" s="227"/>
      <c r="H489" s="231">
        <v>43.200000000000003</v>
      </c>
      <c r="I489" s="232"/>
      <c r="J489" s="227"/>
      <c r="K489" s="227"/>
      <c r="L489" s="233"/>
      <c r="M489" s="234"/>
      <c r="N489" s="235"/>
      <c r="O489" s="235"/>
      <c r="P489" s="235"/>
      <c r="Q489" s="235"/>
      <c r="R489" s="235"/>
      <c r="S489" s="235"/>
      <c r="T489" s="23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7" t="s">
        <v>150</v>
      </c>
      <c r="AU489" s="237" t="s">
        <v>89</v>
      </c>
      <c r="AV489" s="13" t="s">
        <v>89</v>
      </c>
      <c r="AW489" s="13" t="s">
        <v>41</v>
      </c>
      <c r="AX489" s="13" t="s">
        <v>80</v>
      </c>
      <c r="AY489" s="237" t="s">
        <v>139</v>
      </c>
    </row>
    <row r="490" s="14" customFormat="1">
      <c r="A490" s="14"/>
      <c r="B490" s="238"/>
      <c r="C490" s="239"/>
      <c r="D490" s="228" t="s">
        <v>150</v>
      </c>
      <c r="E490" s="240" t="s">
        <v>35</v>
      </c>
      <c r="F490" s="241" t="s">
        <v>170</v>
      </c>
      <c r="G490" s="239"/>
      <c r="H490" s="242">
        <v>496.83599999999996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8" t="s">
        <v>150</v>
      </c>
      <c r="AU490" s="248" t="s">
        <v>89</v>
      </c>
      <c r="AV490" s="14" t="s">
        <v>146</v>
      </c>
      <c r="AW490" s="14" t="s">
        <v>41</v>
      </c>
      <c r="AX490" s="14" t="s">
        <v>87</v>
      </c>
      <c r="AY490" s="248" t="s">
        <v>139</v>
      </c>
    </row>
    <row r="491" s="2" customFormat="1" ht="16.5" customHeight="1">
      <c r="A491" s="42"/>
      <c r="B491" s="43"/>
      <c r="C491" s="208" t="s">
        <v>552</v>
      </c>
      <c r="D491" s="208" t="s">
        <v>141</v>
      </c>
      <c r="E491" s="209" t="s">
        <v>553</v>
      </c>
      <c r="F491" s="210" t="s">
        <v>554</v>
      </c>
      <c r="G491" s="211" t="s">
        <v>144</v>
      </c>
      <c r="H491" s="212">
        <v>9.9969999999999999</v>
      </c>
      <c r="I491" s="213"/>
      <c r="J491" s="214">
        <f>ROUND(I491*H491,2)</f>
        <v>0</v>
      </c>
      <c r="K491" s="210" t="s">
        <v>145</v>
      </c>
      <c r="L491" s="48"/>
      <c r="M491" s="215" t="s">
        <v>35</v>
      </c>
      <c r="N491" s="216" t="s">
        <v>51</v>
      </c>
      <c r="O491" s="88"/>
      <c r="P491" s="217">
        <f>O491*H491</f>
        <v>0</v>
      </c>
      <c r="Q491" s="217">
        <v>0</v>
      </c>
      <c r="R491" s="217">
        <f>Q491*H491</f>
        <v>0</v>
      </c>
      <c r="S491" s="217">
        <v>2.3999999999999999</v>
      </c>
      <c r="T491" s="218">
        <f>S491*H491</f>
        <v>23.992799999999999</v>
      </c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R491" s="219" t="s">
        <v>146</v>
      </c>
      <c r="AT491" s="219" t="s">
        <v>141</v>
      </c>
      <c r="AU491" s="219" t="s">
        <v>89</v>
      </c>
      <c r="AY491" s="20" t="s">
        <v>139</v>
      </c>
      <c r="BE491" s="220">
        <f>IF(N491="základní",J491,0)</f>
        <v>0</v>
      </c>
      <c r="BF491" s="220">
        <f>IF(N491="snížená",J491,0)</f>
        <v>0</v>
      </c>
      <c r="BG491" s="220">
        <f>IF(N491="zákl. přenesená",J491,0)</f>
        <v>0</v>
      </c>
      <c r="BH491" s="220">
        <f>IF(N491="sníž. přenesená",J491,0)</f>
        <v>0</v>
      </c>
      <c r="BI491" s="220">
        <f>IF(N491="nulová",J491,0)</f>
        <v>0</v>
      </c>
      <c r="BJ491" s="20" t="s">
        <v>87</v>
      </c>
      <c r="BK491" s="220">
        <f>ROUND(I491*H491,2)</f>
        <v>0</v>
      </c>
      <c r="BL491" s="20" t="s">
        <v>146</v>
      </c>
      <c r="BM491" s="219" t="s">
        <v>555</v>
      </c>
    </row>
    <row r="492" s="2" customFormat="1">
      <c r="A492" s="42"/>
      <c r="B492" s="43"/>
      <c r="C492" s="44"/>
      <c r="D492" s="221" t="s">
        <v>148</v>
      </c>
      <c r="E492" s="44"/>
      <c r="F492" s="222" t="s">
        <v>556</v>
      </c>
      <c r="G492" s="44"/>
      <c r="H492" s="44"/>
      <c r="I492" s="223"/>
      <c r="J492" s="44"/>
      <c r="K492" s="44"/>
      <c r="L492" s="48"/>
      <c r="M492" s="224"/>
      <c r="N492" s="225"/>
      <c r="O492" s="88"/>
      <c r="P492" s="88"/>
      <c r="Q492" s="88"/>
      <c r="R492" s="88"/>
      <c r="S492" s="88"/>
      <c r="T492" s="89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T492" s="20" t="s">
        <v>148</v>
      </c>
      <c r="AU492" s="20" t="s">
        <v>89</v>
      </c>
    </row>
    <row r="493" s="15" customFormat="1">
      <c r="A493" s="15"/>
      <c r="B493" s="250"/>
      <c r="C493" s="251"/>
      <c r="D493" s="228" t="s">
        <v>150</v>
      </c>
      <c r="E493" s="252" t="s">
        <v>35</v>
      </c>
      <c r="F493" s="253" t="s">
        <v>224</v>
      </c>
      <c r="G493" s="251"/>
      <c r="H493" s="252" t="s">
        <v>35</v>
      </c>
      <c r="I493" s="254"/>
      <c r="J493" s="251"/>
      <c r="K493" s="251"/>
      <c r="L493" s="255"/>
      <c r="M493" s="256"/>
      <c r="N493" s="257"/>
      <c r="O493" s="257"/>
      <c r="P493" s="257"/>
      <c r="Q493" s="257"/>
      <c r="R493" s="257"/>
      <c r="S493" s="257"/>
      <c r="T493" s="258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9" t="s">
        <v>150</v>
      </c>
      <c r="AU493" s="259" t="s">
        <v>89</v>
      </c>
      <c r="AV493" s="15" t="s">
        <v>87</v>
      </c>
      <c r="AW493" s="15" t="s">
        <v>41</v>
      </c>
      <c r="AX493" s="15" t="s">
        <v>80</v>
      </c>
      <c r="AY493" s="259" t="s">
        <v>139</v>
      </c>
    </row>
    <row r="494" s="15" customFormat="1">
      <c r="A494" s="15"/>
      <c r="B494" s="250"/>
      <c r="C494" s="251"/>
      <c r="D494" s="228" t="s">
        <v>150</v>
      </c>
      <c r="E494" s="252" t="s">
        <v>35</v>
      </c>
      <c r="F494" s="253" t="s">
        <v>244</v>
      </c>
      <c r="G494" s="251"/>
      <c r="H494" s="252" t="s">
        <v>35</v>
      </c>
      <c r="I494" s="254"/>
      <c r="J494" s="251"/>
      <c r="K494" s="251"/>
      <c r="L494" s="255"/>
      <c r="M494" s="256"/>
      <c r="N494" s="257"/>
      <c r="O494" s="257"/>
      <c r="P494" s="257"/>
      <c r="Q494" s="257"/>
      <c r="R494" s="257"/>
      <c r="S494" s="257"/>
      <c r="T494" s="258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9" t="s">
        <v>150</v>
      </c>
      <c r="AU494" s="259" t="s">
        <v>89</v>
      </c>
      <c r="AV494" s="15" t="s">
        <v>87</v>
      </c>
      <c r="AW494" s="15" t="s">
        <v>41</v>
      </c>
      <c r="AX494" s="15" t="s">
        <v>80</v>
      </c>
      <c r="AY494" s="259" t="s">
        <v>139</v>
      </c>
    </row>
    <row r="495" s="13" customFormat="1">
      <c r="A495" s="13"/>
      <c r="B495" s="226"/>
      <c r="C495" s="227"/>
      <c r="D495" s="228" t="s">
        <v>150</v>
      </c>
      <c r="E495" s="229" t="s">
        <v>35</v>
      </c>
      <c r="F495" s="230" t="s">
        <v>245</v>
      </c>
      <c r="G495" s="227"/>
      <c r="H495" s="231">
        <v>2.0329999999999999</v>
      </c>
      <c r="I495" s="232"/>
      <c r="J495" s="227"/>
      <c r="K495" s="227"/>
      <c r="L495" s="233"/>
      <c r="M495" s="234"/>
      <c r="N495" s="235"/>
      <c r="O495" s="235"/>
      <c r="P495" s="235"/>
      <c r="Q495" s="235"/>
      <c r="R495" s="235"/>
      <c r="S495" s="235"/>
      <c r="T495" s="23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7" t="s">
        <v>150</v>
      </c>
      <c r="AU495" s="237" t="s">
        <v>89</v>
      </c>
      <c r="AV495" s="13" t="s">
        <v>89</v>
      </c>
      <c r="AW495" s="13" t="s">
        <v>41</v>
      </c>
      <c r="AX495" s="13" t="s">
        <v>80</v>
      </c>
      <c r="AY495" s="237" t="s">
        <v>139</v>
      </c>
    </row>
    <row r="496" s="13" customFormat="1">
      <c r="A496" s="13"/>
      <c r="B496" s="226"/>
      <c r="C496" s="227"/>
      <c r="D496" s="228" t="s">
        <v>150</v>
      </c>
      <c r="E496" s="229" t="s">
        <v>35</v>
      </c>
      <c r="F496" s="230" t="s">
        <v>246</v>
      </c>
      <c r="G496" s="227"/>
      <c r="H496" s="231">
        <v>0.69499999999999995</v>
      </c>
      <c r="I496" s="232"/>
      <c r="J496" s="227"/>
      <c r="K496" s="227"/>
      <c r="L496" s="233"/>
      <c r="M496" s="234"/>
      <c r="N496" s="235"/>
      <c r="O496" s="235"/>
      <c r="P496" s="235"/>
      <c r="Q496" s="235"/>
      <c r="R496" s="235"/>
      <c r="S496" s="235"/>
      <c r="T496" s="23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7" t="s">
        <v>150</v>
      </c>
      <c r="AU496" s="237" t="s">
        <v>89</v>
      </c>
      <c r="AV496" s="13" t="s">
        <v>89</v>
      </c>
      <c r="AW496" s="13" t="s">
        <v>41</v>
      </c>
      <c r="AX496" s="13" t="s">
        <v>80</v>
      </c>
      <c r="AY496" s="237" t="s">
        <v>139</v>
      </c>
    </row>
    <row r="497" s="13" customFormat="1">
      <c r="A497" s="13"/>
      <c r="B497" s="226"/>
      <c r="C497" s="227"/>
      <c r="D497" s="228" t="s">
        <v>150</v>
      </c>
      <c r="E497" s="229" t="s">
        <v>35</v>
      </c>
      <c r="F497" s="230" t="s">
        <v>247</v>
      </c>
      <c r="G497" s="227"/>
      <c r="H497" s="231">
        <v>1.284</v>
      </c>
      <c r="I497" s="232"/>
      <c r="J497" s="227"/>
      <c r="K497" s="227"/>
      <c r="L497" s="233"/>
      <c r="M497" s="234"/>
      <c r="N497" s="235"/>
      <c r="O497" s="235"/>
      <c r="P497" s="235"/>
      <c r="Q497" s="235"/>
      <c r="R497" s="235"/>
      <c r="S497" s="235"/>
      <c r="T497" s="23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7" t="s">
        <v>150</v>
      </c>
      <c r="AU497" s="237" t="s">
        <v>89</v>
      </c>
      <c r="AV497" s="13" t="s">
        <v>89</v>
      </c>
      <c r="AW497" s="13" t="s">
        <v>41</v>
      </c>
      <c r="AX497" s="13" t="s">
        <v>80</v>
      </c>
      <c r="AY497" s="237" t="s">
        <v>139</v>
      </c>
    </row>
    <row r="498" s="13" customFormat="1">
      <c r="A498" s="13"/>
      <c r="B498" s="226"/>
      <c r="C498" s="227"/>
      <c r="D498" s="228" t="s">
        <v>150</v>
      </c>
      <c r="E498" s="229" t="s">
        <v>35</v>
      </c>
      <c r="F498" s="230" t="s">
        <v>248</v>
      </c>
      <c r="G498" s="227"/>
      <c r="H498" s="231">
        <v>0.75800000000000001</v>
      </c>
      <c r="I498" s="232"/>
      <c r="J498" s="227"/>
      <c r="K498" s="227"/>
      <c r="L498" s="233"/>
      <c r="M498" s="234"/>
      <c r="N498" s="235"/>
      <c r="O498" s="235"/>
      <c r="P498" s="235"/>
      <c r="Q498" s="235"/>
      <c r="R498" s="235"/>
      <c r="S498" s="235"/>
      <c r="T498" s="23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7" t="s">
        <v>150</v>
      </c>
      <c r="AU498" s="237" t="s">
        <v>89</v>
      </c>
      <c r="AV498" s="13" t="s">
        <v>89</v>
      </c>
      <c r="AW498" s="13" t="s">
        <v>41</v>
      </c>
      <c r="AX498" s="13" t="s">
        <v>80</v>
      </c>
      <c r="AY498" s="237" t="s">
        <v>139</v>
      </c>
    </row>
    <row r="499" s="13" customFormat="1">
      <c r="A499" s="13"/>
      <c r="B499" s="226"/>
      <c r="C499" s="227"/>
      <c r="D499" s="228" t="s">
        <v>150</v>
      </c>
      <c r="E499" s="229" t="s">
        <v>35</v>
      </c>
      <c r="F499" s="230" t="s">
        <v>249</v>
      </c>
      <c r="G499" s="227"/>
      <c r="H499" s="231">
        <v>0.84299999999999997</v>
      </c>
      <c r="I499" s="232"/>
      <c r="J499" s="227"/>
      <c r="K499" s="227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150</v>
      </c>
      <c r="AU499" s="237" t="s">
        <v>89</v>
      </c>
      <c r="AV499" s="13" t="s">
        <v>89</v>
      </c>
      <c r="AW499" s="13" t="s">
        <v>41</v>
      </c>
      <c r="AX499" s="13" t="s">
        <v>80</v>
      </c>
      <c r="AY499" s="237" t="s">
        <v>139</v>
      </c>
    </row>
    <row r="500" s="13" customFormat="1">
      <c r="A500" s="13"/>
      <c r="B500" s="226"/>
      <c r="C500" s="227"/>
      <c r="D500" s="228" t="s">
        <v>150</v>
      </c>
      <c r="E500" s="229" t="s">
        <v>35</v>
      </c>
      <c r="F500" s="230" t="s">
        <v>250</v>
      </c>
      <c r="G500" s="227"/>
      <c r="H500" s="231">
        <v>0.096000000000000002</v>
      </c>
      <c r="I500" s="232"/>
      <c r="J500" s="227"/>
      <c r="K500" s="227"/>
      <c r="L500" s="233"/>
      <c r="M500" s="234"/>
      <c r="N500" s="235"/>
      <c r="O500" s="235"/>
      <c r="P500" s="235"/>
      <c r="Q500" s="235"/>
      <c r="R500" s="235"/>
      <c r="S500" s="235"/>
      <c r="T500" s="23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7" t="s">
        <v>150</v>
      </c>
      <c r="AU500" s="237" t="s">
        <v>89</v>
      </c>
      <c r="AV500" s="13" t="s">
        <v>89</v>
      </c>
      <c r="AW500" s="13" t="s">
        <v>41</v>
      </c>
      <c r="AX500" s="13" t="s">
        <v>80</v>
      </c>
      <c r="AY500" s="237" t="s">
        <v>139</v>
      </c>
    </row>
    <row r="501" s="13" customFormat="1">
      <c r="A501" s="13"/>
      <c r="B501" s="226"/>
      <c r="C501" s="227"/>
      <c r="D501" s="228" t="s">
        <v>150</v>
      </c>
      <c r="E501" s="229" t="s">
        <v>35</v>
      </c>
      <c r="F501" s="230" t="s">
        <v>251</v>
      </c>
      <c r="G501" s="227"/>
      <c r="H501" s="231">
        <v>0.94499999999999995</v>
      </c>
      <c r="I501" s="232"/>
      <c r="J501" s="227"/>
      <c r="K501" s="227"/>
      <c r="L501" s="233"/>
      <c r="M501" s="234"/>
      <c r="N501" s="235"/>
      <c r="O501" s="235"/>
      <c r="P501" s="235"/>
      <c r="Q501" s="235"/>
      <c r="R501" s="235"/>
      <c r="S501" s="235"/>
      <c r="T501" s="23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7" t="s">
        <v>150</v>
      </c>
      <c r="AU501" s="237" t="s">
        <v>89</v>
      </c>
      <c r="AV501" s="13" t="s">
        <v>89</v>
      </c>
      <c r="AW501" s="13" t="s">
        <v>41</v>
      </c>
      <c r="AX501" s="13" t="s">
        <v>80</v>
      </c>
      <c r="AY501" s="237" t="s">
        <v>139</v>
      </c>
    </row>
    <row r="502" s="13" customFormat="1">
      <c r="A502" s="13"/>
      <c r="B502" s="226"/>
      <c r="C502" s="227"/>
      <c r="D502" s="228" t="s">
        <v>150</v>
      </c>
      <c r="E502" s="229" t="s">
        <v>35</v>
      </c>
      <c r="F502" s="230" t="s">
        <v>252</v>
      </c>
      <c r="G502" s="227"/>
      <c r="H502" s="231">
        <v>1.2649999999999999</v>
      </c>
      <c r="I502" s="232"/>
      <c r="J502" s="227"/>
      <c r="K502" s="227"/>
      <c r="L502" s="233"/>
      <c r="M502" s="234"/>
      <c r="N502" s="235"/>
      <c r="O502" s="235"/>
      <c r="P502" s="235"/>
      <c r="Q502" s="235"/>
      <c r="R502" s="235"/>
      <c r="S502" s="235"/>
      <c r="T502" s="23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7" t="s">
        <v>150</v>
      </c>
      <c r="AU502" s="237" t="s">
        <v>89</v>
      </c>
      <c r="AV502" s="13" t="s">
        <v>89</v>
      </c>
      <c r="AW502" s="13" t="s">
        <v>41</v>
      </c>
      <c r="AX502" s="13" t="s">
        <v>80</v>
      </c>
      <c r="AY502" s="237" t="s">
        <v>139</v>
      </c>
    </row>
    <row r="503" s="13" customFormat="1">
      <c r="A503" s="13"/>
      <c r="B503" s="226"/>
      <c r="C503" s="227"/>
      <c r="D503" s="228" t="s">
        <v>150</v>
      </c>
      <c r="E503" s="229" t="s">
        <v>35</v>
      </c>
      <c r="F503" s="230" t="s">
        <v>253</v>
      </c>
      <c r="G503" s="227"/>
      <c r="H503" s="231">
        <v>1.1790000000000001</v>
      </c>
      <c r="I503" s="232"/>
      <c r="J503" s="227"/>
      <c r="K503" s="227"/>
      <c r="L503" s="233"/>
      <c r="M503" s="234"/>
      <c r="N503" s="235"/>
      <c r="O503" s="235"/>
      <c r="P503" s="235"/>
      <c r="Q503" s="235"/>
      <c r="R503" s="235"/>
      <c r="S503" s="235"/>
      <c r="T503" s="23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7" t="s">
        <v>150</v>
      </c>
      <c r="AU503" s="237" t="s">
        <v>89</v>
      </c>
      <c r="AV503" s="13" t="s">
        <v>89</v>
      </c>
      <c r="AW503" s="13" t="s">
        <v>41</v>
      </c>
      <c r="AX503" s="13" t="s">
        <v>80</v>
      </c>
      <c r="AY503" s="237" t="s">
        <v>139</v>
      </c>
    </row>
    <row r="504" s="13" customFormat="1">
      <c r="A504" s="13"/>
      <c r="B504" s="226"/>
      <c r="C504" s="227"/>
      <c r="D504" s="228" t="s">
        <v>150</v>
      </c>
      <c r="E504" s="229" t="s">
        <v>35</v>
      </c>
      <c r="F504" s="230" t="s">
        <v>254</v>
      </c>
      <c r="G504" s="227"/>
      <c r="H504" s="231">
        <v>0.89900000000000002</v>
      </c>
      <c r="I504" s="232"/>
      <c r="J504" s="227"/>
      <c r="K504" s="227"/>
      <c r="L504" s="233"/>
      <c r="M504" s="234"/>
      <c r="N504" s="235"/>
      <c r="O504" s="235"/>
      <c r="P504" s="235"/>
      <c r="Q504" s="235"/>
      <c r="R504" s="235"/>
      <c r="S504" s="235"/>
      <c r="T504" s="23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7" t="s">
        <v>150</v>
      </c>
      <c r="AU504" s="237" t="s">
        <v>89</v>
      </c>
      <c r="AV504" s="13" t="s">
        <v>89</v>
      </c>
      <c r="AW504" s="13" t="s">
        <v>41</v>
      </c>
      <c r="AX504" s="13" t="s">
        <v>80</v>
      </c>
      <c r="AY504" s="237" t="s">
        <v>139</v>
      </c>
    </row>
    <row r="505" s="14" customFormat="1">
      <c r="A505" s="14"/>
      <c r="B505" s="238"/>
      <c r="C505" s="239"/>
      <c r="D505" s="228" t="s">
        <v>150</v>
      </c>
      <c r="E505" s="240" t="s">
        <v>35</v>
      </c>
      <c r="F505" s="241" t="s">
        <v>170</v>
      </c>
      <c r="G505" s="239"/>
      <c r="H505" s="242">
        <v>9.9969999999999999</v>
      </c>
      <c r="I505" s="243"/>
      <c r="J505" s="239"/>
      <c r="K505" s="239"/>
      <c r="L505" s="244"/>
      <c r="M505" s="245"/>
      <c r="N505" s="246"/>
      <c r="O505" s="246"/>
      <c r="P505" s="246"/>
      <c r="Q505" s="246"/>
      <c r="R505" s="246"/>
      <c r="S505" s="246"/>
      <c r="T505" s="24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8" t="s">
        <v>150</v>
      </c>
      <c r="AU505" s="248" t="s">
        <v>89</v>
      </c>
      <c r="AV505" s="14" t="s">
        <v>146</v>
      </c>
      <c r="AW505" s="14" t="s">
        <v>41</v>
      </c>
      <c r="AX505" s="14" t="s">
        <v>87</v>
      </c>
      <c r="AY505" s="248" t="s">
        <v>139</v>
      </c>
    </row>
    <row r="506" s="2" customFormat="1" ht="24.15" customHeight="1">
      <c r="A506" s="42"/>
      <c r="B506" s="43"/>
      <c r="C506" s="208" t="s">
        <v>557</v>
      </c>
      <c r="D506" s="208" t="s">
        <v>141</v>
      </c>
      <c r="E506" s="209" t="s">
        <v>558</v>
      </c>
      <c r="F506" s="210" t="s">
        <v>559</v>
      </c>
      <c r="G506" s="211" t="s">
        <v>282</v>
      </c>
      <c r="H506" s="212">
        <v>6.5460000000000003</v>
      </c>
      <c r="I506" s="213"/>
      <c r="J506" s="214">
        <f>ROUND(I506*H506,2)</f>
        <v>0</v>
      </c>
      <c r="K506" s="210" t="s">
        <v>145</v>
      </c>
      <c r="L506" s="48"/>
      <c r="M506" s="215" t="s">
        <v>35</v>
      </c>
      <c r="N506" s="216" t="s">
        <v>51</v>
      </c>
      <c r="O506" s="88"/>
      <c r="P506" s="217">
        <f>O506*H506</f>
        <v>0</v>
      </c>
      <c r="Q506" s="217">
        <v>0</v>
      </c>
      <c r="R506" s="217">
        <f>Q506*H506</f>
        <v>0</v>
      </c>
      <c r="S506" s="217">
        <v>0.20799999999999999</v>
      </c>
      <c r="T506" s="218">
        <f>S506*H506</f>
        <v>1.3615679999999999</v>
      </c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R506" s="219" t="s">
        <v>146</v>
      </c>
      <c r="AT506" s="219" t="s">
        <v>141</v>
      </c>
      <c r="AU506" s="219" t="s">
        <v>89</v>
      </c>
      <c r="AY506" s="20" t="s">
        <v>139</v>
      </c>
      <c r="BE506" s="220">
        <f>IF(N506="základní",J506,0)</f>
        <v>0</v>
      </c>
      <c r="BF506" s="220">
        <f>IF(N506="snížená",J506,0)</f>
        <v>0</v>
      </c>
      <c r="BG506" s="220">
        <f>IF(N506="zákl. přenesená",J506,0)</f>
        <v>0</v>
      </c>
      <c r="BH506" s="220">
        <f>IF(N506="sníž. přenesená",J506,0)</f>
        <v>0</v>
      </c>
      <c r="BI506" s="220">
        <f>IF(N506="nulová",J506,0)</f>
        <v>0</v>
      </c>
      <c r="BJ506" s="20" t="s">
        <v>87</v>
      </c>
      <c r="BK506" s="220">
        <f>ROUND(I506*H506,2)</f>
        <v>0</v>
      </c>
      <c r="BL506" s="20" t="s">
        <v>146</v>
      </c>
      <c r="BM506" s="219" t="s">
        <v>560</v>
      </c>
    </row>
    <row r="507" s="2" customFormat="1">
      <c r="A507" s="42"/>
      <c r="B507" s="43"/>
      <c r="C507" s="44"/>
      <c r="D507" s="221" t="s">
        <v>148</v>
      </c>
      <c r="E507" s="44"/>
      <c r="F507" s="222" t="s">
        <v>561</v>
      </c>
      <c r="G507" s="44"/>
      <c r="H507" s="44"/>
      <c r="I507" s="223"/>
      <c r="J507" s="44"/>
      <c r="K507" s="44"/>
      <c r="L507" s="48"/>
      <c r="M507" s="224"/>
      <c r="N507" s="225"/>
      <c r="O507" s="88"/>
      <c r="P507" s="88"/>
      <c r="Q507" s="88"/>
      <c r="R507" s="88"/>
      <c r="S507" s="88"/>
      <c r="T507" s="89"/>
      <c r="U507" s="42"/>
      <c r="V507" s="42"/>
      <c r="W507" s="42"/>
      <c r="X507" s="42"/>
      <c r="Y507" s="42"/>
      <c r="Z507" s="42"/>
      <c r="AA507" s="42"/>
      <c r="AB507" s="42"/>
      <c r="AC507" s="42"/>
      <c r="AD507" s="42"/>
      <c r="AE507" s="42"/>
      <c r="AT507" s="20" t="s">
        <v>148</v>
      </c>
      <c r="AU507" s="20" t="s">
        <v>89</v>
      </c>
    </row>
    <row r="508" s="15" customFormat="1">
      <c r="A508" s="15"/>
      <c r="B508" s="250"/>
      <c r="C508" s="251"/>
      <c r="D508" s="228" t="s">
        <v>150</v>
      </c>
      <c r="E508" s="252" t="s">
        <v>35</v>
      </c>
      <c r="F508" s="253" t="s">
        <v>224</v>
      </c>
      <c r="G508" s="251"/>
      <c r="H508" s="252" t="s">
        <v>35</v>
      </c>
      <c r="I508" s="254"/>
      <c r="J508" s="251"/>
      <c r="K508" s="251"/>
      <c r="L508" s="255"/>
      <c r="M508" s="256"/>
      <c r="N508" s="257"/>
      <c r="O508" s="257"/>
      <c r="P508" s="257"/>
      <c r="Q508" s="257"/>
      <c r="R508" s="257"/>
      <c r="S508" s="257"/>
      <c r="T508" s="258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59" t="s">
        <v>150</v>
      </c>
      <c r="AU508" s="259" t="s">
        <v>89</v>
      </c>
      <c r="AV508" s="15" t="s">
        <v>87</v>
      </c>
      <c r="AW508" s="15" t="s">
        <v>41</v>
      </c>
      <c r="AX508" s="15" t="s">
        <v>80</v>
      </c>
      <c r="AY508" s="259" t="s">
        <v>139</v>
      </c>
    </row>
    <row r="509" s="13" customFormat="1">
      <c r="A509" s="13"/>
      <c r="B509" s="226"/>
      <c r="C509" s="227"/>
      <c r="D509" s="228" t="s">
        <v>150</v>
      </c>
      <c r="E509" s="229" t="s">
        <v>35</v>
      </c>
      <c r="F509" s="230" t="s">
        <v>285</v>
      </c>
      <c r="G509" s="227"/>
      <c r="H509" s="231">
        <v>6.5460000000000003</v>
      </c>
      <c r="I509" s="232"/>
      <c r="J509" s="227"/>
      <c r="K509" s="227"/>
      <c r="L509" s="233"/>
      <c r="M509" s="234"/>
      <c r="N509" s="235"/>
      <c r="O509" s="235"/>
      <c r="P509" s="235"/>
      <c r="Q509" s="235"/>
      <c r="R509" s="235"/>
      <c r="S509" s="235"/>
      <c r="T509" s="23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7" t="s">
        <v>150</v>
      </c>
      <c r="AU509" s="237" t="s">
        <v>89</v>
      </c>
      <c r="AV509" s="13" t="s">
        <v>89</v>
      </c>
      <c r="AW509" s="13" t="s">
        <v>41</v>
      </c>
      <c r="AX509" s="13" t="s">
        <v>87</v>
      </c>
      <c r="AY509" s="237" t="s">
        <v>139</v>
      </c>
    </row>
    <row r="510" s="2" customFormat="1" ht="24.15" customHeight="1">
      <c r="A510" s="42"/>
      <c r="B510" s="43"/>
      <c r="C510" s="208" t="s">
        <v>562</v>
      </c>
      <c r="D510" s="208" t="s">
        <v>141</v>
      </c>
      <c r="E510" s="209" t="s">
        <v>563</v>
      </c>
      <c r="F510" s="210" t="s">
        <v>564</v>
      </c>
      <c r="G510" s="211" t="s">
        <v>144</v>
      </c>
      <c r="H510" s="212">
        <v>10.468</v>
      </c>
      <c r="I510" s="213"/>
      <c r="J510" s="214">
        <f>ROUND(I510*H510,2)</f>
        <v>0</v>
      </c>
      <c r="K510" s="210" t="s">
        <v>145</v>
      </c>
      <c r="L510" s="48"/>
      <c r="M510" s="215" t="s">
        <v>35</v>
      </c>
      <c r="N510" s="216" t="s">
        <v>51</v>
      </c>
      <c r="O510" s="88"/>
      <c r="P510" s="217">
        <f>O510*H510</f>
        <v>0</v>
      </c>
      <c r="Q510" s="217">
        <v>0</v>
      </c>
      <c r="R510" s="217">
        <f>Q510*H510</f>
        <v>0</v>
      </c>
      <c r="S510" s="217">
        <v>2.2000000000000002</v>
      </c>
      <c r="T510" s="218">
        <f>S510*H510</f>
        <v>23.029600000000002</v>
      </c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R510" s="219" t="s">
        <v>146</v>
      </c>
      <c r="AT510" s="219" t="s">
        <v>141</v>
      </c>
      <c r="AU510" s="219" t="s">
        <v>89</v>
      </c>
      <c r="AY510" s="20" t="s">
        <v>139</v>
      </c>
      <c r="BE510" s="220">
        <f>IF(N510="základní",J510,0)</f>
        <v>0</v>
      </c>
      <c r="BF510" s="220">
        <f>IF(N510="snížená",J510,0)</f>
        <v>0</v>
      </c>
      <c r="BG510" s="220">
        <f>IF(N510="zákl. přenesená",J510,0)</f>
        <v>0</v>
      </c>
      <c r="BH510" s="220">
        <f>IF(N510="sníž. přenesená",J510,0)</f>
        <v>0</v>
      </c>
      <c r="BI510" s="220">
        <f>IF(N510="nulová",J510,0)</f>
        <v>0</v>
      </c>
      <c r="BJ510" s="20" t="s">
        <v>87</v>
      </c>
      <c r="BK510" s="220">
        <f>ROUND(I510*H510,2)</f>
        <v>0</v>
      </c>
      <c r="BL510" s="20" t="s">
        <v>146</v>
      </c>
      <c r="BM510" s="219" t="s">
        <v>565</v>
      </c>
    </row>
    <row r="511" s="2" customFormat="1">
      <c r="A511" s="42"/>
      <c r="B511" s="43"/>
      <c r="C511" s="44"/>
      <c r="D511" s="221" t="s">
        <v>148</v>
      </c>
      <c r="E511" s="44"/>
      <c r="F511" s="222" t="s">
        <v>566</v>
      </c>
      <c r="G511" s="44"/>
      <c r="H511" s="44"/>
      <c r="I511" s="223"/>
      <c r="J511" s="44"/>
      <c r="K511" s="44"/>
      <c r="L511" s="48"/>
      <c r="M511" s="224"/>
      <c r="N511" s="225"/>
      <c r="O511" s="88"/>
      <c r="P511" s="88"/>
      <c r="Q511" s="88"/>
      <c r="R511" s="88"/>
      <c r="S511" s="88"/>
      <c r="T511" s="89"/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T511" s="20" t="s">
        <v>148</v>
      </c>
      <c r="AU511" s="20" t="s">
        <v>89</v>
      </c>
    </row>
    <row r="512" s="15" customFormat="1">
      <c r="A512" s="15"/>
      <c r="B512" s="250"/>
      <c r="C512" s="251"/>
      <c r="D512" s="228" t="s">
        <v>150</v>
      </c>
      <c r="E512" s="252" t="s">
        <v>35</v>
      </c>
      <c r="F512" s="253" t="s">
        <v>224</v>
      </c>
      <c r="G512" s="251"/>
      <c r="H512" s="252" t="s">
        <v>35</v>
      </c>
      <c r="I512" s="254"/>
      <c r="J512" s="251"/>
      <c r="K512" s="251"/>
      <c r="L512" s="255"/>
      <c r="M512" s="256"/>
      <c r="N512" s="257"/>
      <c r="O512" s="257"/>
      <c r="P512" s="257"/>
      <c r="Q512" s="257"/>
      <c r="R512" s="257"/>
      <c r="S512" s="257"/>
      <c r="T512" s="258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9" t="s">
        <v>150</v>
      </c>
      <c r="AU512" s="259" t="s">
        <v>89</v>
      </c>
      <c r="AV512" s="15" t="s">
        <v>87</v>
      </c>
      <c r="AW512" s="15" t="s">
        <v>41</v>
      </c>
      <c r="AX512" s="15" t="s">
        <v>80</v>
      </c>
      <c r="AY512" s="259" t="s">
        <v>139</v>
      </c>
    </row>
    <row r="513" s="13" customFormat="1">
      <c r="A513" s="13"/>
      <c r="B513" s="226"/>
      <c r="C513" s="227"/>
      <c r="D513" s="228" t="s">
        <v>150</v>
      </c>
      <c r="E513" s="229" t="s">
        <v>35</v>
      </c>
      <c r="F513" s="230" t="s">
        <v>352</v>
      </c>
      <c r="G513" s="227"/>
      <c r="H513" s="231">
        <v>2.173</v>
      </c>
      <c r="I513" s="232"/>
      <c r="J513" s="227"/>
      <c r="K513" s="227"/>
      <c r="L513" s="233"/>
      <c r="M513" s="234"/>
      <c r="N513" s="235"/>
      <c r="O513" s="235"/>
      <c r="P513" s="235"/>
      <c r="Q513" s="235"/>
      <c r="R513" s="235"/>
      <c r="S513" s="235"/>
      <c r="T513" s="23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7" t="s">
        <v>150</v>
      </c>
      <c r="AU513" s="237" t="s">
        <v>89</v>
      </c>
      <c r="AV513" s="13" t="s">
        <v>89</v>
      </c>
      <c r="AW513" s="13" t="s">
        <v>41</v>
      </c>
      <c r="AX513" s="13" t="s">
        <v>80</v>
      </c>
      <c r="AY513" s="237" t="s">
        <v>139</v>
      </c>
    </row>
    <row r="514" s="13" customFormat="1">
      <c r="A514" s="13"/>
      <c r="B514" s="226"/>
      <c r="C514" s="227"/>
      <c r="D514" s="228" t="s">
        <v>150</v>
      </c>
      <c r="E514" s="229" t="s">
        <v>35</v>
      </c>
      <c r="F514" s="230" t="s">
        <v>353</v>
      </c>
      <c r="G514" s="227"/>
      <c r="H514" s="231">
        <v>0.73399999999999999</v>
      </c>
      <c r="I514" s="232"/>
      <c r="J514" s="227"/>
      <c r="K514" s="227"/>
      <c r="L514" s="233"/>
      <c r="M514" s="234"/>
      <c r="N514" s="235"/>
      <c r="O514" s="235"/>
      <c r="P514" s="235"/>
      <c r="Q514" s="235"/>
      <c r="R514" s="235"/>
      <c r="S514" s="235"/>
      <c r="T514" s="23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7" t="s">
        <v>150</v>
      </c>
      <c r="AU514" s="237" t="s">
        <v>89</v>
      </c>
      <c r="AV514" s="13" t="s">
        <v>89</v>
      </c>
      <c r="AW514" s="13" t="s">
        <v>41</v>
      </c>
      <c r="AX514" s="13" t="s">
        <v>80</v>
      </c>
      <c r="AY514" s="237" t="s">
        <v>139</v>
      </c>
    </row>
    <row r="515" s="13" customFormat="1">
      <c r="A515" s="13"/>
      <c r="B515" s="226"/>
      <c r="C515" s="227"/>
      <c r="D515" s="228" t="s">
        <v>150</v>
      </c>
      <c r="E515" s="229" t="s">
        <v>35</v>
      </c>
      <c r="F515" s="230" t="s">
        <v>354</v>
      </c>
      <c r="G515" s="227"/>
      <c r="H515" s="231">
        <v>1.3720000000000001</v>
      </c>
      <c r="I515" s="232"/>
      <c r="J515" s="227"/>
      <c r="K515" s="227"/>
      <c r="L515" s="233"/>
      <c r="M515" s="234"/>
      <c r="N515" s="235"/>
      <c r="O515" s="235"/>
      <c r="P515" s="235"/>
      <c r="Q515" s="235"/>
      <c r="R515" s="235"/>
      <c r="S515" s="235"/>
      <c r="T515" s="23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7" t="s">
        <v>150</v>
      </c>
      <c r="AU515" s="237" t="s">
        <v>89</v>
      </c>
      <c r="AV515" s="13" t="s">
        <v>89</v>
      </c>
      <c r="AW515" s="13" t="s">
        <v>41</v>
      </c>
      <c r="AX515" s="13" t="s">
        <v>80</v>
      </c>
      <c r="AY515" s="237" t="s">
        <v>139</v>
      </c>
    </row>
    <row r="516" s="13" customFormat="1">
      <c r="A516" s="13"/>
      <c r="B516" s="226"/>
      <c r="C516" s="227"/>
      <c r="D516" s="228" t="s">
        <v>150</v>
      </c>
      <c r="E516" s="229" t="s">
        <v>35</v>
      </c>
      <c r="F516" s="230" t="s">
        <v>355</v>
      </c>
      <c r="G516" s="227"/>
      <c r="H516" s="231">
        <v>0.80300000000000005</v>
      </c>
      <c r="I516" s="232"/>
      <c r="J516" s="227"/>
      <c r="K516" s="227"/>
      <c r="L516" s="233"/>
      <c r="M516" s="234"/>
      <c r="N516" s="235"/>
      <c r="O516" s="235"/>
      <c r="P516" s="235"/>
      <c r="Q516" s="235"/>
      <c r="R516" s="235"/>
      <c r="S516" s="235"/>
      <c r="T516" s="23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7" t="s">
        <v>150</v>
      </c>
      <c r="AU516" s="237" t="s">
        <v>89</v>
      </c>
      <c r="AV516" s="13" t="s">
        <v>89</v>
      </c>
      <c r="AW516" s="13" t="s">
        <v>41</v>
      </c>
      <c r="AX516" s="13" t="s">
        <v>80</v>
      </c>
      <c r="AY516" s="237" t="s">
        <v>139</v>
      </c>
    </row>
    <row r="517" s="13" customFormat="1">
      <c r="A517" s="13"/>
      <c r="B517" s="226"/>
      <c r="C517" s="227"/>
      <c r="D517" s="228" t="s">
        <v>150</v>
      </c>
      <c r="E517" s="229" t="s">
        <v>35</v>
      </c>
      <c r="F517" s="230" t="s">
        <v>356</v>
      </c>
      <c r="G517" s="227"/>
      <c r="H517" s="231">
        <v>0.877</v>
      </c>
      <c r="I517" s="232"/>
      <c r="J517" s="227"/>
      <c r="K517" s="227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150</v>
      </c>
      <c r="AU517" s="237" t="s">
        <v>89</v>
      </c>
      <c r="AV517" s="13" t="s">
        <v>89</v>
      </c>
      <c r="AW517" s="13" t="s">
        <v>41</v>
      </c>
      <c r="AX517" s="13" t="s">
        <v>80</v>
      </c>
      <c r="AY517" s="237" t="s">
        <v>139</v>
      </c>
    </row>
    <row r="518" s="13" customFormat="1">
      <c r="A518" s="13"/>
      <c r="B518" s="226"/>
      <c r="C518" s="227"/>
      <c r="D518" s="228" t="s">
        <v>150</v>
      </c>
      <c r="E518" s="229" t="s">
        <v>35</v>
      </c>
      <c r="F518" s="230" t="s">
        <v>357</v>
      </c>
      <c r="G518" s="227"/>
      <c r="H518" s="231">
        <v>0.126</v>
      </c>
      <c r="I518" s="232"/>
      <c r="J518" s="227"/>
      <c r="K518" s="227"/>
      <c r="L518" s="233"/>
      <c r="M518" s="234"/>
      <c r="N518" s="235"/>
      <c r="O518" s="235"/>
      <c r="P518" s="235"/>
      <c r="Q518" s="235"/>
      <c r="R518" s="235"/>
      <c r="S518" s="235"/>
      <c r="T518" s="23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7" t="s">
        <v>150</v>
      </c>
      <c r="AU518" s="237" t="s">
        <v>89</v>
      </c>
      <c r="AV518" s="13" t="s">
        <v>89</v>
      </c>
      <c r="AW518" s="13" t="s">
        <v>41</v>
      </c>
      <c r="AX518" s="13" t="s">
        <v>80</v>
      </c>
      <c r="AY518" s="237" t="s">
        <v>139</v>
      </c>
    </row>
    <row r="519" s="13" customFormat="1">
      <c r="A519" s="13"/>
      <c r="B519" s="226"/>
      <c r="C519" s="227"/>
      <c r="D519" s="228" t="s">
        <v>150</v>
      </c>
      <c r="E519" s="229" t="s">
        <v>35</v>
      </c>
      <c r="F519" s="230" t="s">
        <v>358</v>
      </c>
      <c r="G519" s="227"/>
      <c r="H519" s="231">
        <v>0.94299999999999995</v>
      </c>
      <c r="I519" s="232"/>
      <c r="J519" s="227"/>
      <c r="K519" s="227"/>
      <c r="L519" s="233"/>
      <c r="M519" s="234"/>
      <c r="N519" s="235"/>
      <c r="O519" s="235"/>
      <c r="P519" s="235"/>
      <c r="Q519" s="235"/>
      <c r="R519" s="235"/>
      <c r="S519" s="235"/>
      <c r="T519" s="23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7" t="s">
        <v>150</v>
      </c>
      <c r="AU519" s="237" t="s">
        <v>89</v>
      </c>
      <c r="AV519" s="13" t="s">
        <v>89</v>
      </c>
      <c r="AW519" s="13" t="s">
        <v>41</v>
      </c>
      <c r="AX519" s="13" t="s">
        <v>80</v>
      </c>
      <c r="AY519" s="237" t="s">
        <v>139</v>
      </c>
    </row>
    <row r="520" s="13" customFormat="1">
      <c r="A520" s="13"/>
      <c r="B520" s="226"/>
      <c r="C520" s="227"/>
      <c r="D520" s="228" t="s">
        <v>150</v>
      </c>
      <c r="E520" s="229" t="s">
        <v>35</v>
      </c>
      <c r="F520" s="230" t="s">
        <v>359</v>
      </c>
      <c r="G520" s="227"/>
      <c r="H520" s="231">
        <v>1.361</v>
      </c>
      <c r="I520" s="232"/>
      <c r="J520" s="227"/>
      <c r="K520" s="227"/>
      <c r="L520" s="233"/>
      <c r="M520" s="234"/>
      <c r="N520" s="235"/>
      <c r="O520" s="235"/>
      <c r="P520" s="235"/>
      <c r="Q520" s="235"/>
      <c r="R520" s="235"/>
      <c r="S520" s="235"/>
      <c r="T520" s="23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7" t="s">
        <v>150</v>
      </c>
      <c r="AU520" s="237" t="s">
        <v>89</v>
      </c>
      <c r="AV520" s="13" t="s">
        <v>89</v>
      </c>
      <c r="AW520" s="13" t="s">
        <v>41</v>
      </c>
      <c r="AX520" s="13" t="s">
        <v>80</v>
      </c>
      <c r="AY520" s="237" t="s">
        <v>139</v>
      </c>
    </row>
    <row r="521" s="13" customFormat="1">
      <c r="A521" s="13"/>
      <c r="B521" s="226"/>
      <c r="C521" s="227"/>
      <c r="D521" s="228" t="s">
        <v>150</v>
      </c>
      <c r="E521" s="229" t="s">
        <v>35</v>
      </c>
      <c r="F521" s="230" t="s">
        <v>360</v>
      </c>
      <c r="G521" s="227"/>
      <c r="H521" s="231">
        <v>1.1259999999999999</v>
      </c>
      <c r="I521" s="232"/>
      <c r="J521" s="227"/>
      <c r="K521" s="227"/>
      <c r="L521" s="233"/>
      <c r="M521" s="234"/>
      <c r="N521" s="235"/>
      <c r="O521" s="235"/>
      <c r="P521" s="235"/>
      <c r="Q521" s="235"/>
      <c r="R521" s="235"/>
      <c r="S521" s="235"/>
      <c r="T521" s="23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7" t="s">
        <v>150</v>
      </c>
      <c r="AU521" s="237" t="s">
        <v>89</v>
      </c>
      <c r="AV521" s="13" t="s">
        <v>89</v>
      </c>
      <c r="AW521" s="13" t="s">
        <v>41</v>
      </c>
      <c r="AX521" s="13" t="s">
        <v>80</v>
      </c>
      <c r="AY521" s="237" t="s">
        <v>139</v>
      </c>
    </row>
    <row r="522" s="13" customFormat="1">
      <c r="A522" s="13"/>
      <c r="B522" s="226"/>
      <c r="C522" s="227"/>
      <c r="D522" s="228" t="s">
        <v>150</v>
      </c>
      <c r="E522" s="229" t="s">
        <v>35</v>
      </c>
      <c r="F522" s="230" t="s">
        <v>361</v>
      </c>
      <c r="G522" s="227"/>
      <c r="H522" s="231">
        <v>0.95299999999999996</v>
      </c>
      <c r="I522" s="232"/>
      <c r="J522" s="227"/>
      <c r="K522" s="227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150</v>
      </c>
      <c r="AU522" s="237" t="s">
        <v>89</v>
      </c>
      <c r="AV522" s="13" t="s">
        <v>89</v>
      </c>
      <c r="AW522" s="13" t="s">
        <v>41</v>
      </c>
      <c r="AX522" s="13" t="s">
        <v>80</v>
      </c>
      <c r="AY522" s="237" t="s">
        <v>139</v>
      </c>
    </row>
    <row r="523" s="14" customFormat="1">
      <c r="A523" s="14"/>
      <c r="B523" s="238"/>
      <c r="C523" s="239"/>
      <c r="D523" s="228" t="s">
        <v>150</v>
      </c>
      <c r="E523" s="240" t="s">
        <v>35</v>
      </c>
      <c r="F523" s="241" t="s">
        <v>170</v>
      </c>
      <c r="G523" s="239"/>
      <c r="H523" s="242">
        <v>10.467999999999998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8" t="s">
        <v>150</v>
      </c>
      <c r="AU523" s="248" t="s">
        <v>89</v>
      </c>
      <c r="AV523" s="14" t="s">
        <v>146</v>
      </c>
      <c r="AW523" s="14" t="s">
        <v>41</v>
      </c>
      <c r="AX523" s="14" t="s">
        <v>87</v>
      </c>
      <c r="AY523" s="248" t="s">
        <v>139</v>
      </c>
    </row>
    <row r="524" s="2" customFormat="1" ht="37.8" customHeight="1">
      <c r="A524" s="42"/>
      <c r="B524" s="43"/>
      <c r="C524" s="208" t="s">
        <v>567</v>
      </c>
      <c r="D524" s="208" t="s">
        <v>141</v>
      </c>
      <c r="E524" s="209" t="s">
        <v>568</v>
      </c>
      <c r="F524" s="210" t="s">
        <v>569</v>
      </c>
      <c r="G524" s="211" t="s">
        <v>144</v>
      </c>
      <c r="H524" s="212">
        <v>10.468</v>
      </c>
      <c r="I524" s="213"/>
      <c r="J524" s="214">
        <f>ROUND(I524*H524,2)</f>
        <v>0</v>
      </c>
      <c r="K524" s="210" t="s">
        <v>145</v>
      </c>
      <c r="L524" s="48"/>
      <c r="M524" s="215" t="s">
        <v>35</v>
      </c>
      <c r="N524" s="216" t="s">
        <v>51</v>
      </c>
      <c r="O524" s="88"/>
      <c r="P524" s="217">
        <f>O524*H524</f>
        <v>0</v>
      </c>
      <c r="Q524" s="217">
        <v>0</v>
      </c>
      <c r="R524" s="217">
        <f>Q524*H524</f>
        <v>0</v>
      </c>
      <c r="S524" s="217">
        <v>0.029000000000000001</v>
      </c>
      <c r="T524" s="218">
        <f>S524*H524</f>
        <v>0.30357200000000001</v>
      </c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R524" s="219" t="s">
        <v>146</v>
      </c>
      <c r="AT524" s="219" t="s">
        <v>141</v>
      </c>
      <c r="AU524" s="219" t="s">
        <v>89</v>
      </c>
      <c r="AY524" s="20" t="s">
        <v>139</v>
      </c>
      <c r="BE524" s="220">
        <f>IF(N524="základní",J524,0)</f>
        <v>0</v>
      </c>
      <c r="BF524" s="220">
        <f>IF(N524="snížená",J524,0)</f>
        <v>0</v>
      </c>
      <c r="BG524" s="220">
        <f>IF(N524="zákl. přenesená",J524,0)</f>
        <v>0</v>
      </c>
      <c r="BH524" s="220">
        <f>IF(N524="sníž. přenesená",J524,0)</f>
        <v>0</v>
      </c>
      <c r="BI524" s="220">
        <f>IF(N524="nulová",J524,0)</f>
        <v>0</v>
      </c>
      <c r="BJ524" s="20" t="s">
        <v>87</v>
      </c>
      <c r="BK524" s="220">
        <f>ROUND(I524*H524,2)</f>
        <v>0</v>
      </c>
      <c r="BL524" s="20" t="s">
        <v>146</v>
      </c>
      <c r="BM524" s="219" t="s">
        <v>570</v>
      </c>
    </row>
    <row r="525" s="2" customFormat="1">
      <c r="A525" s="42"/>
      <c r="B525" s="43"/>
      <c r="C525" s="44"/>
      <c r="D525" s="221" t="s">
        <v>148</v>
      </c>
      <c r="E525" s="44"/>
      <c r="F525" s="222" t="s">
        <v>571</v>
      </c>
      <c r="G525" s="44"/>
      <c r="H525" s="44"/>
      <c r="I525" s="223"/>
      <c r="J525" s="44"/>
      <c r="K525" s="44"/>
      <c r="L525" s="48"/>
      <c r="M525" s="224"/>
      <c r="N525" s="225"/>
      <c r="O525" s="88"/>
      <c r="P525" s="88"/>
      <c r="Q525" s="88"/>
      <c r="R525" s="88"/>
      <c r="S525" s="88"/>
      <c r="T525" s="89"/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T525" s="20" t="s">
        <v>148</v>
      </c>
      <c r="AU525" s="20" t="s">
        <v>89</v>
      </c>
    </row>
    <row r="526" s="15" customFormat="1">
      <c r="A526" s="15"/>
      <c r="B526" s="250"/>
      <c r="C526" s="251"/>
      <c r="D526" s="228" t="s">
        <v>150</v>
      </c>
      <c r="E526" s="252" t="s">
        <v>35</v>
      </c>
      <c r="F526" s="253" t="s">
        <v>224</v>
      </c>
      <c r="G526" s="251"/>
      <c r="H526" s="252" t="s">
        <v>35</v>
      </c>
      <c r="I526" s="254"/>
      <c r="J526" s="251"/>
      <c r="K526" s="251"/>
      <c r="L526" s="255"/>
      <c r="M526" s="256"/>
      <c r="N526" s="257"/>
      <c r="O526" s="257"/>
      <c r="P526" s="257"/>
      <c r="Q526" s="257"/>
      <c r="R526" s="257"/>
      <c r="S526" s="257"/>
      <c r="T526" s="258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59" t="s">
        <v>150</v>
      </c>
      <c r="AU526" s="259" t="s">
        <v>89</v>
      </c>
      <c r="AV526" s="15" t="s">
        <v>87</v>
      </c>
      <c r="AW526" s="15" t="s">
        <v>41</v>
      </c>
      <c r="AX526" s="15" t="s">
        <v>80</v>
      </c>
      <c r="AY526" s="259" t="s">
        <v>139</v>
      </c>
    </row>
    <row r="527" s="13" customFormat="1">
      <c r="A527" s="13"/>
      <c r="B527" s="226"/>
      <c r="C527" s="227"/>
      <c r="D527" s="228" t="s">
        <v>150</v>
      </c>
      <c r="E527" s="229" t="s">
        <v>35</v>
      </c>
      <c r="F527" s="230" t="s">
        <v>352</v>
      </c>
      <c r="G527" s="227"/>
      <c r="H527" s="231">
        <v>2.173</v>
      </c>
      <c r="I527" s="232"/>
      <c r="J527" s="227"/>
      <c r="K527" s="227"/>
      <c r="L527" s="233"/>
      <c r="M527" s="234"/>
      <c r="N527" s="235"/>
      <c r="O527" s="235"/>
      <c r="P527" s="235"/>
      <c r="Q527" s="235"/>
      <c r="R527" s="235"/>
      <c r="S527" s="235"/>
      <c r="T527" s="23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7" t="s">
        <v>150</v>
      </c>
      <c r="AU527" s="237" t="s">
        <v>89</v>
      </c>
      <c r="AV527" s="13" t="s">
        <v>89</v>
      </c>
      <c r="AW527" s="13" t="s">
        <v>41</v>
      </c>
      <c r="AX527" s="13" t="s">
        <v>80</v>
      </c>
      <c r="AY527" s="237" t="s">
        <v>139</v>
      </c>
    </row>
    <row r="528" s="13" customFormat="1">
      <c r="A528" s="13"/>
      <c r="B528" s="226"/>
      <c r="C528" s="227"/>
      <c r="D528" s="228" t="s">
        <v>150</v>
      </c>
      <c r="E528" s="229" t="s">
        <v>35</v>
      </c>
      <c r="F528" s="230" t="s">
        <v>353</v>
      </c>
      <c r="G528" s="227"/>
      <c r="H528" s="231">
        <v>0.73399999999999999</v>
      </c>
      <c r="I528" s="232"/>
      <c r="J528" s="227"/>
      <c r="K528" s="227"/>
      <c r="L528" s="233"/>
      <c r="M528" s="234"/>
      <c r="N528" s="235"/>
      <c r="O528" s="235"/>
      <c r="P528" s="235"/>
      <c r="Q528" s="235"/>
      <c r="R528" s="235"/>
      <c r="S528" s="235"/>
      <c r="T528" s="23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7" t="s">
        <v>150</v>
      </c>
      <c r="AU528" s="237" t="s">
        <v>89</v>
      </c>
      <c r="AV528" s="13" t="s">
        <v>89</v>
      </c>
      <c r="AW528" s="13" t="s">
        <v>41</v>
      </c>
      <c r="AX528" s="13" t="s">
        <v>80</v>
      </c>
      <c r="AY528" s="237" t="s">
        <v>139</v>
      </c>
    </row>
    <row r="529" s="13" customFormat="1">
      <c r="A529" s="13"/>
      <c r="B529" s="226"/>
      <c r="C529" s="227"/>
      <c r="D529" s="228" t="s">
        <v>150</v>
      </c>
      <c r="E529" s="229" t="s">
        <v>35</v>
      </c>
      <c r="F529" s="230" t="s">
        <v>354</v>
      </c>
      <c r="G529" s="227"/>
      <c r="H529" s="231">
        <v>1.3720000000000001</v>
      </c>
      <c r="I529" s="232"/>
      <c r="J529" s="227"/>
      <c r="K529" s="227"/>
      <c r="L529" s="233"/>
      <c r="M529" s="234"/>
      <c r="N529" s="235"/>
      <c r="O529" s="235"/>
      <c r="P529" s="235"/>
      <c r="Q529" s="235"/>
      <c r="R529" s="235"/>
      <c r="S529" s="235"/>
      <c r="T529" s="23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7" t="s">
        <v>150</v>
      </c>
      <c r="AU529" s="237" t="s">
        <v>89</v>
      </c>
      <c r="AV529" s="13" t="s">
        <v>89</v>
      </c>
      <c r="AW529" s="13" t="s">
        <v>41</v>
      </c>
      <c r="AX529" s="13" t="s">
        <v>80</v>
      </c>
      <c r="AY529" s="237" t="s">
        <v>139</v>
      </c>
    </row>
    <row r="530" s="13" customFormat="1">
      <c r="A530" s="13"/>
      <c r="B530" s="226"/>
      <c r="C530" s="227"/>
      <c r="D530" s="228" t="s">
        <v>150</v>
      </c>
      <c r="E530" s="229" t="s">
        <v>35</v>
      </c>
      <c r="F530" s="230" t="s">
        <v>355</v>
      </c>
      <c r="G530" s="227"/>
      <c r="H530" s="231">
        <v>0.80300000000000005</v>
      </c>
      <c r="I530" s="232"/>
      <c r="J530" s="227"/>
      <c r="K530" s="227"/>
      <c r="L530" s="233"/>
      <c r="M530" s="234"/>
      <c r="N530" s="235"/>
      <c r="O530" s="235"/>
      <c r="P530" s="235"/>
      <c r="Q530" s="235"/>
      <c r="R530" s="235"/>
      <c r="S530" s="235"/>
      <c r="T530" s="23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7" t="s">
        <v>150</v>
      </c>
      <c r="AU530" s="237" t="s">
        <v>89</v>
      </c>
      <c r="AV530" s="13" t="s">
        <v>89</v>
      </c>
      <c r="AW530" s="13" t="s">
        <v>41</v>
      </c>
      <c r="AX530" s="13" t="s">
        <v>80</v>
      </c>
      <c r="AY530" s="237" t="s">
        <v>139</v>
      </c>
    </row>
    <row r="531" s="13" customFormat="1">
      <c r="A531" s="13"/>
      <c r="B531" s="226"/>
      <c r="C531" s="227"/>
      <c r="D531" s="228" t="s">
        <v>150</v>
      </c>
      <c r="E531" s="229" t="s">
        <v>35</v>
      </c>
      <c r="F531" s="230" t="s">
        <v>356</v>
      </c>
      <c r="G531" s="227"/>
      <c r="H531" s="231">
        <v>0.877</v>
      </c>
      <c r="I531" s="232"/>
      <c r="J531" s="227"/>
      <c r="K531" s="227"/>
      <c r="L531" s="233"/>
      <c r="M531" s="234"/>
      <c r="N531" s="235"/>
      <c r="O531" s="235"/>
      <c r="P531" s="235"/>
      <c r="Q531" s="235"/>
      <c r="R531" s="235"/>
      <c r="S531" s="235"/>
      <c r="T531" s="23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7" t="s">
        <v>150</v>
      </c>
      <c r="AU531" s="237" t="s">
        <v>89</v>
      </c>
      <c r="AV531" s="13" t="s">
        <v>89</v>
      </c>
      <c r="AW531" s="13" t="s">
        <v>41</v>
      </c>
      <c r="AX531" s="13" t="s">
        <v>80</v>
      </c>
      <c r="AY531" s="237" t="s">
        <v>139</v>
      </c>
    </row>
    <row r="532" s="13" customFormat="1">
      <c r="A532" s="13"/>
      <c r="B532" s="226"/>
      <c r="C532" s="227"/>
      <c r="D532" s="228" t="s">
        <v>150</v>
      </c>
      <c r="E532" s="229" t="s">
        <v>35</v>
      </c>
      <c r="F532" s="230" t="s">
        <v>357</v>
      </c>
      <c r="G532" s="227"/>
      <c r="H532" s="231">
        <v>0.126</v>
      </c>
      <c r="I532" s="232"/>
      <c r="J532" s="227"/>
      <c r="K532" s="227"/>
      <c r="L532" s="233"/>
      <c r="M532" s="234"/>
      <c r="N532" s="235"/>
      <c r="O532" s="235"/>
      <c r="P532" s="235"/>
      <c r="Q532" s="235"/>
      <c r="R532" s="235"/>
      <c r="S532" s="235"/>
      <c r="T532" s="23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7" t="s">
        <v>150</v>
      </c>
      <c r="AU532" s="237" t="s">
        <v>89</v>
      </c>
      <c r="AV532" s="13" t="s">
        <v>89</v>
      </c>
      <c r="AW532" s="13" t="s">
        <v>41</v>
      </c>
      <c r="AX532" s="13" t="s">
        <v>80</v>
      </c>
      <c r="AY532" s="237" t="s">
        <v>139</v>
      </c>
    </row>
    <row r="533" s="13" customFormat="1">
      <c r="A533" s="13"/>
      <c r="B533" s="226"/>
      <c r="C533" s="227"/>
      <c r="D533" s="228" t="s">
        <v>150</v>
      </c>
      <c r="E533" s="229" t="s">
        <v>35</v>
      </c>
      <c r="F533" s="230" t="s">
        <v>358</v>
      </c>
      <c r="G533" s="227"/>
      <c r="H533" s="231">
        <v>0.94299999999999995</v>
      </c>
      <c r="I533" s="232"/>
      <c r="J533" s="227"/>
      <c r="K533" s="227"/>
      <c r="L533" s="233"/>
      <c r="M533" s="234"/>
      <c r="N533" s="235"/>
      <c r="O533" s="235"/>
      <c r="P533" s="235"/>
      <c r="Q533" s="235"/>
      <c r="R533" s="235"/>
      <c r="S533" s="235"/>
      <c r="T533" s="23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7" t="s">
        <v>150</v>
      </c>
      <c r="AU533" s="237" t="s">
        <v>89</v>
      </c>
      <c r="AV533" s="13" t="s">
        <v>89</v>
      </c>
      <c r="AW533" s="13" t="s">
        <v>41</v>
      </c>
      <c r="AX533" s="13" t="s">
        <v>80</v>
      </c>
      <c r="AY533" s="237" t="s">
        <v>139</v>
      </c>
    </row>
    <row r="534" s="13" customFormat="1">
      <c r="A534" s="13"/>
      <c r="B534" s="226"/>
      <c r="C534" s="227"/>
      <c r="D534" s="228" t="s">
        <v>150</v>
      </c>
      <c r="E534" s="229" t="s">
        <v>35</v>
      </c>
      <c r="F534" s="230" t="s">
        <v>359</v>
      </c>
      <c r="G534" s="227"/>
      <c r="H534" s="231">
        <v>1.361</v>
      </c>
      <c r="I534" s="232"/>
      <c r="J534" s="227"/>
      <c r="K534" s="227"/>
      <c r="L534" s="233"/>
      <c r="M534" s="234"/>
      <c r="N534" s="235"/>
      <c r="O534" s="235"/>
      <c r="P534" s="235"/>
      <c r="Q534" s="235"/>
      <c r="R534" s="235"/>
      <c r="S534" s="235"/>
      <c r="T534" s="23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7" t="s">
        <v>150</v>
      </c>
      <c r="AU534" s="237" t="s">
        <v>89</v>
      </c>
      <c r="AV534" s="13" t="s">
        <v>89</v>
      </c>
      <c r="AW534" s="13" t="s">
        <v>41</v>
      </c>
      <c r="AX534" s="13" t="s">
        <v>80</v>
      </c>
      <c r="AY534" s="237" t="s">
        <v>139</v>
      </c>
    </row>
    <row r="535" s="13" customFormat="1">
      <c r="A535" s="13"/>
      <c r="B535" s="226"/>
      <c r="C535" s="227"/>
      <c r="D535" s="228" t="s">
        <v>150</v>
      </c>
      <c r="E535" s="229" t="s">
        <v>35</v>
      </c>
      <c r="F535" s="230" t="s">
        <v>360</v>
      </c>
      <c r="G535" s="227"/>
      <c r="H535" s="231">
        <v>1.1259999999999999</v>
      </c>
      <c r="I535" s="232"/>
      <c r="J535" s="227"/>
      <c r="K535" s="227"/>
      <c r="L535" s="233"/>
      <c r="M535" s="234"/>
      <c r="N535" s="235"/>
      <c r="O535" s="235"/>
      <c r="P535" s="235"/>
      <c r="Q535" s="235"/>
      <c r="R535" s="235"/>
      <c r="S535" s="235"/>
      <c r="T535" s="23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7" t="s">
        <v>150</v>
      </c>
      <c r="AU535" s="237" t="s">
        <v>89</v>
      </c>
      <c r="AV535" s="13" t="s">
        <v>89</v>
      </c>
      <c r="AW535" s="13" t="s">
        <v>41</v>
      </c>
      <c r="AX535" s="13" t="s">
        <v>80</v>
      </c>
      <c r="AY535" s="237" t="s">
        <v>139</v>
      </c>
    </row>
    <row r="536" s="13" customFormat="1">
      <c r="A536" s="13"/>
      <c r="B536" s="226"/>
      <c r="C536" s="227"/>
      <c r="D536" s="228" t="s">
        <v>150</v>
      </c>
      <c r="E536" s="229" t="s">
        <v>35</v>
      </c>
      <c r="F536" s="230" t="s">
        <v>361</v>
      </c>
      <c r="G536" s="227"/>
      <c r="H536" s="231">
        <v>0.95299999999999996</v>
      </c>
      <c r="I536" s="232"/>
      <c r="J536" s="227"/>
      <c r="K536" s="227"/>
      <c r="L536" s="233"/>
      <c r="M536" s="234"/>
      <c r="N536" s="235"/>
      <c r="O536" s="235"/>
      <c r="P536" s="235"/>
      <c r="Q536" s="235"/>
      <c r="R536" s="235"/>
      <c r="S536" s="235"/>
      <c r="T536" s="23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7" t="s">
        <v>150</v>
      </c>
      <c r="AU536" s="237" t="s">
        <v>89</v>
      </c>
      <c r="AV536" s="13" t="s">
        <v>89</v>
      </c>
      <c r="AW536" s="13" t="s">
        <v>41</v>
      </c>
      <c r="AX536" s="13" t="s">
        <v>80</v>
      </c>
      <c r="AY536" s="237" t="s">
        <v>139</v>
      </c>
    </row>
    <row r="537" s="14" customFormat="1">
      <c r="A537" s="14"/>
      <c r="B537" s="238"/>
      <c r="C537" s="239"/>
      <c r="D537" s="228" t="s">
        <v>150</v>
      </c>
      <c r="E537" s="240" t="s">
        <v>35</v>
      </c>
      <c r="F537" s="241" t="s">
        <v>170</v>
      </c>
      <c r="G537" s="239"/>
      <c r="H537" s="242">
        <v>10.467999999999998</v>
      </c>
      <c r="I537" s="243"/>
      <c r="J537" s="239"/>
      <c r="K537" s="239"/>
      <c r="L537" s="244"/>
      <c r="M537" s="245"/>
      <c r="N537" s="246"/>
      <c r="O537" s="246"/>
      <c r="P537" s="246"/>
      <c r="Q537" s="246"/>
      <c r="R537" s="246"/>
      <c r="S537" s="246"/>
      <c r="T537" s="247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8" t="s">
        <v>150</v>
      </c>
      <c r="AU537" s="248" t="s">
        <v>89</v>
      </c>
      <c r="AV537" s="14" t="s">
        <v>146</v>
      </c>
      <c r="AW537" s="14" t="s">
        <v>41</v>
      </c>
      <c r="AX537" s="14" t="s">
        <v>87</v>
      </c>
      <c r="AY537" s="248" t="s">
        <v>139</v>
      </c>
    </row>
    <row r="538" s="2" customFormat="1" ht="49.05" customHeight="1">
      <c r="A538" s="42"/>
      <c r="B538" s="43"/>
      <c r="C538" s="208" t="s">
        <v>572</v>
      </c>
      <c r="D538" s="208" t="s">
        <v>141</v>
      </c>
      <c r="E538" s="209" t="s">
        <v>573</v>
      </c>
      <c r="F538" s="210" t="s">
        <v>574</v>
      </c>
      <c r="G538" s="211" t="s">
        <v>282</v>
      </c>
      <c r="H538" s="212">
        <v>160.035</v>
      </c>
      <c r="I538" s="213"/>
      <c r="J538" s="214">
        <f>ROUND(I538*H538,2)</f>
        <v>0</v>
      </c>
      <c r="K538" s="210" t="s">
        <v>145</v>
      </c>
      <c r="L538" s="48"/>
      <c r="M538" s="215" t="s">
        <v>35</v>
      </c>
      <c r="N538" s="216" t="s">
        <v>51</v>
      </c>
      <c r="O538" s="88"/>
      <c r="P538" s="217">
        <f>O538*H538</f>
        <v>0</v>
      </c>
      <c r="Q538" s="217">
        <v>0</v>
      </c>
      <c r="R538" s="217">
        <f>Q538*H538</f>
        <v>0</v>
      </c>
      <c r="S538" s="217">
        <v>0.073999999999999996</v>
      </c>
      <c r="T538" s="218">
        <f>S538*H538</f>
        <v>11.84259</v>
      </c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R538" s="219" t="s">
        <v>146</v>
      </c>
      <c r="AT538" s="219" t="s">
        <v>141</v>
      </c>
      <c r="AU538" s="219" t="s">
        <v>89</v>
      </c>
      <c r="AY538" s="20" t="s">
        <v>139</v>
      </c>
      <c r="BE538" s="220">
        <f>IF(N538="základní",J538,0)</f>
        <v>0</v>
      </c>
      <c r="BF538" s="220">
        <f>IF(N538="snížená",J538,0)</f>
        <v>0</v>
      </c>
      <c r="BG538" s="220">
        <f>IF(N538="zákl. přenesená",J538,0)</f>
        <v>0</v>
      </c>
      <c r="BH538" s="220">
        <f>IF(N538="sníž. přenesená",J538,0)</f>
        <v>0</v>
      </c>
      <c r="BI538" s="220">
        <f>IF(N538="nulová",J538,0)</f>
        <v>0</v>
      </c>
      <c r="BJ538" s="20" t="s">
        <v>87</v>
      </c>
      <c r="BK538" s="220">
        <f>ROUND(I538*H538,2)</f>
        <v>0</v>
      </c>
      <c r="BL538" s="20" t="s">
        <v>146</v>
      </c>
      <c r="BM538" s="219" t="s">
        <v>575</v>
      </c>
    </row>
    <row r="539" s="2" customFormat="1">
      <c r="A539" s="42"/>
      <c r="B539" s="43"/>
      <c r="C539" s="44"/>
      <c r="D539" s="221" t="s">
        <v>148</v>
      </c>
      <c r="E539" s="44"/>
      <c r="F539" s="222" t="s">
        <v>576</v>
      </c>
      <c r="G539" s="44"/>
      <c r="H539" s="44"/>
      <c r="I539" s="223"/>
      <c r="J539" s="44"/>
      <c r="K539" s="44"/>
      <c r="L539" s="48"/>
      <c r="M539" s="224"/>
      <c r="N539" s="225"/>
      <c r="O539" s="88"/>
      <c r="P539" s="88"/>
      <c r="Q539" s="88"/>
      <c r="R539" s="88"/>
      <c r="S539" s="88"/>
      <c r="T539" s="89"/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T539" s="20" t="s">
        <v>148</v>
      </c>
      <c r="AU539" s="20" t="s">
        <v>89</v>
      </c>
    </row>
    <row r="540" s="15" customFormat="1">
      <c r="A540" s="15"/>
      <c r="B540" s="250"/>
      <c r="C540" s="251"/>
      <c r="D540" s="228" t="s">
        <v>150</v>
      </c>
      <c r="E540" s="252" t="s">
        <v>35</v>
      </c>
      <c r="F540" s="253" t="s">
        <v>224</v>
      </c>
      <c r="G540" s="251"/>
      <c r="H540" s="252" t="s">
        <v>35</v>
      </c>
      <c r="I540" s="254"/>
      <c r="J540" s="251"/>
      <c r="K540" s="251"/>
      <c r="L540" s="255"/>
      <c r="M540" s="256"/>
      <c r="N540" s="257"/>
      <c r="O540" s="257"/>
      <c r="P540" s="257"/>
      <c r="Q540" s="257"/>
      <c r="R540" s="257"/>
      <c r="S540" s="257"/>
      <c r="T540" s="258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59" t="s">
        <v>150</v>
      </c>
      <c r="AU540" s="259" t="s">
        <v>89</v>
      </c>
      <c r="AV540" s="15" t="s">
        <v>87</v>
      </c>
      <c r="AW540" s="15" t="s">
        <v>41</v>
      </c>
      <c r="AX540" s="15" t="s">
        <v>80</v>
      </c>
      <c r="AY540" s="259" t="s">
        <v>139</v>
      </c>
    </row>
    <row r="541" s="15" customFormat="1">
      <c r="A541" s="15"/>
      <c r="B541" s="250"/>
      <c r="C541" s="251"/>
      <c r="D541" s="228" t="s">
        <v>150</v>
      </c>
      <c r="E541" s="252" t="s">
        <v>35</v>
      </c>
      <c r="F541" s="253" t="s">
        <v>577</v>
      </c>
      <c r="G541" s="251"/>
      <c r="H541" s="252" t="s">
        <v>35</v>
      </c>
      <c r="I541" s="254"/>
      <c r="J541" s="251"/>
      <c r="K541" s="251"/>
      <c r="L541" s="255"/>
      <c r="M541" s="256"/>
      <c r="N541" s="257"/>
      <c r="O541" s="257"/>
      <c r="P541" s="257"/>
      <c r="Q541" s="257"/>
      <c r="R541" s="257"/>
      <c r="S541" s="257"/>
      <c r="T541" s="258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59" t="s">
        <v>150</v>
      </c>
      <c r="AU541" s="259" t="s">
        <v>89</v>
      </c>
      <c r="AV541" s="15" t="s">
        <v>87</v>
      </c>
      <c r="AW541" s="15" t="s">
        <v>41</v>
      </c>
      <c r="AX541" s="15" t="s">
        <v>80</v>
      </c>
      <c r="AY541" s="259" t="s">
        <v>139</v>
      </c>
    </row>
    <row r="542" s="13" customFormat="1">
      <c r="A542" s="13"/>
      <c r="B542" s="226"/>
      <c r="C542" s="227"/>
      <c r="D542" s="228" t="s">
        <v>150</v>
      </c>
      <c r="E542" s="229" t="s">
        <v>35</v>
      </c>
      <c r="F542" s="230" t="s">
        <v>578</v>
      </c>
      <c r="G542" s="227"/>
      <c r="H542" s="231">
        <v>72.899000000000001</v>
      </c>
      <c r="I542" s="232"/>
      <c r="J542" s="227"/>
      <c r="K542" s="227"/>
      <c r="L542" s="233"/>
      <c r="M542" s="234"/>
      <c r="N542" s="235"/>
      <c r="O542" s="235"/>
      <c r="P542" s="235"/>
      <c r="Q542" s="235"/>
      <c r="R542" s="235"/>
      <c r="S542" s="235"/>
      <c r="T542" s="23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7" t="s">
        <v>150</v>
      </c>
      <c r="AU542" s="237" t="s">
        <v>89</v>
      </c>
      <c r="AV542" s="13" t="s">
        <v>89</v>
      </c>
      <c r="AW542" s="13" t="s">
        <v>41</v>
      </c>
      <c r="AX542" s="13" t="s">
        <v>80</v>
      </c>
      <c r="AY542" s="237" t="s">
        <v>139</v>
      </c>
    </row>
    <row r="543" s="13" customFormat="1">
      <c r="A543" s="13"/>
      <c r="B543" s="226"/>
      <c r="C543" s="227"/>
      <c r="D543" s="228" t="s">
        <v>150</v>
      </c>
      <c r="E543" s="229" t="s">
        <v>35</v>
      </c>
      <c r="F543" s="230" t="s">
        <v>549</v>
      </c>
      <c r="G543" s="227"/>
      <c r="H543" s="231">
        <v>14.75</v>
      </c>
      <c r="I543" s="232"/>
      <c r="J543" s="227"/>
      <c r="K543" s="227"/>
      <c r="L543" s="233"/>
      <c r="M543" s="234"/>
      <c r="N543" s="235"/>
      <c r="O543" s="235"/>
      <c r="P543" s="235"/>
      <c r="Q543" s="235"/>
      <c r="R543" s="235"/>
      <c r="S543" s="235"/>
      <c r="T543" s="23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7" t="s">
        <v>150</v>
      </c>
      <c r="AU543" s="237" t="s">
        <v>89</v>
      </c>
      <c r="AV543" s="13" t="s">
        <v>89</v>
      </c>
      <c r="AW543" s="13" t="s">
        <v>41</v>
      </c>
      <c r="AX543" s="13" t="s">
        <v>80</v>
      </c>
      <c r="AY543" s="237" t="s">
        <v>139</v>
      </c>
    </row>
    <row r="544" s="13" customFormat="1">
      <c r="A544" s="13"/>
      <c r="B544" s="226"/>
      <c r="C544" s="227"/>
      <c r="D544" s="228" t="s">
        <v>150</v>
      </c>
      <c r="E544" s="229" t="s">
        <v>35</v>
      </c>
      <c r="F544" s="230" t="s">
        <v>550</v>
      </c>
      <c r="G544" s="227"/>
      <c r="H544" s="231">
        <v>72.385999999999996</v>
      </c>
      <c r="I544" s="232"/>
      <c r="J544" s="227"/>
      <c r="K544" s="227"/>
      <c r="L544" s="233"/>
      <c r="M544" s="234"/>
      <c r="N544" s="235"/>
      <c r="O544" s="235"/>
      <c r="P544" s="235"/>
      <c r="Q544" s="235"/>
      <c r="R544" s="235"/>
      <c r="S544" s="235"/>
      <c r="T544" s="23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7" t="s">
        <v>150</v>
      </c>
      <c r="AU544" s="237" t="s">
        <v>89</v>
      </c>
      <c r="AV544" s="13" t="s">
        <v>89</v>
      </c>
      <c r="AW544" s="13" t="s">
        <v>41</v>
      </c>
      <c r="AX544" s="13" t="s">
        <v>80</v>
      </c>
      <c r="AY544" s="237" t="s">
        <v>139</v>
      </c>
    </row>
    <row r="545" s="14" customFormat="1">
      <c r="A545" s="14"/>
      <c r="B545" s="238"/>
      <c r="C545" s="239"/>
      <c r="D545" s="228" t="s">
        <v>150</v>
      </c>
      <c r="E545" s="240" t="s">
        <v>35</v>
      </c>
      <c r="F545" s="241" t="s">
        <v>170</v>
      </c>
      <c r="G545" s="239"/>
      <c r="H545" s="242">
        <v>160.035</v>
      </c>
      <c r="I545" s="243"/>
      <c r="J545" s="239"/>
      <c r="K545" s="239"/>
      <c r="L545" s="244"/>
      <c r="M545" s="245"/>
      <c r="N545" s="246"/>
      <c r="O545" s="246"/>
      <c r="P545" s="246"/>
      <c r="Q545" s="246"/>
      <c r="R545" s="246"/>
      <c r="S545" s="246"/>
      <c r="T545" s="247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8" t="s">
        <v>150</v>
      </c>
      <c r="AU545" s="248" t="s">
        <v>89</v>
      </c>
      <c r="AV545" s="14" t="s">
        <v>146</v>
      </c>
      <c r="AW545" s="14" t="s">
        <v>41</v>
      </c>
      <c r="AX545" s="14" t="s">
        <v>87</v>
      </c>
      <c r="AY545" s="248" t="s">
        <v>139</v>
      </c>
    </row>
    <row r="546" s="2" customFormat="1" ht="24.15" customHeight="1">
      <c r="A546" s="42"/>
      <c r="B546" s="43"/>
      <c r="C546" s="208" t="s">
        <v>579</v>
      </c>
      <c r="D546" s="208" t="s">
        <v>141</v>
      </c>
      <c r="E546" s="209" t="s">
        <v>580</v>
      </c>
      <c r="F546" s="210" t="s">
        <v>581</v>
      </c>
      <c r="G546" s="211" t="s">
        <v>232</v>
      </c>
      <c r="H546" s="212">
        <v>137.16</v>
      </c>
      <c r="I546" s="213"/>
      <c r="J546" s="214">
        <f>ROUND(I546*H546,2)</f>
        <v>0</v>
      </c>
      <c r="K546" s="210" t="s">
        <v>145</v>
      </c>
      <c r="L546" s="48"/>
      <c r="M546" s="215" t="s">
        <v>35</v>
      </c>
      <c r="N546" s="216" t="s">
        <v>51</v>
      </c>
      <c r="O546" s="88"/>
      <c r="P546" s="217">
        <f>O546*H546</f>
        <v>0</v>
      </c>
      <c r="Q546" s="217">
        <v>0</v>
      </c>
      <c r="R546" s="217">
        <f>Q546*H546</f>
        <v>0</v>
      </c>
      <c r="S546" s="217">
        <v>0.0089999999999999993</v>
      </c>
      <c r="T546" s="218">
        <f>S546*H546</f>
        <v>1.23444</v>
      </c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R546" s="219" t="s">
        <v>146</v>
      </c>
      <c r="AT546" s="219" t="s">
        <v>141</v>
      </c>
      <c r="AU546" s="219" t="s">
        <v>89</v>
      </c>
      <c r="AY546" s="20" t="s">
        <v>139</v>
      </c>
      <c r="BE546" s="220">
        <f>IF(N546="základní",J546,0)</f>
        <v>0</v>
      </c>
      <c r="BF546" s="220">
        <f>IF(N546="snížená",J546,0)</f>
        <v>0</v>
      </c>
      <c r="BG546" s="220">
        <f>IF(N546="zákl. přenesená",J546,0)</f>
        <v>0</v>
      </c>
      <c r="BH546" s="220">
        <f>IF(N546="sníž. přenesená",J546,0)</f>
        <v>0</v>
      </c>
      <c r="BI546" s="220">
        <f>IF(N546="nulová",J546,0)</f>
        <v>0</v>
      </c>
      <c r="BJ546" s="20" t="s">
        <v>87</v>
      </c>
      <c r="BK546" s="220">
        <f>ROUND(I546*H546,2)</f>
        <v>0</v>
      </c>
      <c r="BL546" s="20" t="s">
        <v>146</v>
      </c>
      <c r="BM546" s="219" t="s">
        <v>582</v>
      </c>
    </row>
    <row r="547" s="2" customFormat="1">
      <c r="A547" s="42"/>
      <c r="B547" s="43"/>
      <c r="C547" s="44"/>
      <c r="D547" s="221" t="s">
        <v>148</v>
      </c>
      <c r="E547" s="44"/>
      <c r="F547" s="222" t="s">
        <v>583</v>
      </c>
      <c r="G547" s="44"/>
      <c r="H547" s="44"/>
      <c r="I547" s="223"/>
      <c r="J547" s="44"/>
      <c r="K547" s="44"/>
      <c r="L547" s="48"/>
      <c r="M547" s="224"/>
      <c r="N547" s="225"/>
      <c r="O547" s="88"/>
      <c r="P547" s="88"/>
      <c r="Q547" s="88"/>
      <c r="R547" s="88"/>
      <c r="S547" s="88"/>
      <c r="T547" s="89"/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T547" s="20" t="s">
        <v>148</v>
      </c>
      <c r="AU547" s="20" t="s">
        <v>89</v>
      </c>
    </row>
    <row r="548" s="15" customFormat="1">
      <c r="A548" s="15"/>
      <c r="B548" s="250"/>
      <c r="C548" s="251"/>
      <c r="D548" s="228" t="s">
        <v>150</v>
      </c>
      <c r="E548" s="252" t="s">
        <v>35</v>
      </c>
      <c r="F548" s="253" t="s">
        <v>224</v>
      </c>
      <c r="G548" s="251"/>
      <c r="H548" s="252" t="s">
        <v>35</v>
      </c>
      <c r="I548" s="254"/>
      <c r="J548" s="251"/>
      <c r="K548" s="251"/>
      <c r="L548" s="255"/>
      <c r="M548" s="256"/>
      <c r="N548" s="257"/>
      <c r="O548" s="257"/>
      <c r="P548" s="257"/>
      <c r="Q548" s="257"/>
      <c r="R548" s="257"/>
      <c r="S548" s="257"/>
      <c r="T548" s="25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9" t="s">
        <v>150</v>
      </c>
      <c r="AU548" s="259" t="s">
        <v>89</v>
      </c>
      <c r="AV548" s="15" t="s">
        <v>87</v>
      </c>
      <c r="AW548" s="15" t="s">
        <v>41</v>
      </c>
      <c r="AX548" s="15" t="s">
        <v>80</v>
      </c>
      <c r="AY548" s="259" t="s">
        <v>139</v>
      </c>
    </row>
    <row r="549" s="15" customFormat="1">
      <c r="A549" s="15"/>
      <c r="B549" s="250"/>
      <c r="C549" s="251"/>
      <c r="D549" s="228" t="s">
        <v>150</v>
      </c>
      <c r="E549" s="252" t="s">
        <v>35</v>
      </c>
      <c r="F549" s="253" t="s">
        <v>577</v>
      </c>
      <c r="G549" s="251"/>
      <c r="H549" s="252" t="s">
        <v>35</v>
      </c>
      <c r="I549" s="254"/>
      <c r="J549" s="251"/>
      <c r="K549" s="251"/>
      <c r="L549" s="255"/>
      <c r="M549" s="256"/>
      <c r="N549" s="257"/>
      <c r="O549" s="257"/>
      <c r="P549" s="257"/>
      <c r="Q549" s="257"/>
      <c r="R549" s="257"/>
      <c r="S549" s="257"/>
      <c r="T549" s="258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59" t="s">
        <v>150</v>
      </c>
      <c r="AU549" s="259" t="s">
        <v>89</v>
      </c>
      <c r="AV549" s="15" t="s">
        <v>87</v>
      </c>
      <c r="AW549" s="15" t="s">
        <v>41</v>
      </c>
      <c r="AX549" s="15" t="s">
        <v>80</v>
      </c>
      <c r="AY549" s="259" t="s">
        <v>139</v>
      </c>
    </row>
    <row r="550" s="13" customFormat="1">
      <c r="A550" s="13"/>
      <c r="B550" s="226"/>
      <c r="C550" s="227"/>
      <c r="D550" s="228" t="s">
        <v>150</v>
      </c>
      <c r="E550" s="229" t="s">
        <v>35</v>
      </c>
      <c r="F550" s="230" t="s">
        <v>584</v>
      </c>
      <c r="G550" s="227"/>
      <c r="H550" s="231">
        <v>72.659999999999997</v>
      </c>
      <c r="I550" s="232"/>
      <c r="J550" s="227"/>
      <c r="K550" s="227"/>
      <c r="L550" s="233"/>
      <c r="M550" s="234"/>
      <c r="N550" s="235"/>
      <c r="O550" s="235"/>
      <c r="P550" s="235"/>
      <c r="Q550" s="235"/>
      <c r="R550" s="235"/>
      <c r="S550" s="235"/>
      <c r="T550" s="23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7" t="s">
        <v>150</v>
      </c>
      <c r="AU550" s="237" t="s">
        <v>89</v>
      </c>
      <c r="AV550" s="13" t="s">
        <v>89</v>
      </c>
      <c r="AW550" s="13" t="s">
        <v>41</v>
      </c>
      <c r="AX550" s="13" t="s">
        <v>80</v>
      </c>
      <c r="AY550" s="237" t="s">
        <v>139</v>
      </c>
    </row>
    <row r="551" s="13" customFormat="1">
      <c r="A551" s="13"/>
      <c r="B551" s="226"/>
      <c r="C551" s="227"/>
      <c r="D551" s="228" t="s">
        <v>150</v>
      </c>
      <c r="E551" s="229" t="s">
        <v>35</v>
      </c>
      <c r="F551" s="230" t="s">
        <v>585</v>
      </c>
      <c r="G551" s="227"/>
      <c r="H551" s="231">
        <v>27.25</v>
      </c>
      <c r="I551" s="232"/>
      <c r="J551" s="227"/>
      <c r="K551" s="227"/>
      <c r="L551" s="233"/>
      <c r="M551" s="234"/>
      <c r="N551" s="235"/>
      <c r="O551" s="235"/>
      <c r="P551" s="235"/>
      <c r="Q551" s="235"/>
      <c r="R551" s="235"/>
      <c r="S551" s="235"/>
      <c r="T551" s="23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7" t="s">
        <v>150</v>
      </c>
      <c r="AU551" s="237" t="s">
        <v>89</v>
      </c>
      <c r="AV551" s="13" t="s">
        <v>89</v>
      </c>
      <c r="AW551" s="13" t="s">
        <v>41</v>
      </c>
      <c r="AX551" s="13" t="s">
        <v>80</v>
      </c>
      <c r="AY551" s="237" t="s">
        <v>139</v>
      </c>
    </row>
    <row r="552" s="13" customFormat="1">
      <c r="A552" s="13"/>
      <c r="B552" s="226"/>
      <c r="C552" s="227"/>
      <c r="D552" s="228" t="s">
        <v>150</v>
      </c>
      <c r="E552" s="229" t="s">
        <v>35</v>
      </c>
      <c r="F552" s="230" t="s">
        <v>586</v>
      </c>
      <c r="G552" s="227"/>
      <c r="H552" s="231">
        <v>37.25</v>
      </c>
      <c r="I552" s="232"/>
      <c r="J552" s="227"/>
      <c r="K552" s="227"/>
      <c r="L552" s="233"/>
      <c r="M552" s="234"/>
      <c r="N552" s="235"/>
      <c r="O552" s="235"/>
      <c r="P552" s="235"/>
      <c r="Q552" s="235"/>
      <c r="R552" s="235"/>
      <c r="S552" s="235"/>
      <c r="T552" s="23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7" t="s">
        <v>150</v>
      </c>
      <c r="AU552" s="237" t="s">
        <v>89</v>
      </c>
      <c r="AV552" s="13" t="s">
        <v>89</v>
      </c>
      <c r="AW552" s="13" t="s">
        <v>41</v>
      </c>
      <c r="AX552" s="13" t="s">
        <v>80</v>
      </c>
      <c r="AY552" s="237" t="s">
        <v>139</v>
      </c>
    </row>
    <row r="553" s="14" customFormat="1">
      <c r="A553" s="14"/>
      <c r="B553" s="238"/>
      <c r="C553" s="239"/>
      <c r="D553" s="228" t="s">
        <v>150</v>
      </c>
      <c r="E553" s="240" t="s">
        <v>35</v>
      </c>
      <c r="F553" s="241" t="s">
        <v>170</v>
      </c>
      <c r="G553" s="239"/>
      <c r="H553" s="242">
        <v>137.16</v>
      </c>
      <c r="I553" s="243"/>
      <c r="J553" s="239"/>
      <c r="K553" s="239"/>
      <c r="L553" s="244"/>
      <c r="M553" s="245"/>
      <c r="N553" s="246"/>
      <c r="O553" s="246"/>
      <c r="P553" s="246"/>
      <c r="Q553" s="246"/>
      <c r="R553" s="246"/>
      <c r="S553" s="246"/>
      <c r="T553" s="247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8" t="s">
        <v>150</v>
      </c>
      <c r="AU553" s="248" t="s">
        <v>89</v>
      </c>
      <c r="AV553" s="14" t="s">
        <v>146</v>
      </c>
      <c r="AW553" s="14" t="s">
        <v>41</v>
      </c>
      <c r="AX553" s="14" t="s">
        <v>87</v>
      </c>
      <c r="AY553" s="248" t="s">
        <v>139</v>
      </c>
    </row>
    <row r="554" s="2" customFormat="1" ht="37.8" customHeight="1">
      <c r="A554" s="42"/>
      <c r="B554" s="43"/>
      <c r="C554" s="208" t="s">
        <v>587</v>
      </c>
      <c r="D554" s="208" t="s">
        <v>141</v>
      </c>
      <c r="E554" s="209" t="s">
        <v>588</v>
      </c>
      <c r="F554" s="210" t="s">
        <v>589</v>
      </c>
      <c r="G554" s="211" t="s">
        <v>282</v>
      </c>
      <c r="H554" s="212">
        <v>10.244</v>
      </c>
      <c r="I554" s="213"/>
      <c r="J554" s="214">
        <f>ROUND(I554*H554,2)</f>
        <v>0</v>
      </c>
      <c r="K554" s="210" t="s">
        <v>145</v>
      </c>
      <c r="L554" s="48"/>
      <c r="M554" s="215" t="s">
        <v>35</v>
      </c>
      <c r="N554" s="216" t="s">
        <v>51</v>
      </c>
      <c r="O554" s="88"/>
      <c r="P554" s="217">
        <f>O554*H554</f>
        <v>0</v>
      </c>
      <c r="Q554" s="217">
        <v>0</v>
      </c>
      <c r="R554" s="217">
        <f>Q554*H554</f>
        <v>0</v>
      </c>
      <c r="S554" s="217">
        <v>0.075999999999999998</v>
      </c>
      <c r="T554" s="218">
        <f>S554*H554</f>
        <v>0.77854400000000001</v>
      </c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R554" s="219" t="s">
        <v>287</v>
      </c>
      <c r="AT554" s="219" t="s">
        <v>141</v>
      </c>
      <c r="AU554" s="219" t="s">
        <v>89</v>
      </c>
      <c r="AY554" s="20" t="s">
        <v>139</v>
      </c>
      <c r="BE554" s="220">
        <f>IF(N554="základní",J554,0)</f>
        <v>0</v>
      </c>
      <c r="BF554" s="220">
        <f>IF(N554="snížená",J554,0)</f>
        <v>0</v>
      </c>
      <c r="BG554" s="220">
        <f>IF(N554="zákl. přenesená",J554,0)</f>
        <v>0</v>
      </c>
      <c r="BH554" s="220">
        <f>IF(N554="sníž. přenesená",J554,0)</f>
        <v>0</v>
      </c>
      <c r="BI554" s="220">
        <f>IF(N554="nulová",J554,0)</f>
        <v>0</v>
      </c>
      <c r="BJ554" s="20" t="s">
        <v>87</v>
      </c>
      <c r="BK554" s="220">
        <f>ROUND(I554*H554,2)</f>
        <v>0</v>
      </c>
      <c r="BL554" s="20" t="s">
        <v>287</v>
      </c>
      <c r="BM554" s="219" t="s">
        <v>590</v>
      </c>
    </row>
    <row r="555" s="2" customFormat="1">
      <c r="A555" s="42"/>
      <c r="B555" s="43"/>
      <c r="C555" s="44"/>
      <c r="D555" s="221" t="s">
        <v>148</v>
      </c>
      <c r="E555" s="44"/>
      <c r="F555" s="222" t="s">
        <v>591</v>
      </c>
      <c r="G555" s="44"/>
      <c r="H555" s="44"/>
      <c r="I555" s="223"/>
      <c r="J555" s="44"/>
      <c r="K555" s="44"/>
      <c r="L555" s="48"/>
      <c r="M555" s="224"/>
      <c r="N555" s="225"/>
      <c r="O555" s="88"/>
      <c r="P555" s="88"/>
      <c r="Q555" s="88"/>
      <c r="R555" s="88"/>
      <c r="S555" s="88"/>
      <c r="T555" s="89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T555" s="20" t="s">
        <v>148</v>
      </c>
      <c r="AU555" s="20" t="s">
        <v>89</v>
      </c>
    </row>
    <row r="556" s="15" customFormat="1">
      <c r="A556" s="15"/>
      <c r="B556" s="250"/>
      <c r="C556" s="251"/>
      <c r="D556" s="228" t="s">
        <v>150</v>
      </c>
      <c r="E556" s="252" t="s">
        <v>35</v>
      </c>
      <c r="F556" s="253" t="s">
        <v>224</v>
      </c>
      <c r="G556" s="251"/>
      <c r="H556" s="252" t="s">
        <v>35</v>
      </c>
      <c r="I556" s="254"/>
      <c r="J556" s="251"/>
      <c r="K556" s="251"/>
      <c r="L556" s="255"/>
      <c r="M556" s="256"/>
      <c r="N556" s="257"/>
      <c r="O556" s="257"/>
      <c r="P556" s="257"/>
      <c r="Q556" s="257"/>
      <c r="R556" s="257"/>
      <c r="S556" s="257"/>
      <c r="T556" s="258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9" t="s">
        <v>150</v>
      </c>
      <c r="AU556" s="259" t="s">
        <v>89</v>
      </c>
      <c r="AV556" s="15" t="s">
        <v>87</v>
      </c>
      <c r="AW556" s="15" t="s">
        <v>41</v>
      </c>
      <c r="AX556" s="15" t="s">
        <v>80</v>
      </c>
      <c r="AY556" s="259" t="s">
        <v>139</v>
      </c>
    </row>
    <row r="557" s="15" customFormat="1">
      <c r="A557" s="15"/>
      <c r="B557" s="250"/>
      <c r="C557" s="251"/>
      <c r="D557" s="228" t="s">
        <v>150</v>
      </c>
      <c r="E557" s="252" t="s">
        <v>35</v>
      </c>
      <c r="F557" s="253" t="s">
        <v>404</v>
      </c>
      <c r="G557" s="251"/>
      <c r="H557" s="252" t="s">
        <v>35</v>
      </c>
      <c r="I557" s="254"/>
      <c r="J557" s="251"/>
      <c r="K557" s="251"/>
      <c r="L557" s="255"/>
      <c r="M557" s="256"/>
      <c r="N557" s="257"/>
      <c r="O557" s="257"/>
      <c r="P557" s="257"/>
      <c r="Q557" s="257"/>
      <c r="R557" s="257"/>
      <c r="S557" s="257"/>
      <c r="T557" s="258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59" t="s">
        <v>150</v>
      </c>
      <c r="AU557" s="259" t="s">
        <v>89</v>
      </c>
      <c r="AV557" s="15" t="s">
        <v>87</v>
      </c>
      <c r="AW557" s="15" t="s">
        <v>41</v>
      </c>
      <c r="AX557" s="15" t="s">
        <v>80</v>
      </c>
      <c r="AY557" s="259" t="s">
        <v>139</v>
      </c>
    </row>
    <row r="558" s="13" customFormat="1">
      <c r="A558" s="13"/>
      <c r="B558" s="226"/>
      <c r="C558" s="227"/>
      <c r="D558" s="228" t="s">
        <v>150</v>
      </c>
      <c r="E558" s="229" t="s">
        <v>35</v>
      </c>
      <c r="F558" s="230" t="s">
        <v>592</v>
      </c>
      <c r="G558" s="227"/>
      <c r="H558" s="231">
        <v>1.5760000000000001</v>
      </c>
      <c r="I558" s="232"/>
      <c r="J558" s="227"/>
      <c r="K558" s="227"/>
      <c r="L558" s="233"/>
      <c r="M558" s="234"/>
      <c r="N558" s="235"/>
      <c r="O558" s="235"/>
      <c r="P558" s="235"/>
      <c r="Q558" s="235"/>
      <c r="R558" s="235"/>
      <c r="S558" s="235"/>
      <c r="T558" s="23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7" t="s">
        <v>150</v>
      </c>
      <c r="AU558" s="237" t="s">
        <v>89</v>
      </c>
      <c r="AV558" s="13" t="s">
        <v>89</v>
      </c>
      <c r="AW558" s="13" t="s">
        <v>41</v>
      </c>
      <c r="AX558" s="13" t="s">
        <v>80</v>
      </c>
      <c r="AY558" s="237" t="s">
        <v>139</v>
      </c>
    </row>
    <row r="559" s="13" customFormat="1">
      <c r="A559" s="13"/>
      <c r="B559" s="226"/>
      <c r="C559" s="227"/>
      <c r="D559" s="228" t="s">
        <v>150</v>
      </c>
      <c r="E559" s="229" t="s">
        <v>35</v>
      </c>
      <c r="F559" s="230" t="s">
        <v>593</v>
      </c>
      <c r="G559" s="227"/>
      <c r="H559" s="231">
        <v>1.5760000000000001</v>
      </c>
      <c r="I559" s="232"/>
      <c r="J559" s="227"/>
      <c r="K559" s="227"/>
      <c r="L559" s="233"/>
      <c r="M559" s="234"/>
      <c r="N559" s="235"/>
      <c r="O559" s="235"/>
      <c r="P559" s="235"/>
      <c r="Q559" s="235"/>
      <c r="R559" s="235"/>
      <c r="S559" s="235"/>
      <c r="T559" s="23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7" t="s">
        <v>150</v>
      </c>
      <c r="AU559" s="237" t="s">
        <v>89</v>
      </c>
      <c r="AV559" s="13" t="s">
        <v>89</v>
      </c>
      <c r="AW559" s="13" t="s">
        <v>41</v>
      </c>
      <c r="AX559" s="13" t="s">
        <v>80</v>
      </c>
      <c r="AY559" s="237" t="s">
        <v>139</v>
      </c>
    </row>
    <row r="560" s="13" customFormat="1">
      <c r="A560" s="13"/>
      <c r="B560" s="226"/>
      <c r="C560" s="227"/>
      <c r="D560" s="228" t="s">
        <v>150</v>
      </c>
      <c r="E560" s="229" t="s">
        <v>35</v>
      </c>
      <c r="F560" s="230" t="s">
        <v>594</v>
      </c>
      <c r="G560" s="227"/>
      <c r="H560" s="231">
        <v>7.0919999999999996</v>
      </c>
      <c r="I560" s="232"/>
      <c r="J560" s="227"/>
      <c r="K560" s="227"/>
      <c r="L560" s="233"/>
      <c r="M560" s="234"/>
      <c r="N560" s="235"/>
      <c r="O560" s="235"/>
      <c r="P560" s="235"/>
      <c r="Q560" s="235"/>
      <c r="R560" s="235"/>
      <c r="S560" s="235"/>
      <c r="T560" s="23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7" t="s">
        <v>150</v>
      </c>
      <c r="AU560" s="237" t="s">
        <v>89</v>
      </c>
      <c r="AV560" s="13" t="s">
        <v>89</v>
      </c>
      <c r="AW560" s="13" t="s">
        <v>41</v>
      </c>
      <c r="AX560" s="13" t="s">
        <v>80</v>
      </c>
      <c r="AY560" s="237" t="s">
        <v>139</v>
      </c>
    </row>
    <row r="561" s="14" customFormat="1">
      <c r="A561" s="14"/>
      <c r="B561" s="238"/>
      <c r="C561" s="239"/>
      <c r="D561" s="228" t="s">
        <v>150</v>
      </c>
      <c r="E561" s="240" t="s">
        <v>35</v>
      </c>
      <c r="F561" s="241" t="s">
        <v>170</v>
      </c>
      <c r="G561" s="239"/>
      <c r="H561" s="242">
        <v>10.244</v>
      </c>
      <c r="I561" s="243"/>
      <c r="J561" s="239"/>
      <c r="K561" s="239"/>
      <c r="L561" s="244"/>
      <c r="M561" s="245"/>
      <c r="N561" s="246"/>
      <c r="O561" s="246"/>
      <c r="P561" s="246"/>
      <c r="Q561" s="246"/>
      <c r="R561" s="246"/>
      <c r="S561" s="246"/>
      <c r="T561" s="24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8" t="s">
        <v>150</v>
      </c>
      <c r="AU561" s="248" t="s">
        <v>89</v>
      </c>
      <c r="AV561" s="14" t="s">
        <v>146</v>
      </c>
      <c r="AW561" s="14" t="s">
        <v>41</v>
      </c>
      <c r="AX561" s="14" t="s">
        <v>87</v>
      </c>
      <c r="AY561" s="248" t="s">
        <v>139</v>
      </c>
    </row>
    <row r="562" s="2" customFormat="1" ht="44.25" customHeight="1">
      <c r="A562" s="42"/>
      <c r="B562" s="43"/>
      <c r="C562" s="208" t="s">
        <v>595</v>
      </c>
      <c r="D562" s="208" t="s">
        <v>141</v>
      </c>
      <c r="E562" s="209" t="s">
        <v>596</v>
      </c>
      <c r="F562" s="210" t="s">
        <v>597</v>
      </c>
      <c r="G562" s="211" t="s">
        <v>232</v>
      </c>
      <c r="H562" s="212">
        <v>1.48</v>
      </c>
      <c r="I562" s="213"/>
      <c r="J562" s="214">
        <f>ROUND(I562*H562,2)</f>
        <v>0</v>
      </c>
      <c r="K562" s="210" t="s">
        <v>145</v>
      </c>
      <c r="L562" s="48"/>
      <c r="M562" s="215" t="s">
        <v>35</v>
      </c>
      <c r="N562" s="216" t="s">
        <v>51</v>
      </c>
      <c r="O562" s="88"/>
      <c r="P562" s="217">
        <f>O562*H562</f>
        <v>0</v>
      </c>
      <c r="Q562" s="217">
        <v>0.0011299999999999999</v>
      </c>
      <c r="R562" s="217">
        <f>Q562*H562</f>
        <v>0.0016723999999999999</v>
      </c>
      <c r="S562" s="217">
        <v>0.010999999999999999</v>
      </c>
      <c r="T562" s="218">
        <f>S562*H562</f>
        <v>0.016279999999999999</v>
      </c>
      <c r="U562" s="42"/>
      <c r="V562" s="42"/>
      <c r="W562" s="42"/>
      <c r="X562" s="42"/>
      <c r="Y562" s="42"/>
      <c r="Z562" s="42"/>
      <c r="AA562" s="42"/>
      <c r="AB562" s="42"/>
      <c r="AC562" s="42"/>
      <c r="AD562" s="42"/>
      <c r="AE562" s="42"/>
      <c r="AR562" s="219" t="s">
        <v>146</v>
      </c>
      <c r="AT562" s="219" t="s">
        <v>141</v>
      </c>
      <c r="AU562" s="219" t="s">
        <v>89</v>
      </c>
      <c r="AY562" s="20" t="s">
        <v>139</v>
      </c>
      <c r="BE562" s="220">
        <f>IF(N562="základní",J562,0)</f>
        <v>0</v>
      </c>
      <c r="BF562" s="220">
        <f>IF(N562="snížená",J562,0)</f>
        <v>0</v>
      </c>
      <c r="BG562" s="220">
        <f>IF(N562="zákl. přenesená",J562,0)</f>
        <v>0</v>
      </c>
      <c r="BH562" s="220">
        <f>IF(N562="sníž. přenesená",J562,0)</f>
        <v>0</v>
      </c>
      <c r="BI562" s="220">
        <f>IF(N562="nulová",J562,0)</f>
        <v>0</v>
      </c>
      <c r="BJ562" s="20" t="s">
        <v>87</v>
      </c>
      <c r="BK562" s="220">
        <f>ROUND(I562*H562,2)</f>
        <v>0</v>
      </c>
      <c r="BL562" s="20" t="s">
        <v>146</v>
      </c>
      <c r="BM562" s="219" t="s">
        <v>598</v>
      </c>
    </row>
    <row r="563" s="2" customFormat="1">
      <c r="A563" s="42"/>
      <c r="B563" s="43"/>
      <c r="C563" s="44"/>
      <c r="D563" s="221" t="s">
        <v>148</v>
      </c>
      <c r="E563" s="44"/>
      <c r="F563" s="222" t="s">
        <v>599</v>
      </c>
      <c r="G563" s="44"/>
      <c r="H563" s="44"/>
      <c r="I563" s="223"/>
      <c r="J563" s="44"/>
      <c r="K563" s="44"/>
      <c r="L563" s="48"/>
      <c r="M563" s="224"/>
      <c r="N563" s="225"/>
      <c r="O563" s="88"/>
      <c r="P563" s="88"/>
      <c r="Q563" s="88"/>
      <c r="R563" s="88"/>
      <c r="S563" s="88"/>
      <c r="T563" s="89"/>
      <c r="U563" s="42"/>
      <c r="V563" s="42"/>
      <c r="W563" s="42"/>
      <c r="X563" s="42"/>
      <c r="Y563" s="42"/>
      <c r="Z563" s="42"/>
      <c r="AA563" s="42"/>
      <c r="AB563" s="42"/>
      <c r="AC563" s="42"/>
      <c r="AD563" s="42"/>
      <c r="AE563" s="42"/>
      <c r="AT563" s="20" t="s">
        <v>148</v>
      </c>
      <c r="AU563" s="20" t="s">
        <v>89</v>
      </c>
    </row>
    <row r="564" s="15" customFormat="1">
      <c r="A564" s="15"/>
      <c r="B564" s="250"/>
      <c r="C564" s="251"/>
      <c r="D564" s="228" t="s">
        <v>150</v>
      </c>
      <c r="E564" s="252" t="s">
        <v>35</v>
      </c>
      <c r="F564" s="253" t="s">
        <v>329</v>
      </c>
      <c r="G564" s="251"/>
      <c r="H564" s="252" t="s">
        <v>35</v>
      </c>
      <c r="I564" s="254"/>
      <c r="J564" s="251"/>
      <c r="K564" s="251"/>
      <c r="L564" s="255"/>
      <c r="M564" s="256"/>
      <c r="N564" s="257"/>
      <c r="O564" s="257"/>
      <c r="P564" s="257"/>
      <c r="Q564" s="257"/>
      <c r="R564" s="257"/>
      <c r="S564" s="257"/>
      <c r="T564" s="258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59" t="s">
        <v>150</v>
      </c>
      <c r="AU564" s="259" t="s">
        <v>89</v>
      </c>
      <c r="AV564" s="15" t="s">
        <v>87</v>
      </c>
      <c r="AW564" s="15" t="s">
        <v>41</v>
      </c>
      <c r="AX564" s="15" t="s">
        <v>80</v>
      </c>
      <c r="AY564" s="259" t="s">
        <v>139</v>
      </c>
    </row>
    <row r="565" s="13" customFormat="1">
      <c r="A565" s="13"/>
      <c r="B565" s="226"/>
      <c r="C565" s="227"/>
      <c r="D565" s="228" t="s">
        <v>150</v>
      </c>
      <c r="E565" s="229" t="s">
        <v>35</v>
      </c>
      <c r="F565" s="230" t="s">
        <v>600</v>
      </c>
      <c r="G565" s="227"/>
      <c r="H565" s="231">
        <v>1.48</v>
      </c>
      <c r="I565" s="232"/>
      <c r="J565" s="227"/>
      <c r="K565" s="227"/>
      <c r="L565" s="233"/>
      <c r="M565" s="234"/>
      <c r="N565" s="235"/>
      <c r="O565" s="235"/>
      <c r="P565" s="235"/>
      <c r="Q565" s="235"/>
      <c r="R565" s="235"/>
      <c r="S565" s="235"/>
      <c r="T565" s="23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7" t="s">
        <v>150</v>
      </c>
      <c r="AU565" s="237" t="s">
        <v>89</v>
      </c>
      <c r="AV565" s="13" t="s">
        <v>89</v>
      </c>
      <c r="AW565" s="13" t="s">
        <v>41</v>
      </c>
      <c r="AX565" s="13" t="s">
        <v>87</v>
      </c>
      <c r="AY565" s="237" t="s">
        <v>139</v>
      </c>
    </row>
    <row r="566" s="2" customFormat="1" ht="44.25" customHeight="1">
      <c r="A566" s="42"/>
      <c r="B566" s="43"/>
      <c r="C566" s="208" t="s">
        <v>601</v>
      </c>
      <c r="D566" s="208" t="s">
        <v>141</v>
      </c>
      <c r="E566" s="209" t="s">
        <v>602</v>
      </c>
      <c r="F566" s="210" t="s">
        <v>603</v>
      </c>
      <c r="G566" s="211" t="s">
        <v>232</v>
      </c>
      <c r="H566" s="212">
        <v>1.8</v>
      </c>
      <c r="I566" s="213"/>
      <c r="J566" s="214">
        <f>ROUND(I566*H566,2)</f>
        <v>0</v>
      </c>
      <c r="K566" s="210" t="s">
        <v>145</v>
      </c>
      <c r="L566" s="48"/>
      <c r="M566" s="215" t="s">
        <v>35</v>
      </c>
      <c r="N566" s="216" t="s">
        <v>51</v>
      </c>
      <c r="O566" s="88"/>
      <c r="P566" s="217">
        <f>O566*H566</f>
        <v>0</v>
      </c>
      <c r="Q566" s="217">
        <v>0.00132</v>
      </c>
      <c r="R566" s="217">
        <f>Q566*H566</f>
        <v>0.0023760000000000001</v>
      </c>
      <c r="S566" s="217">
        <v>0.025000000000000001</v>
      </c>
      <c r="T566" s="218">
        <f>S566*H566</f>
        <v>0.045000000000000005</v>
      </c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  <c r="AR566" s="219" t="s">
        <v>146</v>
      </c>
      <c r="AT566" s="219" t="s">
        <v>141</v>
      </c>
      <c r="AU566" s="219" t="s">
        <v>89</v>
      </c>
      <c r="AY566" s="20" t="s">
        <v>139</v>
      </c>
      <c r="BE566" s="220">
        <f>IF(N566="základní",J566,0)</f>
        <v>0</v>
      </c>
      <c r="BF566" s="220">
        <f>IF(N566="snížená",J566,0)</f>
        <v>0</v>
      </c>
      <c r="BG566" s="220">
        <f>IF(N566="zákl. přenesená",J566,0)</f>
        <v>0</v>
      </c>
      <c r="BH566" s="220">
        <f>IF(N566="sníž. přenesená",J566,0)</f>
        <v>0</v>
      </c>
      <c r="BI566" s="220">
        <f>IF(N566="nulová",J566,0)</f>
        <v>0</v>
      </c>
      <c r="BJ566" s="20" t="s">
        <v>87</v>
      </c>
      <c r="BK566" s="220">
        <f>ROUND(I566*H566,2)</f>
        <v>0</v>
      </c>
      <c r="BL566" s="20" t="s">
        <v>146</v>
      </c>
      <c r="BM566" s="219" t="s">
        <v>604</v>
      </c>
    </row>
    <row r="567" s="2" customFormat="1">
      <c r="A567" s="42"/>
      <c r="B567" s="43"/>
      <c r="C567" s="44"/>
      <c r="D567" s="221" t="s">
        <v>148</v>
      </c>
      <c r="E567" s="44"/>
      <c r="F567" s="222" t="s">
        <v>605</v>
      </c>
      <c r="G567" s="44"/>
      <c r="H567" s="44"/>
      <c r="I567" s="223"/>
      <c r="J567" s="44"/>
      <c r="K567" s="44"/>
      <c r="L567" s="48"/>
      <c r="M567" s="224"/>
      <c r="N567" s="225"/>
      <c r="O567" s="88"/>
      <c r="P567" s="88"/>
      <c r="Q567" s="88"/>
      <c r="R567" s="88"/>
      <c r="S567" s="88"/>
      <c r="T567" s="89"/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T567" s="20" t="s">
        <v>148</v>
      </c>
      <c r="AU567" s="20" t="s">
        <v>89</v>
      </c>
    </row>
    <row r="568" s="15" customFormat="1">
      <c r="A568" s="15"/>
      <c r="B568" s="250"/>
      <c r="C568" s="251"/>
      <c r="D568" s="228" t="s">
        <v>150</v>
      </c>
      <c r="E568" s="252" t="s">
        <v>35</v>
      </c>
      <c r="F568" s="253" t="s">
        <v>224</v>
      </c>
      <c r="G568" s="251"/>
      <c r="H568" s="252" t="s">
        <v>35</v>
      </c>
      <c r="I568" s="254"/>
      <c r="J568" s="251"/>
      <c r="K568" s="251"/>
      <c r="L568" s="255"/>
      <c r="M568" s="256"/>
      <c r="N568" s="257"/>
      <c r="O568" s="257"/>
      <c r="P568" s="257"/>
      <c r="Q568" s="257"/>
      <c r="R568" s="257"/>
      <c r="S568" s="257"/>
      <c r="T568" s="258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9" t="s">
        <v>150</v>
      </c>
      <c r="AU568" s="259" t="s">
        <v>89</v>
      </c>
      <c r="AV568" s="15" t="s">
        <v>87</v>
      </c>
      <c r="AW568" s="15" t="s">
        <v>41</v>
      </c>
      <c r="AX568" s="15" t="s">
        <v>80</v>
      </c>
      <c r="AY568" s="259" t="s">
        <v>139</v>
      </c>
    </row>
    <row r="569" s="15" customFormat="1">
      <c r="A569" s="15"/>
      <c r="B569" s="250"/>
      <c r="C569" s="251"/>
      <c r="D569" s="228" t="s">
        <v>150</v>
      </c>
      <c r="E569" s="252" t="s">
        <v>35</v>
      </c>
      <c r="F569" s="253" t="s">
        <v>606</v>
      </c>
      <c r="G569" s="251"/>
      <c r="H569" s="252" t="s">
        <v>35</v>
      </c>
      <c r="I569" s="254"/>
      <c r="J569" s="251"/>
      <c r="K569" s="251"/>
      <c r="L569" s="255"/>
      <c r="M569" s="256"/>
      <c r="N569" s="257"/>
      <c r="O569" s="257"/>
      <c r="P569" s="257"/>
      <c r="Q569" s="257"/>
      <c r="R569" s="257"/>
      <c r="S569" s="257"/>
      <c r="T569" s="258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59" t="s">
        <v>150</v>
      </c>
      <c r="AU569" s="259" t="s">
        <v>89</v>
      </c>
      <c r="AV569" s="15" t="s">
        <v>87</v>
      </c>
      <c r="AW569" s="15" t="s">
        <v>41</v>
      </c>
      <c r="AX569" s="15" t="s">
        <v>80</v>
      </c>
      <c r="AY569" s="259" t="s">
        <v>139</v>
      </c>
    </row>
    <row r="570" s="13" customFormat="1">
      <c r="A570" s="13"/>
      <c r="B570" s="226"/>
      <c r="C570" s="227"/>
      <c r="D570" s="228" t="s">
        <v>150</v>
      </c>
      <c r="E570" s="229" t="s">
        <v>35</v>
      </c>
      <c r="F570" s="230" t="s">
        <v>607</v>
      </c>
      <c r="G570" s="227"/>
      <c r="H570" s="231">
        <v>0.59999999999999998</v>
      </c>
      <c r="I570" s="232"/>
      <c r="J570" s="227"/>
      <c r="K570" s="227"/>
      <c r="L570" s="233"/>
      <c r="M570" s="234"/>
      <c r="N570" s="235"/>
      <c r="O570" s="235"/>
      <c r="P570" s="235"/>
      <c r="Q570" s="235"/>
      <c r="R570" s="235"/>
      <c r="S570" s="235"/>
      <c r="T570" s="23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7" t="s">
        <v>150</v>
      </c>
      <c r="AU570" s="237" t="s">
        <v>89</v>
      </c>
      <c r="AV570" s="13" t="s">
        <v>89</v>
      </c>
      <c r="AW570" s="13" t="s">
        <v>41</v>
      </c>
      <c r="AX570" s="13" t="s">
        <v>80</v>
      </c>
      <c r="AY570" s="237" t="s">
        <v>139</v>
      </c>
    </row>
    <row r="571" s="13" customFormat="1">
      <c r="A571" s="13"/>
      <c r="B571" s="226"/>
      <c r="C571" s="227"/>
      <c r="D571" s="228" t="s">
        <v>150</v>
      </c>
      <c r="E571" s="229" t="s">
        <v>35</v>
      </c>
      <c r="F571" s="230" t="s">
        <v>608</v>
      </c>
      <c r="G571" s="227"/>
      <c r="H571" s="231">
        <v>0.59999999999999998</v>
      </c>
      <c r="I571" s="232"/>
      <c r="J571" s="227"/>
      <c r="K571" s="227"/>
      <c r="L571" s="233"/>
      <c r="M571" s="234"/>
      <c r="N571" s="235"/>
      <c r="O571" s="235"/>
      <c r="P571" s="235"/>
      <c r="Q571" s="235"/>
      <c r="R571" s="235"/>
      <c r="S571" s="235"/>
      <c r="T571" s="23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7" t="s">
        <v>150</v>
      </c>
      <c r="AU571" s="237" t="s">
        <v>89</v>
      </c>
      <c r="AV571" s="13" t="s">
        <v>89</v>
      </c>
      <c r="AW571" s="13" t="s">
        <v>41</v>
      </c>
      <c r="AX571" s="13" t="s">
        <v>80</v>
      </c>
      <c r="AY571" s="237" t="s">
        <v>139</v>
      </c>
    </row>
    <row r="572" s="13" customFormat="1">
      <c r="A572" s="13"/>
      <c r="B572" s="226"/>
      <c r="C572" s="227"/>
      <c r="D572" s="228" t="s">
        <v>150</v>
      </c>
      <c r="E572" s="229" t="s">
        <v>35</v>
      </c>
      <c r="F572" s="230" t="s">
        <v>609</v>
      </c>
      <c r="G572" s="227"/>
      <c r="H572" s="231">
        <v>0.59999999999999998</v>
      </c>
      <c r="I572" s="232"/>
      <c r="J572" s="227"/>
      <c r="K572" s="227"/>
      <c r="L572" s="233"/>
      <c r="M572" s="234"/>
      <c r="N572" s="235"/>
      <c r="O572" s="235"/>
      <c r="P572" s="235"/>
      <c r="Q572" s="235"/>
      <c r="R572" s="235"/>
      <c r="S572" s="235"/>
      <c r="T572" s="23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7" t="s">
        <v>150</v>
      </c>
      <c r="AU572" s="237" t="s">
        <v>89</v>
      </c>
      <c r="AV572" s="13" t="s">
        <v>89</v>
      </c>
      <c r="AW572" s="13" t="s">
        <v>41</v>
      </c>
      <c r="AX572" s="13" t="s">
        <v>80</v>
      </c>
      <c r="AY572" s="237" t="s">
        <v>139</v>
      </c>
    </row>
    <row r="573" s="14" customFormat="1">
      <c r="A573" s="14"/>
      <c r="B573" s="238"/>
      <c r="C573" s="239"/>
      <c r="D573" s="228" t="s">
        <v>150</v>
      </c>
      <c r="E573" s="240" t="s">
        <v>35</v>
      </c>
      <c r="F573" s="241" t="s">
        <v>170</v>
      </c>
      <c r="G573" s="239"/>
      <c r="H573" s="242">
        <v>1.7999999999999998</v>
      </c>
      <c r="I573" s="243"/>
      <c r="J573" s="239"/>
      <c r="K573" s="239"/>
      <c r="L573" s="244"/>
      <c r="M573" s="245"/>
      <c r="N573" s="246"/>
      <c r="O573" s="246"/>
      <c r="P573" s="246"/>
      <c r="Q573" s="246"/>
      <c r="R573" s="246"/>
      <c r="S573" s="246"/>
      <c r="T573" s="24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8" t="s">
        <v>150</v>
      </c>
      <c r="AU573" s="248" t="s">
        <v>89</v>
      </c>
      <c r="AV573" s="14" t="s">
        <v>146</v>
      </c>
      <c r="AW573" s="14" t="s">
        <v>41</v>
      </c>
      <c r="AX573" s="14" t="s">
        <v>87</v>
      </c>
      <c r="AY573" s="248" t="s">
        <v>139</v>
      </c>
    </row>
    <row r="574" s="2" customFormat="1" ht="44.25" customHeight="1">
      <c r="A574" s="42"/>
      <c r="B574" s="43"/>
      <c r="C574" s="208" t="s">
        <v>610</v>
      </c>
      <c r="D574" s="208" t="s">
        <v>141</v>
      </c>
      <c r="E574" s="209" t="s">
        <v>611</v>
      </c>
      <c r="F574" s="210" t="s">
        <v>612</v>
      </c>
      <c r="G574" s="211" t="s">
        <v>232</v>
      </c>
      <c r="H574" s="212">
        <v>0.59999999999999998</v>
      </c>
      <c r="I574" s="213"/>
      <c r="J574" s="214">
        <f>ROUND(I574*H574,2)</f>
        <v>0</v>
      </c>
      <c r="K574" s="210" t="s">
        <v>145</v>
      </c>
      <c r="L574" s="48"/>
      <c r="M574" s="215" t="s">
        <v>35</v>
      </c>
      <c r="N574" s="216" t="s">
        <v>51</v>
      </c>
      <c r="O574" s="88"/>
      <c r="P574" s="217">
        <f>O574*H574</f>
        <v>0</v>
      </c>
      <c r="Q574" s="217">
        <v>0.00142</v>
      </c>
      <c r="R574" s="217">
        <f>Q574*H574</f>
        <v>0.000852</v>
      </c>
      <c r="S574" s="217">
        <v>0.029000000000000001</v>
      </c>
      <c r="T574" s="218">
        <f>S574*H574</f>
        <v>0.017399999999999999</v>
      </c>
      <c r="U574" s="42"/>
      <c r="V574" s="42"/>
      <c r="W574" s="42"/>
      <c r="X574" s="42"/>
      <c r="Y574" s="42"/>
      <c r="Z574" s="42"/>
      <c r="AA574" s="42"/>
      <c r="AB574" s="42"/>
      <c r="AC574" s="42"/>
      <c r="AD574" s="42"/>
      <c r="AE574" s="42"/>
      <c r="AR574" s="219" t="s">
        <v>146</v>
      </c>
      <c r="AT574" s="219" t="s">
        <v>141</v>
      </c>
      <c r="AU574" s="219" t="s">
        <v>89</v>
      </c>
      <c r="AY574" s="20" t="s">
        <v>139</v>
      </c>
      <c r="BE574" s="220">
        <f>IF(N574="základní",J574,0)</f>
        <v>0</v>
      </c>
      <c r="BF574" s="220">
        <f>IF(N574="snížená",J574,0)</f>
        <v>0</v>
      </c>
      <c r="BG574" s="220">
        <f>IF(N574="zákl. přenesená",J574,0)</f>
        <v>0</v>
      </c>
      <c r="BH574" s="220">
        <f>IF(N574="sníž. přenesená",J574,0)</f>
        <v>0</v>
      </c>
      <c r="BI574" s="220">
        <f>IF(N574="nulová",J574,0)</f>
        <v>0</v>
      </c>
      <c r="BJ574" s="20" t="s">
        <v>87</v>
      </c>
      <c r="BK574" s="220">
        <f>ROUND(I574*H574,2)</f>
        <v>0</v>
      </c>
      <c r="BL574" s="20" t="s">
        <v>146</v>
      </c>
      <c r="BM574" s="219" t="s">
        <v>613</v>
      </c>
    </row>
    <row r="575" s="2" customFormat="1">
      <c r="A575" s="42"/>
      <c r="B575" s="43"/>
      <c r="C575" s="44"/>
      <c r="D575" s="221" t="s">
        <v>148</v>
      </c>
      <c r="E575" s="44"/>
      <c r="F575" s="222" t="s">
        <v>614</v>
      </c>
      <c r="G575" s="44"/>
      <c r="H575" s="44"/>
      <c r="I575" s="223"/>
      <c r="J575" s="44"/>
      <c r="K575" s="44"/>
      <c r="L575" s="48"/>
      <c r="M575" s="224"/>
      <c r="N575" s="225"/>
      <c r="O575" s="88"/>
      <c r="P575" s="88"/>
      <c r="Q575" s="88"/>
      <c r="R575" s="88"/>
      <c r="S575" s="88"/>
      <c r="T575" s="89"/>
      <c r="U575" s="42"/>
      <c r="V575" s="42"/>
      <c r="W575" s="42"/>
      <c r="X575" s="42"/>
      <c r="Y575" s="42"/>
      <c r="Z575" s="42"/>
      <c r="AA575" s="42"/>
      <c r="AB575" s="42"/>
      <c r="AC575" s="42"/>
      <c r="AD575" s="42"/>
      <c r="AE575" s="42"/>
      <c r="AT575" s="20" t="s">
        <v>148</v>
      </c>
      <c r="AU575" s="20" t="s">
        <v>89</v>
      </c>
    </row>
    <row r="576" s="15" customFormat="1">
      <c r="A576" s="15"/>
      <c r="B576" s="250"/>
      <c r="C576" s="251"/>
      <c r="D576" s="228" t="s">
        <v>150</v>
      </c>
      <c r="E576" s="252" t="s">
        <v>35</v>
      </c>
      <c r="F576" s="253" t="s">
        <v>224</v>
      </c>
      <c r="G576" s="251"/>
      <c r="H576" s="252" t="s">
        <v>35</v>
      </c>
      <c r="I576" s="254"/>
      <c r="J576" s="251"/>
      <c r="K576" s="251"/>
      <c r="L576" s="255"/>
      <c r="M576" s="256"/>
      <c r="N576" s="257"/>
      <c r="O576" s="257"/>
      <c r="P576" s="257"/>
      <c r="Q576" s="257"/>
      <c r="R576" s="257"/>
      <c r="S576" s="257"/>
      <c r="T576" s="258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9" t="s">
        <v>150</v>
      </c>
      <c r="AU576" s="259" t="s">
        <v>89</v>
      </c>
      <c r="AV576" s="15" t="s">
        <v>87</v>
      </c>
      <c r="AW576" s="15" t="s">
        <v>41</v>
      </c>
      <c r="AX576" s="15" t="s">
        <v>80</v>
      </c>
      <c r="AY576" s="259" t="s">
        <v>139</v>
      </c>
    </row>
    <row r="577" s="15" customFormat="1">
      <c r="A577" s="15"/>
      <c r="B577" s="250"/>
      <c r="C577" s="251"/>
      <c r="D577" s="228" t="s">
        <v>150</v>
      </c>
      <c r="E577" s="252" t="s">
        <v>35</v>
      </c>
      <c r="F577" s="253" t="s">
        <v>606</v>
      </c>
      <c r="G577" s="251"/>
      <c r="H577" s="252" t="s">
        <v>35</v>
      </c>
      <c r="I577" s="254"/>
      <c r="J577" s="251"/>
      <c r="K577" s="251"/>
      <c r="L577" s="255"/>
      <c r="M577" s="256"/>
      <c r="N577" s="257"/>
      <c r="O577" s="257"/>
      <c r="P577" s="257"/>
      <c r="Q577" s="257"/>
      <c r="R577" s="257"/>
      <c r="S577" s="257"/>
      <c r="T577" s="258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59" t="s">
        <v>150</v>
      </c>
      <c r="AU577" s="259" t="s">
        <v>89</v>
      </c>
      <c r="AV577" s="15" t="s">
        <v>87</v>
      </c>
      <c r="AW577" s="15" t="s">
        <v>41</v>
      </c>
      <c r="AX577" s="15" t="s">
        <v>80</v>
      </c>
      <c r="AY577" s="259" t="s">
        <v>139</v>
      </c>
    </row>
    <row r="578" s="13" customFormat="1">
      <c r="A578" s="13"/>
      <c r="B578" s="226"/>
      <c r="C578" s="227"/>
      <c r="D578" s="228" t="s">
        <v>150</v>
      </c>
      <c r="E578" s="229" t="s">
        <v>35</v>
      </c>
      <c r="F578" s="230" t="s">
        <v>615</v>
      </c>
      <c r="G578" s="227"/>
      <c r="H578" s="231">
        <v>0.59999999999999998</v>
      </c>
      <c r="I578" s="232"/>
      <c r="J578" s="227"/>
      <c r="K578" s="227"/>
      <c r="L578" s="233"/>
      <c r="M578" s="234"/>
      <c r="N578" s="235"/>
      <c r="O578" s="235"/>
      <c r="P578" s="235"/>
      <c r="Q578" s="235"/>
      <c r="R578" s="235"/>
      <c r="S578" s="235"/>
      <c r="T578" s="23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7" t="s">
        <v>150</v>
      </c>
      <c r="AU578" s="237" t="s">
        <v>89</v>
      </c>
      <c r="AV578" s="13" t="s">
        <v>89</v>
      </c>
      <c r="AW578" s="13" t="s">
        <v>41</v>
      </c>
      <c r="AX578" s="13" t="s">
        <v>87</v>
      </c>
      <c r="AY578" s="237" t="s">
        <v>139</v>
      </c>
    </row>
    <row r="579" s="2" customFormat="1" ht="44.25" customHeight="1">
      <c r="A579" s="42"/>
      <c r="B579" s="43"/>
      <c r="C579" s="208" t="s">
        <v>616</v>
      </c>
      <c r="D579" s="208" t="s">
        <v>141</v>
      </c>
      <c r="E579" s="209" t="s">
        <v>617</v>
      </c>
      <c r="F579" s="210" t="s">
        <v>618</v>
      </c>
      <c r="G579" s="211" t="s">
        <v>232</v>
      </c>
      <c r="H579" s="212">
        <v>3.04</v>
      </c>
      <c r="I579" s="213"/>
      <c r="J579" s="214">
        <f>ROUND(I579*H579,2)</f>
        <v>0</v>
      </c>
      <c r="K579" s="210" t="s">
        <v>145</v>
      </c>
      <c r="L579" s="48"/>
      <c r="M579" s="215" t="s">
        <v>35</v>
      </c>
      <c r="N579" s="216" t="s">
        <v>51</v>
      </c>
      <c r="O579" s="88"/>
      <c r="P579" s="217">
        <f>O579*H579</f>
        <v>0</v>
      </c>
      <c r="Q579" s="217">
        <v>0.0024399999999999999</v>
      </c>
      <c r="R579" s="217">
        <f>Q579*H579</f>
        <v>0.0074175999999999999</v>
      </c>
      <c r="S579" s="217">
        <v>0.056000000000000001</v>
      </c>
      <c r="T579" s="218">
        <f>S579*H579</f>
        <v>0.17024</v>
      </c>
      <c r="U579" s="42"/>
      <c r="V579" s="42"/>
      <c r="W579" s="42"/>
      <c r="X579" s="42"/>
      <c r="Y579" s="42"/>
      <c r="Z579" s="42"/>
      <c r="AA579" s="42"/>
      <c r="AB579" s="42"/>
      <c r="AC579" s="42"/>
      <c r="AD579" s="42"/>
      <c r="AE579" s="42"/>
      <c r="AR579" s="219" t="s">
        <v>146</v>
      </c>
      <c r="AT579" s="219" t="s">
        <v>141</v>
      </c>
      <c r="AU579" s="219" t="s">
        <v>89</v>
      </c>
      <c r="AY579" s="20" t="s">
        <v>139</v>
      </c>
      <c r="BE579" s="220">
        <f>IF(N579="základní",J579,0)</f>
        <v>0</v>
      </c>
      <c r="BF579" s="220">
        <f>IF(N579="snížená",J579,0)</f>
        <v>0</v>
      </c>
      <c r="BG579" s="220">
        <f>IF(N579="zákl. přenesená",J579,0)</f>
        <v>0</v>
      </c>
      <c r="BH579" s="220">
        <f>IF(N579="sníž. přenesená",J579,0)</f>
        <v>0</v>
      </c>
      <c r="BI579" s="220">
        <f>IF(N579="nulová",J579,0)</f>
        <v>0</v>
      </c>
      <c r="BJ579" s="20" t="s">
        <v>87</v>
      </c>
      <c r="BK579" s="220">
        <f>ROUND(I579*H579,2)</f>
        <v>0</v>
      </c>
      <c r="BL579" s="20" t="s">
        <v>146</v>
      </c>
      <c r="BM579" s="219" t="s">
        <v>619</v>
      </c>
    </row>
    <row r="580" s="2" customFormat="1">
      <c r="A580" s="42"/>
      <c r="B580" s="43"/>
      <c r="C580" s="44"/>
      <c r="D580" s="221" t="s">
        <v>148</v>
      </c>
      <c r="E580" s="44"/>
      <c r="F580" s="222" t="s">
        <v>620</v>
      </c>
      <c r="G580" s="44"/>
      <c r="H580" s="44"/>
      <c r="I580" s="223"/>
      <c r="J580" s="44"/>
      <c r="K580" s="44"/>
      <c r="L580" s="48"/>
      <c r="M580" s="224"/>
      <c r="N580" s="225"/>
      <c r="O580" s="88"/>
      <c r="P580" s="88"/>
      <c r="Q580" s="88"/>
      <c r="R580" s="88"/>
      <c r="S580" s="88"/>
      <c r="T580" s="89"/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T580" s="20" t="s">
        <v>148</v>
      </c>
      <c r="AU580" s="20" t="s">
        <v>89</v>
      </c>
    </row>
    <row r="581" s="15" customFormat="1">
      <c r="A581" s="15"/>
      <c r="B581" s="250"/>
      <c r="C581" s="251"/>
      <c r="D581" s="228" t="s">
        <v>150</v>
      </c>
      <c r="E581" s="252" t="s">
        <v>35</v>
      </c>
      <c r="F581" s="253" t="s">
        <v>224</v>
      </c>
      <c r="G581" s="251"/>
      <c r="H581" s="252" t="s">
        <v>35</v>
      </c>
      <c r="I581" s="254"/>
      <c r="J581" s="251"/>
      <c r="K581" s="251"/>
      <c r="L581" s="255"/>
      <c r="M581" s="256"/>
      <c r="N581" s="257"/>
      <c r="O581" s="257"/>
      <c r="P581" s="257"/>
      <c r="Q581" s="257"/>
      <c r="R581" s="257"/>
      <c r="S581" s="257"/>
      <c r="T581" s="258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9" t="s">
        <v>150</v>
      </c>
      <c r="AU581" s="259" t="s">
        <v>89</v>
      </c>
      <c r="AV581" s="15" t="s">
        <v>87</v>
      </c>
      <c r="AW581" s="15" t="s">
        <v>41</v>
      </c>
      <c r="AX581" s="15" t="s">
        <v>80</v>
      </c>
      <c r="AY581" s="259" t="s">
        <v>139</v>
      </c>
    </row>
    <row r="582" s="15" customFormat="1">
      <c r="A582" s="15"/>
      <c r="B582" s="250"/>
      <c r="C582" s="251"/>
      <c r="D582" s="228" t="s">
        <v>150</v>
      </c>
      <c r="E582" s="252" t="s">
        <v>35</v>
      </c>
      <c r="F582" s="253" t="s">
        <v>606</v>
      </c>
      <c r="G582" s="251"/>
      <c r="H582" s="252" t="s">
        <v>35</v>
      </c>
      <c r="I582" s="254"/>
      <c r="J582" s="251"/>
      <c r="K582" s="251"/>
      <c r="L582" s="255"/>
      <c r="M582" s="256"/>
      <c r="N582" s="257"/>
      <c r="O582" s="257"/>
      <c r="P582" s="257"/>
      <c r="Q582" s="257"/>
      <c r="R582" s="257"/>
      <c r="S582" s="257"/>
      <c r="T582" s="258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9" t="s">
        <v>150</v>
      </c>
      <c r="AU582" s="259" t="s">
        <v>89</v>
      </c>
      <c r="AV582" s="15" t="s">
        <v>87</v>
      </c>
      <c r="AW582" s="15" t="s">
        <v>41</v>
      </c>
      <c r="AX582" s="15" t="s">
        <v>80</v>
      </c>
      <c r="AY582" s="259" t="s">
        <v>139</v>
      </c>
    </row>
    <row r="583" s="13" customFormat="1">
      <c r="A583" s="13"/>
      <c r="B583" s="226"/>
      <c r="C583" s="227"/>
      <c r="D583" s="228" t="s">
        <v>150</v>
      </c>
      <c r="E583" s="229" t="s">
        <v>35</v>
      </c>
      <c r="F583" s="230" t="s">
        <v>621</v>
      </c>
      <c r="G583" s="227"/>
      <c r="H583" s="231">
        <v>0.92000000000000004</v>
      </c>
      <c r="I583" s="232"/>
      <c r="J583" s="227"/>
      <c r="K583" s="227"/>
      <c r="L583" s="233"/>
      <c r="M583" s="234"/>
      <c r="N583" s="235"/>
      <c r="O583" s="235"/>
      <c r="P583" s="235"/>
      <c r="Q583" s="235"/>
      <c r="R583" s="235"/>
      <c r="S583" s="235"/>
      <c r="T583" s="23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7" t="s">
        <v>150</v>
      </c>
      <c r="AU583" s="237" t="s">
        <v>89</v>
      </c>
      <c r="AV583" s="13" t="s">
        <v>89</v>
      </c>
      <c r="AW583" s="13" t="s">
        <v>41</v>
      </c>
      <c r="AX583" s="13" t="s">
        <v>80</v>
      </c>
      <c r="AY583" s="237" t="s">
        <v>139</v>
      </c>
    </row>
    <row r="584" s="13" customFormat="1">
      <c r="A584" s="13"/>
      <c r="B584" s="226"/>
      <c r="C584" s="227"/>
      <c r="D584" s="228" t="s">
        <v>150</v>
      </c>
      <c r="E584" s="229" t="s">
        <v>35</v>
      </c>
      <c r="F584" s="230" t="s">
        <v>622</v>
      </c>
      <c r="G584" s="227"/>
      <c r="H584" s="231">
        <v>0.92000000000000004</v>
      </c>
      <c r="I584" s="232"/>
      <c r="J584" s="227"/>
      <c r="K584" s="227"/>
      <c r="L584" s="233"/>
      <c r="M584" s="234"/>
      <c r="N584" s="235"/>
      <c r="O584" s="235"/>
      <c r="P584" s="235"/>
      <c r="Q584" s="235"/>
      <c r="R584" s="235"/>
      <c r="S584" s="235"/>
      <c r="T584" s="23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7" t="s">
        <v>150</v>
      </c>
      <c r="AU584" s="237" t="s">
        <v>89</v>
      </c>
      <c r="AV584" s="13" t="s">
        <v>89</v>
      </c>
      <c r="AW584" s="13" t="s">
        <v>41</v>
      </c>
      <c r="AX584" s="13" t="s">
        <v>80</v>
      </c>
      <c r="AY584" s="237" t="s">
        <v>139</v>
      </c>
    </row>
    <row r="585" s="13" customFormat="1">
      <c r="A585" s="13"/>
      <c r="B585" s="226"/>
      <c r="C585" s="227"/>
      <c r="D585" s="228" t="s">
        <v>150</v>
      </c>
      <c r="E585" s="229" t="s">
        <v>35</v>
      </c>
      <c r="F585" s="230" t="s">
        <v>623</v>
      </c>
      <c r="G585" s="227"/>
      <c r="H585" s="231">
        <v>0.59999999999999998</v>
      </c>
      <c r="I585" s="232"/>
      <c r="J585" s="227"/>
      <c r="K585" s="227"/>
      <c r="L585" s="233"/>
      <c r="M585" s="234"/>
      <c r="N585" s="235"/>
      <c r="O585" s="235"/>
      <c r="P585" s="235"/>
      <c r="Q585" s="235"/>
      <c r="R585" s="235"/>
      <c r="S585" s="235"/>
      <c r="T585" s="23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7" t="s">
        <v>150</v>
      </c>
      <c r="AU585" s="237" t="s">
        <v>89</v>
      </c>
      <c r="AV585" s="13" t="s">
        <v>89</v>
      </c>
      <c r="AW585" s="13" t="s">
        <v>41</v>
      </c>
      <c r="AX585" s="13" t="s">
        <v>80</v>
      </c>
      <c r="AY585" s="237" t="s">
        <v>139</v>
      </c>
    </row>
    <row r="586" s="13" customFormat="1">
      <c r="A586" s="13"/>
      <c r="B586" s="226"/>
      <c r="C586" s="227"/>
      <c r="D586" s="228" t="s">
        <v>150</v>
      </c>
      <c r="E586" s="229" t="s">
        <v>35</v>
      </c>
      <c r="F586" s="230" t="s">
        <v>624</v>
      </c>
      <c r="G586" s="227"/>
      <c r="H586" s="231">
        <v>0.59999999999999998</v>
      </c>
      <c r="I586" s="232"/>
      <c r="J586" s="227"/>
      <c r="K586" s="227"/>
      <c r="L586" s="233"/>
      <c r="M586" s="234"/>
      <c r="N586" s="235"/>
      <c r="O586" s="235"/>
      <c r="P586" s="235"/>
      <c r="Q586" s="235"/>
      <c r="R586" s="235"/>
      <c r="S586" s="235"/>
      <c r="T586" s="23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7" t="s">
        <v>150</v>
      </c>
      <c r="AU586" s="237" t="s">
        <v>89</v>
      </c>
      <c r="AV586" s="13" t="s">
        <v>89</v>
      </c>
      <c r="AW586" s="13" t="s">
        <v>41</v>
      </c>
      <c r="AX586" s="13" t="s">
        <v>80</v>
      </c>
      <c r="AY586" s="237" t="s">
        <v>139</v>
      </c>
    </row>
    <row r="587" s="14" customFormat="1">
      <c r="A587" s="14"/>
      <c r="B587" s="238"/>
      <c r="C587" s="239"/>
      <c r="D587" s="228" t="s">
        <v>150</v>
      </c>
      <c r="E587" s="240" t="s">
        <v>35</v>
      </c>
      <c r="F587" s="241" t="s">
        <v>170</v>
      </c>
      <c r="G587" s="239"/>
      <c r="H587" s="242">
        <v>3.04</v>
      </c>
      <c r="I587" s="243"/>
      <c r="J587" s="239"/>
      <c r="K587" s="239"/>
      <c r="L587" s="244"/>
      <c r="M587" s="245"/>
      <c r="N587" s="246"/>
      <c r="O587" s="246"/>
      <c r="P587" s="246"/>
      <c r="Q587" s="246"/>
      <c r="R587" s="246"/>
      <c r="S587" s="246"/>
      <c r="T587" s="24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8" t="s">
        <v>150</v>
      </c>
      <c r="AU587" s="248" t="s">
        <v>89</v>
      </c>
      <c r="AV587" s="14" t="s">
        <v>146</v>
      </c>
      <c r="AW587" s="14" t="s">
        <v>41</v>
      </c>
      <c r="AX587" s="14" t="s">
        <v>87</v>
      </c>
      <c r="AY587" s="248" t="s">
        <v>139</v>
      </c>
    </row>
    <row r="588" s="2" customFormat="1" ht="44.25" customHeight="1">
      <c r="A588" s="42"/>
      <c r="B588" s="43"/>
      <c r="C588" s="208" t="s">
        <v>625</v>
      </c>
      <c r="D588" s="208" t="s">
        <v>141</v>
      </c>
      <c r="E588" s="209" t="s">
        <v>626</v>
      </c>
      <c r="F588" s="210" t="s">
        <v>627</v>
      </c>
      <c r="G588" s="211" t="s">
        <v>232</v>
      </c>
      <c r="H588" s="212">
        <v>0.59999999999999998</v>
      </c>
      <c r="I588" s="213"/>
      <c r="J588" s="214">
        <f>ROUND(I588*H588,2)</f>
        <v>0</v>
      </c>
      <c r="K588" s="210" t="s">
        <v>145</v>
      </c>
      <c r="L588" s="48"/>
      <c r="M588" s="215" t="s">
        <v>35</v>
      </c>
      <c r="N588" s="216" t="s">
        <v>51</v>
      </c>
      <c r="O588" s="88"/>
      <c r="P588" s="217">
        <f>O588*H588</f>
        <v>0</v>
      </c>
      <c r="Q588" s="217">
        <v>0.0030999999999999999</v>
      </c>
      <c r="R588" s="217">
        <f>Q588*H588</f>
        <v>0.0018599999999999999</v>
      </c>
      <c r="S588" s="217">
        <v>0.086999999999999994</v>
      </c>
      <c r="T588" s="218">
        <f>S588*H588</f>
        <v>0.052199999999999996</v>
      </c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R588" s="219" t="s">
        <v>146</v>
      </c>
      <c r="AT588" s="219" t="s">
        <v>141</v>
      </c>
      <c r="AU588" s="219" t="s">
        <v>89</v>
      </c>
      <c r="AY588" s="20" t="s">
        <v>139</v>
      </c>
      <c r="BE588" s="220">
        <f>IF(N588="základní",J588,0)</f>
        <v>0</v>
      </c>
      <c r="BF588" s="220">
        <f>IF(N588="snížená",J588,0)</f>
        <v>0</v>
      </c>
      <c r="BG588" s="220">
        <f>IF(N588="zákl. přenesená",J588,0)</f>
        <v>0</v>
      </c>
      <c r="BH588" s="220">
        <f>IF(N588="sníž. přenesená",J588,0)</f>
        <v>0</v>
      </c>
      <c r="BI588" s="220">
        <f>IF(N588="nulová",J588,0)</f>
        <v>0</v>
      </c>
      <c r="BJ588" s="20" t="s">
        <v>87</v>
      </c>
      <c r="BK588" s="220">
        <f>ROUND(I588*H588,2)</f>
        <v>0</v>
      </c>
      <c r="BL588" s="20" t="s">
        <v>146</v>
      </c>
      <c r="BM588" s="219" t="s">
        <v>628</v>
      </c>
    </row>
    <row r="589" s="2" customFormat="1">
      <c r="A589" s="42"/>
      <c r="B589" s="43"/>
      <c r="C589" s="44"/>
      <c r="D589" s="221" t="s">
        <v>148</v>
      </c>
      <c r="E589" s="44"/>
      <c r="F589" s="222" t="s">
        <v>629</v>
      </c>
      <c r="G589" s="44"/>
      <c r="H589" s="44"/>
      <c r="I589" s="223"/>
      <c r="J589" s="44"/>
      <c r="K589" s="44"/>
      <c r="L589" s="48"/>
      <c r="M589" s="224"/>
      <c r="N589" s="225"/>
      <c r="O589" s="88"/>
      <c r="P589" s="88"/>
      <c r="Q589" s="88"/>
      <c r="R589" s="88"/>
      <c r="S589" s="88"/>
      <c r="T589" s="89"/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T589" s="20" t="s">
        <v>148</v>
      </c>
      <c r="AU589" s="20" t="s">
        <v>89</v>
      </c>
    </row>
    <row r="590" s="15" customFormat="1">
      <c r="A590" s="15"/>
      <c r="B590" s="250"/>
      <c r="C590" s="251"/>
      <c r="D590" s="228" t="s">
        <v>150</v>
      </c>
      <c r="E590" s="252" t="s">
        <v>35</v>
      </c>
      <c r="F590" s="253" t="s">
        <v>224</v>
      </c>
      <c r="G590" s="251"/>
      <c r="H590" s="252" t="s">
        <v>35</v>
      </c>
      <c r="I590" s="254"/>
      <c r="J590" s="251"/>
      <c r="K590" s="251"/>
      <c r="L590" s="255"/>
      <c r="M590" s="256"/>
      <c r="N590" s="257"/>
      <c r="O590" s="257"/>
      <c r="P590" s="257"/>
      <c r="Q590" s="257"/>
      <c r="R590" s="257"/>
      <c r="S590" s="257"/>
      <c r="T590" s="258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59" t="s">
        <v>150</v>
      </c>
      <c r="AU590" s="259" t="s">
        <v>89</v>
      </c>
      <c r="AV590" s="15" t="s">
        <v>87</v>
      </c>
      <c r="AW590" s="15" t="s">
        <v>41</v>
      </c>
      <c r="AX590" s="15" t="s">
        <v>80</v>
      </c>
      <c r="AY590" s="259" t="s">
        <v>139</v>
      </c>
    </row>
    <row r="591" s="15" customFormat="1">
      <c r="A591" s="15"/>
      <c r="B591" s="250"/>
      <c r="C591" s="251"/>
      <c r="D591" s="228" t="s">
        <v>150</v>
      </c>
      <c r="E591" s="252" t="s">
        <v>35</v>
      </c>
      <c r="F591" s="253" t="s">
        <v>606</v>
      </c>
      <c r="G591" s="251"/>
      <c r="H591" s="252" t="s">
        <v>35</v>
      </c>
      <c r="I591" s="254"/>
      <c r="J591" s="251"/>
      <c r="K591" s="251"/>
      <c r="L591" s="255"/>
      <c r="M591" s="256"/>
      <c r="N591" s="257"/>
      <c r="O591" s="257"/>
      <c r="P591" s="257"/>
      <c r="Q591" s="257"/>
      <c r="R591" s="257"/>
      <c r="S591" s="257"/>
      <c r="T591" s="258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9" t="s">
        <v>150</v>
      </c>
      <c r="AU591" s="259" t="s">
        <v>89</v>
      </c>
      <c r="AV591" s="15" t="s">
        <v>87</v>
      </c>
      <c r="AW591" s="15" t="s">
        <v>41</v>
      </c>
      <c r="AX591" s="15" t="s">
        <v>80</v>
      </c>
      <c r="AY591" s="259" t="s">
        <v>139</v>
      </c>
    </row>
    <row r="592" s="13" customFormat="1">
      <c r="A592" s="13"/>
      <c r="B592" s="226"/>
      <c r="C592" s="227"/>
      <c r="D592" s="228" t="s">
        <v>150</v>
      </c>
      <c r="E592" s="229" t="s">
        <v>35</v>
      </c>
      <c r="F592" s="230" t="s">
        <v>615</v>
      </c>
      <c r="G592" s="227"/>
      <c r="H592" s="231">
        <v>0.59999999999999998</v>
      </c>
      <c r="I592" s="232"/>
      <c r="J592" s="227"/>
      <c r="K592" s="227"/>
      <c r="L592" s="233"/>
      <c r="M592" s="234"/>
      <c r="N592" s="235"/>
      <c r="O592" s="235"/>
      <c r="P592" s="235"/>
      <c r="Q592" s="235"/>
      <c r="R592" s="235"/>
      <c r="S592" s="235"/>
      <c r="T592" s="23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7" t="s">
        <v>150</v>
      </c>
      <c r="AU592" s="237" t="s">
        <v>89</v>
      </c>
      <c r="AV592" s="13" t="s">
        <v>89</v>
      </c>
      <c r="AW592" s="13" t="s">
        <v>41</v>
      </c>
      <c r="AX592" s="13" t="s">
        <v>87</v>
      </c>
      <c r="AY592" s="237" t="s">
        <v>139</v>
      </c>
    </row>
    <row r="593" s="2" customFormat="1" ht="37.8" customHeight="1">
      <c r="A593" s="42"/>
      <c r="B593" s="43"/>
      <c r="C593" s="208" t="s">
        <v>630</v>
      </c>
      <c r="D593" s="208" t="s">
        <v>141</v>
      </c>
      <c r="E593" s="209" t="s">
        <v>631</v>
      </c>
      <c r="F593" s="210" t="s">
        <v>632</v>
      </c>
      <c r="G593" s="211" t="s">
        <v>232</v>
      </c>
      <c r="H593" s="212">
        <v>114</v>
      </c>
      <c r="I593" s="213"/>
      <c r="J593" s="214">
        <f>ROUND(I593*H593,2)</f>
        <v>0</v>
      </c>
      <c r="K593" s="210" t="s">
        <v>145</v>
      </c>
      <c r="L593" s="48"/>
      <c r="M593" s="215" t="s">
        <v>35</v>
      </c>
      <c r="N593" s="216" t="s">
        <v>51</v>
      </c>
      <c r="O593" s="88"/>
      <c r="P593" s="217">
        <f>O593*H593</f>
        <v>0</v>
      </c>
      <c r="Q593" s="217">
        <v>0.00033</v>
      </c>
      <c r="R593" s="217">
        <f>Q593*H593</f>
        <v>0.037620000000000001</v>
      </c>
      <c r="S593" s="217">
        <v>0</v>
      </c>
      <c r="T593" s="218">
        <f>S593*H593</f>
        <v>0</v>
      </c>
      <c r="U593" s="42"/>
      <c r="V593" s="42"/>
      <c r="W593" s="42"/>
      <c r="X593" s="42"/>
      <c r="Y593" s="42"/>
      <c r="Z593" s="42"/>
      <c r="AA593" s="42"/>
      <c r="AB593" s="42"/>
      <c r="AC593" s="42"/>
      <c r="AD593" s="42"/>
      <c r="AE593" s="42"/>
      <c r="AR593" s="219" t="s">
        <v>146</v>
      </c>
      <c r="AT593" s="219" t="s">
        <v>141</v>
      </c>
      <c r="AU593" s="219" t="s">
        <v>89</v>
      </c>
      <c r="AY593" s="20" t="s">
        <v>139</v>
      </c>
      <c r="BE593" s="220">
        <f>IF(N593="základní",J593,0)</f>
        <v>0</v>
      </c>
      <c r="BF593" s="220">
        <f>IF(N593="snížená",J593,0)</f>
        <v>0</v>
      </c>
      <c r="BG593" s="220">
        <f>IF(N593="zákl. přenesená",J593,0)</f>
        <v>0</v>
      </c>
      <c r="BH593" s="220">
        <f>IF(N593="sníž. přenesená",J593,0)</f>
        <v>0</v>
      </c>
      <c r="BI593" s="220">
        <f>IF(N593="nulová",J593,0)</f>
        <v>0</v>
      </c>
      <c r="BJ593" s="20" t="s">
        <v>87</v>
      </c>
      <c r="BK593" s="220">
        <f>ROUND(I593*H593,2)</f>
        <v>0</v>
      </c>
      <c r="BL593" s="20" t="s">
        <v>146</v>
      </c>
      <c r="BM593" s="219" t="s">
        <v>633</v>
      </c>
    </row>
    <row r="594" s="2" customFormat="1">
      <c r="A594" s="42"/>
      <c r="B594" s="43"/>
      <c r="C594" s="44"/>
      <c r="D594" s="221" t="s">
        <v>148</v>
      </c>
      <c r="E594" s="44"/>
      <c r="F594" s="222" t="s">
        <v>634</v>
      </c>
      <c r="G594" s="44"/>
      <c r="H594" s="44"/>
      <c r="I594" s="223"/>
      <c r="J594" s="44"/>
      <c r="K594" s="44"/>
      <c r="L594" s="48"/>
      <c r="M594" s="224"/>
      <c r="N594" s="225"/>
      <c r="O594" s="88"/>
      <c r="P594" s="88"/>
      <c r="Q594" s="88"/>
      <c r="R594" s="88"/>
      <c r="S594" s="88"/>
      <c r="T594" s="89"/>
      <c r="U594" s="42"/>
      <c r="V594" s="42"/>
      <c r="W594" s="42"/>
      <c r="X594" s="42"/>
      <c r="Y594" s="42"/>
      <c r="Z594" s="42"/>
      <c r="AA594" s="42"/>
      <c r="AB594" s="42"/>
      <c r="AC594" s="42"/>
      <c r="AD594" s="42"/>
      <c r="AE594" s="42"/>
      <c r="AT594" s="20" t="s">
        <v>148</v>
      </c>
      <c r="AU594" s="20" t="s">
        <v>89</v>
      </c>
    </row>
    <row r="595" s="15" customFormat="1">
      <c r="A595" s="15"/>
      <c r="B595" s="250"/>
      <c r="C595" s="251"/>
      <c r="D595" s="228" t="s">
        <v>150</v>
      </c>
      <c r="E595" s="252" t="s">
        <v>35</v>
      </c>
      <c r="F595" s="253" t="s">
        <v>224</v>
      </c>
      <c r="G595" s="251"/>
      <c r="H595" s="252" t="s">
        <v>35</v>
      </c>
      <c r="I595" s="254"/>
      <c r="J595" s="251"/>
      <c r="K595" s="251"/>
      <c r="L595" s="255"/>
      <c r="M595" s="256"/>
      <c r="N595" s="257"/>
      <c r="O595" s="257"/>
      <c r="P595" s="257"/>
      <c r="Q595" s="257"/>
      <c r="R595" s="257"/>
      <c r="S595" s="257"/>
      <c r="T595" s="258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9" t="s">
        <v>150</v>
      </c>
      <c r="AU595" s="259" t="s">
        <v>89</v>
      </c>
      <c r="AV595" s="15" t="s">
        <v>87</v>
      </c>
      <c r="AW595" s="15" t="s">
        <v>41</v>
      </c>
      <c r="AX595" s="15" t="s">
        <v>80</v>
      </c>
      <c r="AY595" s="259" t="s">
        <v>139</v>
      </c>
    </row>
    <row r="596" s="15" customFormat="1">
      <c r="A596" s="15"/>
      <c r="B596" s="250"/>
      <c r="C596" s="251"/>
      <c r="D596" s="228" t="s">
        <v>150</v>
      </c>
      <c r="E596" s="252" t="s">
        <v>35</v>
      </c>
      <c r="F596" s="253" t="s">
        <v>635</v>
      </c>
      <c r="G596" s="251"/>
      <c r="H596" s="252" t="s">
        <v>35</v>
      </c>
      <c r="I596" s="254"/>
      <c r="J596" s="251"/>
      <c r="K596" s="251"/>
      <c r="L596" s="255"/>
      <c r="M596" s="256"/>
      <c r="N596" s="257"/>
      <c r="O596" s="257"/>
      <c r="P596" s="257"/>
      <c r="Q596" s="257"/>
      <c r="R596" s="257"/>
      <c r="S596" s="257"/>
      <c r="T596" s="258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59" t="s">
        <v>150</v>
      </c>
      <c r="AU596" s="259" t="s">
        <v>89</v>
      </c>
      <c r="AV596" s="15" t="s">
        <v>87</v>
      </c>
      <c r="AW596" s="15" t="s">
        <v>41</v>
      </c>
      <c r="AX596" s="15" t="s">
        <v>80</v>
      </c>
      <c r="AY596" s="259" t="s">
        <v>139</v>
      </c>
    </row>
    <row r="597" s="13" customFormat="1">
      <c r="A597" s="13"/>
      <c r="B597" s="226"/>
      <c r="C597" s="227"/>
      <c r="D597" s="228" t="s">
        <v>150</v>
      </c>
      <c r="E597" s="229" t="s">
        <v>35</v>
      </c>
      <c r="F597" s="230" t="s">
        <v>636</v>
      </c>
      <c r="G597" s="227"/>
      <c r="H597" s="231">
        <v>26.399999999999999</v>
      </c>
      <c r="I597" s="232"/>
      <c r="J597" s="227"/>
      <c r="K597" s="227"/>
      <c r="L597" s="233"/>
      <c r="M597" s="234"/>
      <c r="N597" s="235"/>
      <c r="O597" s="235"/>
      <c r="P597" s="235"/>
      <c r="Q597" s="235"/>
      <c r="R597" s="235"/>
      <c r="S597" s="235"/>
      <c r="T597" s="23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7" t="s">
        <v>150</v>
      </c>
      <c r="AU597" s="237" t="s">
        <v>89</v>
      </c>
      <c r="AV597" s="13" t="s">
        <v>89</v>
      </c>
      <c r="AW597" s="13" t="s">
        <v>41</v>
      </c>
      <c r="AX597" s="13" t="s">
        <v>80</v>
      </c>
      <c r="AY597" s="237" t="s">
        <v>139</v>
      </c>
    </row>
    <row r="598" s="13" customFormat="1">
      <c r="A598" s="13"/>
      <c r="B598" s="226"/>
      <c r="C598" s="227"/>
      <c r="D598" s="228" t="s">
        <v>150</v>
      </c>
      <c r="E598" s="229" t="s">
        <v>35</v>
      </c>
      <c r="F598" s="230" t="s">
        <v>637</v>
      </c>
      <c r="G598" s="227"/>
      <c r="H598" s="231">
        <v>7.9500000000000002</v>
      </c>
      <c r="I598" s="232"/>
      <c r="J598" s="227"/>
      <c r="K598" s="227"/>
      <c r="L598" s="233"/>
      <c r="M598" s="234"/>
      <c r="N598" s="235"/>
      <c r="O598" s="235"/>
      <c r="P598" s="235"/>
      <c r="Q598" s="235"/>
      <c r="R598" s="235"/>
      <c r="S598" s="235"/>
      <c r="T598" s="23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7" t="s">
        <v>150</v>
      </c>
      <c r="AU598" s="237" t="s">
        <v>89</v>
      </c>
      <c r="AV598" s="13" t="s">
        <v>89</v>
      </c>
      <c r="AW598" s="13" t="s">
        <v>41</v>
      </c>
      <c r="AX598" s="13" t="s">
        <v>80</v>
      </c>
      <c r="AY598" s="237" t="s">
        <v>139</v>
      </c>
    </row>
    <row r="599" s="13" customFormat="1">
      <c r="A599" s="13"/>
      <c r="B599" s="226"/>
      <c r="C599" s="227"/>
      <c r="D599" s="228" t="s">
        <v>150</v>
      </c>
      <c r="E599" s="229" t="s">
        <v>35</v>
      </c>
      <c r="F599" s="230" t="s">
        <v>638</v>
      </c>
      <c r="G599" s="227"/>
      <c r="H599" s="231">
        <v>13.800000000000001</v>
      </c>
      <c r="I599" s="232"/>
      <c r="J599" s="227"/>
      <c r="K599" s="227"/>
      <c r="L599" s="233"/>
      <c r="M599" s="234"/>
      <c r="N599" s="235"/>
      <c r="O599" s="235"/>
      <c r="P599" s="235"/>
      <c r="Q599" s="235"/>
      <c r="R599" s="235"/>
      <c r="S599" s="235"/>
      <c r="T599" s="23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7" t="s">
        <v>150</v>
      </c>
      <c r="AU599" s="237" t="s">
        <v>89</v>
      </c>
      <c r="AV599" s="13" t="s">
        <v>89</v>
      </c>
      <c r="AW599" s="13" t="s">
        <v>41</v>
      </c>
      <c r="AX599" s="13" t="s">
        <v>80</v>
      </c>
      <c r="AY599" s="237" t="s">
        <v>139</v>
      </c>
    </row>
    <row r="600" s="13" customFormat="1">
      <c r="A600" s="13"/>
      <c r="B600" s="226"/>
      <c r="C600" s="227"/>
      <c r="D600" s="228" t="s">
        <v>150</v>
      </c>
      <c r="E600" s="229" t="s">
        <v>35</v>
      </c>
      <c r="F600" s="230" t="s">
        <v>639</v>
      </c>
      <c r="G600" s="227"/>
      <c r="H600" s="231">
        <v>8.5500000000000007</v>
      </c>
      <c r="I600" s="232"/>
      <c r="J600" s="227"/>
      <c r="K600" s="227"/>
      <c r="L600" s="233"/>
      <c r="M600" s="234"/>
      <c r="N600" s="235"/>
      <c r="O600" s="235"/>
      <c r="P600" s="235"/>
      <c r="Q600" s="235"/>
      <c r="R600" s="235"/>
      <c r="S600" s="235"/>
      <c r="T600" s="23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7" t="s">
        <v>150</v>
      </c>
      <c r="AU600" s="237" t="s">
        <v>89</v>
      </c>
      <c r="AV600" s="13" t="s">
        <v>89</v>
      </c>
      <c r="AW600" s="13" t="s">
        <v>41</v>
      </c>
      <c r="AX600" s="13" t="s">
        <v>80</v>
      </c>
      <c r="AY600" s="237" t="s">
        <v>139</v>
      </c>
    </row>
    <row r="601" s="13" customFormat="1">
      <c r="A601" s="13"/>
      <c r="B601" s="226"/>
      <c r="C601" s="227"/>
      <c r="D601" s="228" t="s">
        <v>150</v>
      </c>
      <c r="E601" s="229" t="s">
        <v>35</v>
      </c>
      <c r="F601" s="230" t="s">
        <v>640</v>
      </c>
      <c r="G601" s="227"/>
      <c r="H601" s="231">
        <v>9</v>
      </c>
      <c r="I601" s="232"/>
      <c r="J601" s="227"/>
      <c r="K601" s="227"/>
      <c r="L601" s="233"/>
      <c r="M601" s="234"/>
      <c r="N601" s="235"/>
      <c r="O601" s="235"/>
      <c r="P601" s="235"/>
      <c r="Q601" s="235"/>
      <c r="R601" s="235"/>
      <c r="S601" s="235"/>
      <c r="T601" s="23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7" t="s">
        <v>150</v>
      </c>
      <c r="AU601" s="237" t="s">
        <v>89</v>
      </c>
      <c r="AV601" s="13" t="s">
        <v>89</v>
      </c>
      <c r="AW601" s="13" t="s">
        <v>41</v>
      </c>
      <c r="AX601" s="13" t="s">
        <v>80</v>
      </c>
      <c r="AY601" s="237" t="s">
        <v>139</v>
      </c>
    </row>
    <row r="602" s="13" customFormat="1">
      <c r="A602" s="13"/>
      <c r="B602" s="226"/>
      <c r="C602" s="227"/>
      <c r="D602" s="228" t="s">
        <v>150</v>
      </c>
      <c r="E602" s="229" t="s">
        <v>35</v>
      </c>
      <c r="F602" s="230" t="s">
        <v>641</v>
      </c>
      <c r="G602" s="227"/>
      <c r="H602" s="231">
        <v>1.95</v>
      </c>
      <c r="I602" s="232"/>
      <c r="J602" s="227"/>
      <c r="K602" s="227"/>
      <c r="L602" s="233"/>
      <c r="M602" s="234"/>
      <c r="N602" s="235"/>
      <c r="O602" s="235"/>
      <c r="P602" s="235"/>
      <c r="Q602" s="235"/>
      <c r="R602" s="235"/>
      <c r="S602" s="235"/>
      <c r="T602" s="23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7" t="s">
        <v>150</v>
      </c>
      <c r="AU602" s="237" t="s">
        <v>89</v>
      </c>
      <c r="AV602" s="13" t="s">
        <v>89</v>
      </c>
      <c r="AW602" s="13" t="s">
        <v>41</v>
      </c>
      <c r="AX602" s="13" t="s">
        <v>80</v>
      </c>
      <c r="AY602" s="237" t="s">
        <v>139</v>
      </c>
    </row>
    <row r="603" s="13" customFormat="1">
      <c r="A603" s="13"/>
      <c r="B603" s="226"/>
      <c r="C603" s="227"/>
      <c r="D603" s="228" t="s">
        <v>150</v>
      </c>
      <c r="E603" s="229" t="s">
        <v>35</v>
      </c>
      <c r="F603" s="230" t="s">
        <v>642</v>
      </c>
      <c r="G603" s="227"/>
      <c r="H603" s="231">
        <v>9.3000000000000007</v>
      </c>
      <c r="I603" s="232"/>
      <c r="J603" s="227"/>
      <c r="K603" s="227"/>
      <c r="L603" s="233"/>
      <c r="M603" s="234"/>
      <c r="N603" s="235"/>
      <c r="O603" s="235"/>
      <c r="P603" s="235"/>
      <c r="Q603" s="235"/>
      <c r="R603" s="235"/>
      <c r="S603" s="235"/>
      <c r="T603" s="23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7" t="s">
        <v>150</v>
      </c>
      <c r="AU603" s="237" t="s">
        <v>89</v>
      </c>
      <c r="AV603" s="13" t="s">
        <v>89</v>
      </c>
      <c r="AW603" s="13" t="s">
        <v>41</v>
      </c>
      <c r="AX603" s="13" t="s">
        <v>80</v>
      </c>
      <c r="AY603" s="237" t="s">
        <v>139</v>
      </c>
    </row>
    <row r="604" s="13" customFormat="1">
      <c r="A604" s="13"/>
      <c r="B604" s="226"/>
      <c r="C604" s="227"/>
      <c r="D604" s="228" t="s">
        <v>150</v>
      </c>
      <c r="E604" s="229" t="s">
        <v>35</v>
      </c>
      <c r="F604" s="230" t="s">
        <v>643</v>
      </c>
      <c r="G604" s="227"/>
      <c r="H604" s="231">
        <v>13.949999999999999</v>
      </c>
      <c r="I604" s="232"/>
      <c r="J604" s="227"/>
      <c r="K604" s="227"/>
      <c r="L604" s="233"/>
      <c r="M604" s="234"/>
      <c r="N604" s="235"/>
      <c r="O604" s="235"/>
      <c r="P604" s="235"/>
      <c r="Q604" s="235"/>
      <c r="R604" s="235"/>
      <c r="S604" s="235"/>
      <c r="T604" s="23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7" t="s">
        <v>150</v>
      </c>
      <c r="AU604" s="237" t="s">
        <v>89</v>
      </c>
      <c r="AV604" s="13" t="s">
        <v>89</v>
      </c>
      <c r="AW604" s="13" t="s">
        <v>41</v>
      </c>
      <c r="AX604" s="13" t="s">
        <v>80</v>
      </c>
      <c r="AY604" s="237" t="s">
        <v>139</v>
      </c>
    </row>
    <row r="605" s="13" customFormat="1">
      <c r="A605" s="13"/>
      <c r="B605" s="226"/>
      <c r="C605" s="227"/>
      <c r="D605" s="228" t="s">
        <v>150</v>
      </c>
      <c r="E605" s="229" t="s">
        <v>35</v>
      </c>
      <c r="F605" s="230" t="s">
        <v>644</v>
      </c>
      <c r="G605" s="227"/>
      <c r="H605" s="231">
        <v>12.449999999999999</v>
      </c>
      <c r="I605" s="232"/>
      <c r="J605" s="227"/>
      <c r="K605" s="227"/>
      <c r="L605" s="233"/>
      <c r="M605" s="234"/>
      <c r="N605" s="235"/>
      <c r="O605" s="235"/>
      <c r="P605" s="235"/>
      <c r="Q605" s="235"/>
      <c r="R605" s="235"/>
      <c r="S605" s="235"/>
      <c r="T605" s="23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7" t="s">
        <v>150</v>
      </c>
      <c r="AU605" s="237" t="s">
        <v>89</v>
      </c>
      <c r="AV605" s="13" t="s">
        <v>89</v>
      </c>
      <c r="AW605" s="13" t="s">
        <v>41</v>
      </c>
      <c r="AX605" s="13" t="s">
        <v>80</v>
      </c>
      <c r="AY605" s="237" t="s">
        <v>139</v>
      </c>
    </row>
    <row r="606" s="13" customFormat="1">
      <c r="A606" s="13"/>
      <c r="B606" s="226"/>
      <c r="C606" s="227"/>
      <c r="D606" s="228" t="s">
        <v>150</v>
      </c>
      <c r="E606" s="229" t="s">
        <v>35</v>
      </c>
      <c r="F606" s="230" t="s">
        <v>645</v>
      </c>
      <c r="G606" s="227"/>
      <c r="H606" s="231">
        <v>10.65</v>
      </c>
      <c r="I606" s="232"/>
      <c r="J606" s="227"/>
      <c r="K606" s="227"/>
      <c r="L606" s="233"/>
      <c r="M606" s="234"/>
      <c r="N606" s="235"/>
      <c r="O606" s="235"/>
      <c r="P606" s="235"/>
      <c r="Q606" s="235"/>
      <c r="R606" s="235"/>
      <c r="S606" s="235"/>
      <c r="T606" s="23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7" t="s">
        <v>150</v>
      </c>
      <c r="AU606" s="237" t="s">
        <v>89</v>
      </c>
      <c r="AV606" s="13" t="s">
        <v>89</v>
      </c>
      <c r="AW606" s="13" t="s">
        <v>41</v>
      </c>
      <c r="AX606" s="13" t="s">
        <v>80</v>
      </c>
      <c r="AY606" s="237" t="s">
        <v>139</v>
      </c>
    </row>
    <row r="607" s="14" customFormat="1">
      <c r="A607" s="14"/>
      <c r="B607" s="238"/>
      <c r="C607" s="239"/>
      <c r="D607" s="228" t="s">
        <v>150</v>
      </c>
      <c r="E607" s="240" t="s">
        <v>35</v>
      </c>
      <c r="F607" s="241" t="s">
        <v>170</v>
      </c>
      <c r="G607" s="239"/>
      <c r="H607" s="242">
        <v>114.00000000000001</v>
      </c>
      <c r="I607" s="243"/>
      <c r="J607" s="239"/>
      <c r="K607" s="239"/>
      <c r="L607" s="244"/>
      <c r="M607" s="245"/>
      <c r="N607" s="246"/>
      <c r="O607" s="246"/>
      <c r="P607" s="246"/>
      <c r="Q607" s="246"/>
      <c r="R607" s="246"/>
      <c r="S607" s="246"/>
      <c r="T607" s="24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8" t="s">
        <v>150</v>
      </c>
      <c r="AU607" s="248" t="s">
        <v>89</v>
      </c>
      <c r="AV607" s="14" t="s">
        <v>146</v>
      </c>
      <c r="AW607" s="14" t="s">
        <v>41</v>
      </c>
      <c r="AX607" s="14" t="s">
        <v>87</v>
      </c>
      <c r="AY607" s="248" t="s">
        <v>139</v>
      </c>
    </row>
    <row r="608" s="2" customFormat="1" ht="24.15" customHeight="1">
      <c r="A608" s="42"/>
      <c r="B608" s="43"/>
      <c r="C608" s="260" t="s">
        <v>646</v>
      </c>
      <c r="D608" s="260" t="s">
        <v>229</v>
      </c>
      <c r="E608" s="261" t="s">
        <v>647</v>
      </c>
      <c r="F608" s="262" t="s">
        <v>648</v>
      </c>
      <c r="G608" s="263" t="s">
        <v>205</v>
      </c>
      <c r="H608" s="264">
        <v>0.14099999999999999</v>
      </c>
      <c r="I608" s="265"/>
      <c r="J608" s="266">
        <f>ROUND(I608*H608,2)</f>
        <v>0</v>
      </c>
      <c r="K608" s="262" t="s">
        <v>145</v>
      </c>
      <c r="L608" s="267"/>
      <c r="M608" s="268" t="s">
        <v>35</v>
      </c>
      <c r="N608" s="269" t="s">
        <v>51</v>
      </c>
      <c r="O608" s="88"/>
      <c r="P608" s="217">
        <f>O608*H608</f>
        <v>0</v>
      </c>
      <c r="Q608" s="217">
        <v>1</v>
      </c>
      <c r="R608" s="217">
        <f>Q608*H608</f>
        <v>0.14099999999999999</v>
      </c>
      <c r="S608" s="217">
        <v>0</v>
      </c>
      <c r="T608" s="218">
        <f>S608*H608</f>
        <v>0</v>
      </c>
      <c r="U608" s="42"/>
      <c r="V608" s="42"/>
      <c r="W608" s="42"/>
      <c r="X608" s="42"/>
      <c r="Y608" s="42"/>
      <c r="Z608" s="42"/>
      <c r="AA608" s="42"/>
      <c r="AB608" s="42"/>
      <c r="AC608" s="42"/>
      <c r="AD608" s="42"/>
      <c r="AE608" s="42"/>
      <c r="AR608" s="219" t="s">
        <v>210</v>
      </c>
      <c r="AT608" s="219" t="s">
        <v>229</v>
      </c>
      <c r="AU608" s="219" t="s">
        <v>89</v>
      </c>
      <c r="AY608" s="20" t="s">
        <v>139</v>
      </c>
      <c r="BE608" s="220">
        <f>IF(N608="základní",J608,0)</f>
        <v>0</v>
      </c>
      <c r="BF608" s="220">
        <f>IF(N608="snížená",J608,0)</f>
        <v>0</v>
      </c>
      <c r="BG608" s="220">
        <f>IF(N608="zákl. přenesená",J608,0)</f>
        <v>0</v>
      </c>
      <c r="BH608" s="220">
        <f>IF(N608="sníž. přenesená",J608,0)</f>
        <v>0</v>
      </c>
      <c r="BI608" s="220">
        <f>IF(N608="nulová",J608,0)</f>
        <v>0</v>
      </c>
      <c r="BJ608" s="20" t="s">
        <v>87</v>
      </c>
      <c r="BK608" s="220">
        <f>ROUND(I608*H608,2)</f>
        <v>0</v>
      </c>
      <c r="BL608" s="20" t="s">
        <v>146</v>
      </c>
      <c r="BM608" s="219" t="s">
        <v>649</v>
      </c>
    </row>
    <row r="609" s="2" customFormat="1">
      <c r="A609" s="42"/>
      <c r="B609" s="43"/>
      <c r="C609" s="44"/>
      <c r="D609" s="228" t="s">
        <v>181</v>
      </c>
      <c r="E609" s="44"/>
      <c r="F609" s="249" t="s">
        <v>650</v>
      </c>
      <c r="G609" s="44"/>
      <c r="H609" s="44"/>
      <c r="I609" s="223"/>
      <c r="J609" s="44"/>
      <c r="K609" s="44"/>
      <c r="L609" s="48"/>
      <c r="M609" s="224"/>
      <c r="N609" s="225"/>
      <c r="O609" s="88"/>
      <c r="P609" s="88"/>
      <c r="Q609" s="88"/>
      <c r="R609" s="88"/>
      <c r="S609" s="88"/>
      <c r="T609" s="89"/>
      <c r="U609" s="42"/>
      <c r="V609" s="42"/>
      <c r="W609" s="42"/>
      <c r="X609" s="42"/>
      <c r="Y609" s="42"/>
      <c r="Z609" s="42"/>
      <c r="AA609" s="42"/>
      <c r="AB609" s="42"/>
      <c r="AC609" s="42"/>
      <c r="AD609" s="42"/>
      <c r="AE609" s="42"/>
      <c r="AT609" s="20" t="s">
        <v>181</v>
      </c>
      <c r="AU609" s="20" t="s">
        <v>89</v>
      </c>
    </row>
    <row r="610" s="15" customFormat="1">
      <c r="A610" s="15"/>
      <c r="B610" s="250"/>
      <c r="C610" s="251"/>
      <c r="D610" s="228" t="s">
        <v>150</v>
      </c>
      <c r="E610" s="252" t="s">
        <v>35</v>
      </c>
      <c r="F610" s="253" t="s">
        <v>224</v>
      </c>
      <c r="G610" s="251"/>
      <c r="H610" s="252" t="s">
        <v>35</v>
      </c>
      <c r="I610" s="254"/>
      <c r="J610" s="251"/>
      <c r="K610" s="251"/>
      <c r="L610" s="255"/>
      <c r="M610" s="256"/>
      <c r="N610" s="257"/>
      <c r="O610" s="257"/>
      <c r="P610" s="257"/>
      <c r="Q610" s="257"/>
      <c r="R610" s="257"/>
      <c r="S610" s="257"/>
      <c r="T610" s="258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9" t="s">
        <v>150</v>
      </c>
      <c r="AU610" s="259" t="s">
        <v>89</v>
      </c>
      <c r="AV610" s="15" t="s">
        <v>87</v>
      </c>
      <c r="AW610" s="15" t="s">
        <v>41</v>
      </c>
      <c r="AX610" s="15" t="s">
        <v>80</v>
      </c>
      <c r="AY610" s="259" t="s">
        <v>139</v>
      </c>
    </row>
    <row r="611" s="15" customFormat="1">
      <c r="A611" s="15"/>
      <c r="B611" s="250"/>
      <c r="C611" s="251"/>
      <c r="D611" s="228" t="s">
        <v>150</v>
      </c>
      <c r="E611" s="252" t="s">
        <v>35</v>
      </c>
      <c r="F611" s="253" t="s">
        <v>651</v>
      </c>
      <c r="G611" s="251"/>
      <c r="H611" s="252" t="s">
        <v>35</v>
      </c>
      <c r="I611" s="254"/>
      <c r="J611" s="251"/>
      <c r="K611" s="251"/>
      <c r="L611" s="255"/>
      <c r="M611" s="256"/>
      <c r="N611" s="257"/>
      <c r="O611" s="257"/>
      <c r="P611" s="257"/>
      <c r="Q611" s="257"/>
      <c r="R611" s="257"/>
      <c r="S611" s="257"/>
      <c r="T611" s="258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59" t="s">
        <v>150</v>
      </c>
      <c r="AU611" s="259" t="s">
        <v>89</v>
      </c>
      <c r="AV611" s="15" t="s">
        <v>87</v>
      </c>
      <c r="AW611" s="15" t="s">
        <v>41</v>
      </c>
      <c r="AX611" s="15" t="s">
        <v>80</v>
      </c>
      <c r="AY611" s="259" t="s">
        <v>139</v>
      </c>
    </row>
    <row r="612" s="13" customFormat="1">
      <c r="A612" s="13"/>
      <c r="B612" s="226"/>
      <c r="C612" s="227"/>
      <c r="D612" s="228" t="s">
        <v>150</v>
      </c>
      <c r="E612" s="229" t="s">
        <v>35</v>
      </c>
      <c r="F612" s="230" t="s">
        <v>652</v>
      </c>
      <c r="G612" s="227"/>
      <c r="H612" s="231">
        <v>52.799999999999997</v>
      </c>
      <c r="I612" s="232"/>
      <c r="J612" s="227"/>
      <c r="K612" s="227"/>
      <c r="L612" s="233"/>
      <c r="M612" s="234"/>
      <c r="N612" s="235"/>
      <c r="O612" s="235"/>
      <c r="P612" s="235"/>
      <c r="Q612" s="235"/>
      <c r="R612" s="235"/>
      <c r="S612" s="235"/>
      <c r="T612" s="23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7" t="s">
        <v>150</v>
      </c>
      <c r="AU612" s="237" t="s">
        <v>89</v>
      </c>
      <c r="AV612" s="13" t="s">
        <v>89</v>
      </c>
      <c r="AW612" s="13" t="s">
        <v>41</v>
      </c>
      <c r="AX612" s="13" t="s">
        <v>80</v>
      </c>
      <c r="AY612" s="237" t="s">
        <v>139</v>
      </c>
    </row>
    <row r="613" s="13" customFormat="1">
      <c r="A613" s="13"/>
      <c r="B613" s="226"/>
      <c r="C613" s="227"/>
      <c r="D613" s="228" t="s">
        <v>150</v>
      </c>
      <c r="E613" s="229" t="s">
        <v>35</v>
      </c>
      <c r="F613" s="230" t="s">
        <v>653</v>
      </c>
      <c r="G613" s="227"/>
      <c r="H613" s="231">
        <v>15.9</v>
      </c>
      <c r="I613" s="232"/>
      <c r="J613" s="227"/>
      <c r="K613" s="227"/>
      <c r="L613" s="233"/>
      <c r="M613" s="234"/>
      <c r="N613" s="235"/>
      <c r="O613" s="235"/>
      <c r="P613" s="235"/>
      <c r="Q613" s="235"/>
      <c r="R613" s="235"/>
      <c r="S613" s="235"/>
      <c r="T613" s="23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7" t="s">
        <v>150</v>
      </c>
      <c r="AU613" s="237" t="s">
        <v>89</v>
      </c>
      <c r="AV613" s="13" t="s">
        <v>89</v>
      </c>
      <c r="AW613" s="13" t="s">
        <v>41</v>
      </c>
      <c r="AX613" s="13" t="s">
        <v>80</v>
      </c>
      <c r="AY613" s="237" t="s">
        <v>139</v>
      </c>
    </row>
    <row r="614" s="13" customFormat="1">
      <c r="A614" s="13"/>
      <c r="B614" s="226"/>
      <c r="C614" s="227"/>
      <c r="D614" s="228" t="s">
        <v>150</v>
      </c>
      <c r="E614" s="229" t="s">
        <v>35</v>
      </c>
      <c r="F614" s="230" t="s">
        <v>654</v>
      </c>
      <c r="G614" s="227"/>
      <c r="H614" s="231">
        <v>27.600000000000001</v>
      </c>
      <c r="I614" s="232"/>
      <c r="J614" s="227"/>
      <c r="K614" s="227"/>
      <c r="L614" s="233"/>
      <c r="M614" s="234"/>
      <c r="N614" s="235"/>
      <c r="O614" s="235"/>
      <c r="P614" s="235"/>
      <c r="Q614" s="235"/>
      <c r="R614" s="235"/>
      <c r="S614" s="235"/>
      <c r="T614" s="23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7" t="s">
        <v>150</v>
      </c>
      <c r="AU614" s="237" t="s">
        <v>89</v>
      </c>
      <c r="AV614" s="13" t="s">
        <v>89</v>
      </c>
      <c r="AW614" s="13" t="s">
        <v>41</v>
      </c>
      <c r="AX614" s="13" t="s">
        <v>80</v>
      </c>
      <c r="AY614" s="237" t="s">
        <v>139</v>
      </c>
    </row>
    <row r="615" s="13" customFormat="1">
      <c r="A615" s="13"/>
      <c r="B615" s="226"/>
      <c r="C615" s="227"/>
      <c r="D615" s="228" t="s">
        <v>150</v>
      </c>
      <c r="E615" s="229" t="s">
        <v>35</v>
      </c>
      <c r="F615" s="230" t="s">
        <v>655</v>
      </c>
      <c r="G615" s="227"/>
      <c r="H615" s="231">
        <v>17.100000000000001</v>
      </c>
      <c r="I615" s="232"/>
      <c r="J615" s="227"/>
      <c r="K615" s="227"/>
      <c r="L615" s="233"/>
      <c r="M615" s="234"/>
      <c r="N615" s="235"/>
      <c r="O615" s="235"/>
      <c r="P615" s="235"/>
      <c r="Q615" s="235"/>
      <c r="R615" s="235"/>
      <c r="S615" s="235"/>
      <c r="T615" s="23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7" t="s">
        <v>150</v>
      </c>
      <c r="AU615" s="237" t="s">
        <v>89</v>
      </c>
      <c r="AV615" s="13" t="s">
        <v>89</v>
      </c>
      <c r="AW615" s="13" t="s">
        <v>41</v>
      </c>
      <c r="AX615" s="13" t="s">
        <v>80</v>
      </c>
      <c r="AY615" s="237" t="s">
        <v>139</v>
      </c>
    </row>
    <row r="616" s="13" customFormat="1">
      <c r="A616" s="13"/>
      <c r="B616" s="226"/>
      <c r="C616" s="227"/>
      <c r="D616" s="228" t="s">
        <v>150</v>
      </c>
      <c r="E616" s="229" t="s">
        <v>35</v>
      </c>
      <c r="F616" s="230" t="s">
        <v>656</v>
      </c>
      <c r="G616" s="227"/>
      <c r="H616" s="231">
        <v>18</v>
      </c>
      <c r="I616" s="232"/>
      <c r="J616" s="227"/>
      <c r="K616" s="227"/>
      <c r="L616" s="233"/>
      <c r="M616" s="234"/>
      <c r="N616" s="235"/>
      <c r="O616" s="235"/>
      <c r="P616" s="235"/>
      <c r="Q616" s="235"/>
      <c r="R616" s="235"/>
      <c r="S616" s="235"/>
      <c r="T616" s="23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7" t="s">
        <v>150</v>
      </c>
      <c r="AU616" s="237" t="s">
        <v>89</v>
      </c>
      <c r="AV616" s="13" t="s">
        <v>89</v>
      </c>
      <c r="AW616" s="13" t="s">
        <v>41</v>
      </c>
      <c r="AX616" s="13" t="s">
        <v>80</v>
      </c>
      <c r="AY616" s="237" t="s">
        <v>139</v>
      </c>
    </row>
    <row r="617" s="13" customFormat="1">
      <c r="A617" s="13"/>
      <c r="B617" s="226"/>
      <c r="C617" s="227"/>
      <c r="D617" s="228" t="s">
        <v>150</v>
      </c>
      <c r="E617" s="229" t="s">
        <v>35</v>
      </c>
      <c r="F617" s="230" t="s">
        <v>657</v>
      </c>
      <c r="G617" s="227"/>
      <c r="H617" s="231">
        <v>3.8999999999999999</v>
      </c>
      <c r="I617" s="232"/>
      <c r="J617" s="227"/>
      <c r="K617" s="227"/>
      <c r="L617" s="233"/>
      <c r="M617" s="234"/>
      <c r="N617" s="235"/>
      <c r="O617" s="235"/>
      <c r="P617" s="235"/>
      <c r="Q617" s="235"/>
      <c r="R617" s="235"/>
      <c r="S617" s="235"/>
      <c r="T617" s="236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7" t="s">
        <v>150</v>
      </c>
      <c r="AU617" s="237" t="s">
        <v>89</v>
      </c>
      <c r="AV617" s="13" t="s">
        <v>89</v>
      </c>
      <c r="AW617" s="13" t="s">
        <v>41</v>
      </c>
      <c r="AX617" s="13" t="s">
        <v>80</v>
      </c>
      <c r="AY617" s="237" t="s">
        <v>139</v>
      </c>
    </row>
    <row r="618" s="13" customFormat="1">
      <c r="A618" s="13"/>
      <c r="B618" s="226"/>
      <c r="C618" s="227"/>
      <c r="D618" s="228" t="s">
        <v>150</v>
      </c>
      <c r="E618" s="229" t="s">
        <v>35</v>
      </c>
      <c r="F618" s="230" t="s">
        <v>658</v>
      </c>
      <c r="G618" s="227"/>
      <c r="H618" s="231">
        <v>18.600000000000001</v>
      </c>
      <c r="I618" s="232"/>
      <c r="J618" s="227"/>
      <c r="K618" s="227"/>
      <c r="L618" s="233"/>
      <c r="M618" s="234"/>
      <c r="N618" s="235"/>
      <c r="O618" s="235"/>
      <c r="P618" s="235"/>
      <c r="Q618" s="235"/>
      <c r="R618" s="235"/>
      <c r="S618" s="235"/>
      <c r="T618" s="23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7" t="s">
        <v>150</v>
      </c>
      <c r="AU618" s="237" t="s">
        <v>89</v>
      </c>
      <c r="AV618" s="13" t="s">
        <v>89</v>
      </c>
      <c r="AW618" s="13" t="s">
        <v>41</v>
      </c>
      <c r="AX618" s="13" t="s">
        <v>80</v>
      </c>
      <c r="AY618" s="237" t="s">
        <v>139</v>
      </c>
    </row>
    <row r="619" s="13" customFormat="1">
      <c r="A619" s="13"/>
      <c r="B619" s="226"/>
      <c r="C619" s="227"/>
      <c r="D619" s="228" t="s">
        <v>150</v>
      </c>
      <c r="E619" s="229" t="s">
        <v>35</v>
      </c>
      <c r="F619" s="230" t="s">
        <v>659</v>
      </c>
      <c r="G619" s="227"/>
      <c r="H619" s="231">
        <v>27.899999999999999</v>
      </c>
      <c r="I619" s="232"/>
      <c r="J619" s="227"/>
      <c r="K619" s="227"/>
      <c r="L619" s="233"/>
      <c r="M619" s="234"/>
      <c r="N619" s="235"/>
      <c r="O619" s="235"/>
      <c r="P619" s="235"/>
      <c r="Q619" s="235"/>
      <c r="R619" s="235"/>
      <c r="S619" s="235"/>
      <c r="T619" s="23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7" t="s">
        <v>150</v>
      </c>
      <c r="AU619" s="237" t="s">
        <v>89</v>
      </c>
      <c r="AV619" s="13" t="s">
        <v>89</v>
      </c>
      <c r="AW619" s="13" t="s">
        <v>41</v>
      </c>
      <c r="AX619" s="13" t="s">
        <v>80</v>
      </c>
      <c r="AY619" s="237" t="s">
        <v>139</v>
      </c>
    </row>
    <row r="620" s="13" customFormat="1">
      <c r="A620" s="13"/>
      <c r="B620" s="226"/>
      <c r="C620" s="227"/>
      <c r="D620" s="228" t="s">
        <v>150</v>
      </c>
      <c r="E620" s="229" t="s">
        <v>35</v>
      </c>
      <c r="F620" s="230" t="s">
        <v>660</v>
      </c>
      <c r="G620" s="227"/>
      <c r="H620" s="231">
        <v>24.899999999999999</v>
      </c>
      <c r="I620" s="232"/>
      <c r="J620" s="227"/>
      <c r="K620" s="227"/>
      <c r="L620" s="233"/>
      <c r="M620" s="234"/>
      <c r="N620" s="235"/>
      <c r="O620" s="235"/>
      <c r="P620" s="235"/>
      <c r="Q620" s="235"/>
      <c r="R620" s="235"/>
      <c r="S620" s="235"/>
      <c r="T620" s="23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7" t="s">
        <v>150</v>
      </c>
      <c r="AU620" s="237" t="s">
        <v>89</v>
      </c>
      <c r="AV620" s="13" t="s">
        <v>89</v>
      </c>
      <c r="AW620" s="13" t="s">
        <v>41</v>
      </c>
      <c r="AX620" s="13" t="s">
        <v>80</v>
      </c>
      <c r="AY620" s="237" t="s">
        <v>139</v>
      </c>
    </row>
    <row r="621" s="13" customFormat="1">
      <c r="A621" s="13"/>
      <c r="B621" s="226"/>
      <c r="C621" s="227"/>
      <c r="D621" s="228" t="s">
        <v>150</v>
      </c>
      <c r="E621" s="229" t="s">
        <v>35</v>
      </c>
      <c r="F621" s="230" t="s">
        <v>661</v>
      </c>
      <c r="G621" s="227"/>
      <c r="H621" s="231">
        <v>21.300000000000001</v>
      </c>
      <c r="I621" s="232"/>
      <c r="J621" s="227"/>
      <c r="K621" s="227"/>
      <c r="L621" s="233"/>
      <c r="M621" s="234"/>
      <c r="N621" s="235"/>
      <c r="O621" s="235"/>
      <c r="P621" s="235"/>
      <c r="Q621" s="235"/>
      <c r="R621" s="235"/>
      <c r="S621" s="235"/>
      <c r="T621" s="23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7" t="s">
        <v>150</v>
      </c>
      <c r="AU621" s="237" t="s">
        <v>89</v>
      </c>
      <c r="AV621" s="13" t="s">
        <v>89</v>
      </c>
      <c r="AW621" s="13" t="s">
        <v>41</v>
      </c>
      <c r="AX621" s="13" t="s">
        <v>80</v>
      </c>
      <c r="AY621" s="237" t="s">
        <v>139</v>
      </c>
    </row>
    <row r="622" s="14" customFormat="1">
      <c r="A622" s="14"/>
      <c r="B622" s="238"/>
      <c r="C622" s="239"/>
      <c r="D622" s="228" t="s">
        <v>150</v>
      </c>
      <c r="E622" s="240" t="s">
        <v>35</v>
      </c>
      <c r="F622" s="241" t="s">
        <v>170</v>
      </c>
      <c r="G622" s="239"/>
      <c r="H622" s="242">
        <v>228.00000000000003</v>
      </c>
      <c r="I622" s="243"/>
      <c r="J622" s="239"/>
      <c r="K622" s="239"/>
      <c r="L622" s="244"/>
      <c r="M622" s="245"/>
      <c r="N622" s="246"/>
      <c r="O622" s="246"/>
      <c r="P622" s="246"/>
      <c r="Q622" s="246"/>
      <c r="R622" s="246"/>
      <c r="S622" s="246"/>
      <c r="T622" s="247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8" t="s">
        <v>150</v>
      </c>
      <c r="AU622" s="248" t="s">
        <v>89</v>
      </c>
      <c r="AV622" s="14" t="s">
        <v>146</v>
      </c>
      <c r="AW622" s="14" t="s">
        <v>41</v>
      </c>
      <c r="AX622" s="14" t="s">
        <v>87</v>
      </c>
      <c r="AY622" s="248" t="s">
        <v>139</v>
      </c>
    </row>
    <row r="623" s="13" customFormat="1">
      <c r="A623" s="13"/>
      <c r="B623" s="226"/>
      <c r="C623" s="227"/>
      <c r="D623" s="228" t="s">
        <v>150</v>
      </c>
      <c r="E623" s="227"/>
      <c r="F623" s="230" t="s">
        <v>662</v>
      </c>
      <c r="G623" s="227"/>
      <c r="H623" s="231">
        <v>0.14099999999999999</v>
      </c>
      <c r="I623" s="232"/>
      <c r="J623" s="227"/>
      <c r="K623" s="227"/>
      <c r="L623" s="233"/>
      <c r="M623" s="234"/>
      <c r="N623" s="235"/>
      <c r="O623" s="235"/>
      <c r="P623" s="235"/>
      <c r="Q623" s="235"/>
      <c r="R623" s="235"/>
      <c r="S623" s="235"/>
      <c r="T623" s="23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7" t="s">
        <v>150</v>
      </c>
      <c r="AU623" s="237" t="s">
        <v>89</v>
      </c>
      <c r="AV623" s="13" t="s">
        <v>89</v>
      </c>
      <c r="AW623" s="13" t="s">
        <v>4</v>
      </c>
      <c r="AX623" s="13" t="s">
        <v>87</v>
      </c>
      <c r="AY623" s="237" t="s">
        <v>139</v>
      </c>
    </row>
    <row r="624" s="12" customFormat="1" ht="22.8" customHeight="1">
      <c r="A624" s="12"/>
      <c r="B624" s="192"/>
      <c r="C624" s="193"/>
      <c r="D624" s="194" t="s">
        <v>79</v>
      </c>
      <c r="E624" s="206" t="s">
        <v>663</v>
      </c>
      <c r="F624" s="206" t="s">
        <v>664</v>
      </c>
      <c r="G624" s="193"/>
      <c r="H624" s="193"/>
      <c r="I624" s="196"/>
      <c r="J624" s="207">
        <f>BK624</f>
        <v>0</v>
      </c>
      <c r="K624" s="193"/>
      <c r="L624" s="198"/>
      <c r="M624" s="199"/>
      <c r="N624" s="200"/>
      <c r="O624" s="200"/>
      <c r="P624" s="201">
        <f>SUM(P625:P634)</f>
        <v>0</v>
      </c>
      <c r="Q624" s="200"/>
      <c r="R624" s="201">
        <f>SUM(R625:R634)</f>
        <v>0</v>
      </c>
      <c r="S624" s="200"/>
      <c r="T624" s="202">
        <f>SUM(T625:T634)</f>
        <v>0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03" t="s">
        <v>87</v>
      </c>
      <c r="AT624" s="204" t="s">
        <v>79</v>
      </c>
      <c r="AU624" s="204" t="s">
        <v>87</v>
      </c>
      <c r="AY624" s="203" t="s">
        <v>139</v>
      </c>
      <c r="BK624" s="205">
        <f>SUM(BK625:BK634)</f>
        <v>0</v>
      </c>
    </row>
    <row r="625" s="2" customFormat="1" ht="37.8" customHeight="1">
      <c r="A625" s="42"/>
      <c r="B625" s="43"/>
      <c r="C625" s="208" t="s">
        <v>665</v>
      </c>
      <c r="D625" s="208" t="s">
        <v>141</v>
      </c>
      <c r="E625" s="209" t="s">
        <v>666</v>
      </c>
      <c r="F625" s="210" t="s">
        <v>667</v>
      </c>
      <c r="G625" s="211" t="s">
        <v>205</v>
      </c>
      <c r="H625" s="212">
        <v>67.873000000000005</v>
      </c>
      <c r="I625" s="213"/>
      <c r="J625" s="214">
        <f>ROUND(I625*H625,2)</f>
        <v>0</v>
      </c>
      <c r="K625" s="210" t="s">
        <v>145</v>
      </c>
      <c r="L625" s="48"/>
      <c r="M625" s="215" t="s">
        <v>35</v>
      </c>
      <c r="N625" s="216" t="s">
        <v>51</v>
      </c>
      <c r="O625" s="88"/>
      <c r="P625" s="217">
        <f>O625*H625</f>
        <v>0</v>
      </c>
      <c r="Q625" s="217">
        <v>0</v>
      </c>
      <c r="R625" s="217">
        <f>Q625*H625</f>
        <v>0</v>
      </c>
      <c r="S625" s="217">
        <v>0</v>
      </c>
      <c r="T625" s="218">
        <f>S625*H625</f>
        <v>0</v>
      </c>
      <c r="U625" s="42"/>
      <c r="V625" s="42"/>
      <c r="W625" s="42"/>
      <c r="X625" s="42"/>
      <c r="Y625" s="42"/>
      <c r="Z625" s="42"/>
      <c r="AA625" s="42"/>
      <c r="AB625" s="42"/>
      <c r="AC625" s="42"/>
      <c r="AD625" s="42"/>
      <c r="AE625" s="42"/>
      <c r="AR625" s="219" t="s">
        <v>146</v>
      </c>
      <c r="AT625" s="219" t="s">
        <v>141</v>
      </c>
      <c r="AU625" s="219" t="s">
        <v>89</v>
      </c>
      <c r="AY625" s="20" t="s">
        <v>139</v>
      </c>
      <c r="BE625" s="220">
        <f>IF(N625="základní",J625,0)</f>
        <v>0</v>
      </c>
      <c r="BF625" s="220">
        <f>IF(N625="snížená",J625,0)</f>
        <v>0</v>
      </c>
      <c r="BG625" s="220">
        <f>IF(N625="zákl. přenesená",J625,0)</f>
        <v>0</v>
      </c>
      <c r="BH625" s="220">
        <f>IF(N625="sníž. přenesená",J625,0)</f>
        <v>0</v>
      </c>
      <c r="BI625" s="220">
        <f>IF(N625="nulová",J625,0)</f>
        <v>0</v>
      </c>
      <c r="BJ625" s="20" t="s">
        <v>87</v>
      </c>
      <c r="BK625" s="220">
        <f>ROUND(I625*H625,2)</f>
        <v>0</v>
      </c>
      <c r="BL625" s="20" t="s">
        <v>146</v>
      </c>
      <c r="BM625" s="219" t="s">
        <v>668</v>
      </c>
    </row>
    <row r="626" s="2" customFormat="1">
      <c r="A626" s="42"/>
      <c r="B626" s="43"/>
      <c r="C626" s="44"/>
      <c r="D626" s="221" t="s">
        <v>148</v>
      </c>
      <c r="E626" s="44"/>
      <c r="F626" s="222" t="s">
        <v>669</v>
      </c>
      <c r="G626" s="44"/>
      <c r="H626" s="44"/>
      <c r="I626" s="223"/>
      <c r="J626" s="44"/>
      <c r="K626" s="44"/>
      <c r="L626" s="48"/>
      <c r="M626" s="224"/>
      <c r="N626" s="225"/>
      <c r="O626" s="88"/>
      <c r="P626" s="88"/>
      <c r="Q626" s="88"/>
      <c r="R626" s="88"/>
      <c r="S626" s="88"/>
      <c r="T626" s="89"/>
      <c r="U626" s="42"/>
      <c r="V626" s="42"/>
      <c r="W626" s="42"/>
      <c r="X626" s="42"/>
      <c r="Y626" s="42"/>
      <c r="Z626" s="42"/>
      <c r="AA626" s="42"/>
      <c r="AB626" s="42"/>
      <c r="AC626" s="42"/>
      <c r="AD626" s="42"/>
      <c r="AE626" s="42"/>
      <c r="AT626" s="20" t="s">
        <v>148</v>
      </c>
      <c r="AU626" s="20" t="s">
        <v>89</v>
      </c>
    </row>
    <row r="627" s="2" customFormat="1" ht="33" customHeight="1">
      <c r="A627" s="42"/>
      <c r="B627" s="43"/>
      <c r="C627" s="208" t="s">
        <v>670</v>
      </c>
      <c r="D627" s="208" t="s">
        <v>141</v>
      </c>
      <c r="E627" s="209" t="s">
        <v>671</v>
      </c>
      <c r="F627" s="210" t="s">
        <v>672</v>
      </c>
      <c r="G627" s="211" t="s">
        <v>205</v>
      </c>
      <c r="H627" s="212">
        <v>67.873000000000005</v>
      </c>
      <c r="I627" s="213"/>
      <c r="J627" s="214">
        <f>ROUND(I627*H627,2)</f>
        <v>0</v>
      </c>
      <c r="K627" s="210" t="s">
        <v>145</v>
      </c>
      <c r="L627" s="48"/>
      <c r="M627" s="215" t="s">
        <v>35</v>
      </c>
      <c r="N627" s="216" t="s">
        <v>51</v>
      </c>
      <c r="O627" s="88"/>
      <c r="P627" s="217">
        <f>O627*H627</f>
        <v>0</v>
      </c>
      <c r="Q627" s="217">
        <v>0</v>
      </c>
      <c r="R627" s="217">
        <f>Q627*H627</f>
        <v>0</v>
      </c>
      <c r="S627" s="217">
        <v>0</v>
      </c>
      <c r="T627" s="218">
        <f>S627*H627</f>
        <v>0</v>
      </c>
      <c r="U627" s="42"/>
      <c r="V627" s="42"/>
      <c r="W627" s="42"/>
      <c r="X627" s="42"/>
      <c r="Y627" s="42"/>
      <c r="Z627" s="42"/>
      <c r="AA627" s="42"/>
      <c r="AB627" s="42"/>
      <c r="AC627" s="42"/>
      <c r="AD627" s="42"/>
      <c r="AE627" s="42"/>
      <c r="AR627" s="219" t="s">
        <v>146</v>
      </c>
      <c r="AT627" s="219" t="s">
        <v>141</v>
      </c>
      <c r="AU627" s="219" t="s">
        <v>89</v>
      </c>
      <c r="AY627" s="20" t="s">
        <v>139</v>
      </c>
      <c r="BE627" s="220">
        <f>IF(N627="základní",J627,0)</f>
        <v>0</v>
      </c>
      <c r="BF627" s="220">
        <f>IF(N627="snížená",J627,0)</f>
        <v>0</v>
      </c>
      <c r="BG627" s="220">
        <f>IF(N627="zákl. přenesená",J627,0)</f>
        <v>0</v>
      </c>
      <c r="BH627" s="220">
        <f>IF(N627="sníž. přenesená",J627,0)</f>
        <v>0</v>
      </c>
      <c r="BI627" s="220">
        <f>IF(N627="nulová",J627,0)</f>
        <v>0</v>
      </c>
      <c r="BJ627" s="20" t="s">
        <v>87</v>
      </c>
      <c r="BK627" s="220">
        <f>ROUND(I627*H627,2)</f>
        <v>0</v>
      </c>
      <c r="BL627" s="20" t="s">
        <v>146</v>
      </c>
      <c r="BM627" s="219" t="s">
        <v>673</v>
      </c>
    </row>
    <row r="628" s="2" customFormat="1">
      <c r="A628" s="42"/>
      <c r="B628" s="43"/>
      <c r="C628" s="44"/>
      <c r="D628" s="221" t="s">
        <v>148</v>
      </c>
      <c r="E628" s="44"/>
      <c r="F628" s="222" t="s">
        <v>674</v>
      </c>
      <c r="G628" s="44"/>
      <c r="H628" s="44"/>
      <c r="I628" s="223"/>
      <c r="J628" s="44"/>
      <c r="K628" s="44"/>
      <c r="L628" s="48"/>
      <c r="M628" s="224"/>
      <c r="N628" s="225"/>
      <c r="O628" s="88"/>
      <c r="P628" s="88"/>
      <c r="Q628" s="88"/>
      <c r="R628" s="88"/>
      <c r="S628" s="88"/>
      <c r="T628" s="89"/>
      <c r="U628" s="42"/>
      <c r="V628" s="42"/>
      <c r="W628" s="42"/>
      <c r="X628" s="42"/>
      <c r="Y628" s="42"/>
      <c r="Z628" s="42"/>
      <c r="AA628" s="42"/>
      <c r="AB628" s="42"/>
      <c r="AC628" s="42"/>
      <c r="AD628" s="42"/>
      <c r="AE628" s="42"/>
      <c r="AT628" s="20" t="s">
        <v>148</v>
      </c>
      <c r="AU628" s="20" t="s">
        <v>89</v>
      </c>
    </row>
    <row r="629" s="2" customFormat="1" ht="44.25" customHeight="1">
      <c r="A629" s="42"/>
      <c r="B629" s="43"/>
      <c r="C629" s="208" t="s">
        <v>675</v>
      </c>
      <c r="D629" s="208" t="s">
        <v>141</v>
      </c>
      <c r="E629" s="209" t="s">
        <v>676</v>
      </c>
      <c r="F629" s="210" t="s">
        <v>677</v>
      </c>
      <c r="G629" s="211" t="s">
        <v>205</v>
      </c>
      <c r="H629" s="212">
        <v>1289.587</v>
      </c>
      <c r="I629" s="213"/>
      <c r="J629" s="214">
        <f>ROUND(I629*H629,2)</f>
        <v>0</v>
      </c>
      <c r="K629" s="210" t="s">
        <v>145</v>
      </c>
      <c r="L629" s="48"/>
      <c r="M629" s="215" t="s">
        <v>35</v>
      </c>
      <c r="N629" s="216" t="s">
        <v>51</v>
      </c>
      <c r="O629" s="88"/>
      <c r="P629" s="217">
        <f>O629*H629</f>
        <v>0</v>
      </c>
      <c r="Q629" s="217">
        <v>0</v>
      </c>
      <c r="R629" s="217">
        <f>Q629*H629</f>
        <v>0</v>
      </c>
      <c r="S629" s="217">
        <v>0</v>
      </c>
      <c r="T629" s="218">
        <f>S629*H629</f>
        <v>0</v>
      </c>
      <c r="U629" s="42"/>
      <c r="V629" s="42"/>
      <c r="W629" s="42"/>
      <c r="X629" s="42"/>
      <c r="Y629" s="42"/>
      <c r="Z629" s="42"/>
      <c r="AA629" s="42"/>
      <c r="AB629" s="42"/>
      <c r="AC629" s="42"/>
      <c r="AD629" s="42"/>
      <c r="AE629" s="42"/>
      <c r="AR629" s="219" t="s">
        <v>146</v>
      </c>
      <c r="AT629" s="219" t="s">
        <v>141</v>
      </c>
      <c r="AU629" s="219" t="s">
        <v>89</v>
      </c>
      <c r="AY629" s="20" t="s">
        <v>139</v>
      </c>
      <c r="BE629" s="220">
        <f>IF(N629="základní",J629,0)</f>
        <v>0</v>
      </c>
      <c r="BF629" s="220">
        <f>IF(N629="snížená",J629,0)</f>
        <v>0</v>
      </c>
      <c r="BG629" s="220">
        <f>IF(N629="zákl. přenesená",J629,0)</f>
        <v>0</v>
      </c>
      <c r="BH629" s="220">
        <f>IF(N629="sníž. přenesená",J629,0)</f>
        <v>0</v>
      </c>
      <c r="BI629" s="220">
        <f>IF(N629="nulová",J629,0)</f>
        <v>0</v>
      </c>
      <c r="BJ629" s="20" t="s">
        <v>87</v>
      </c>
      <c r="BK629" s="220">
        <f>ROUND(I629*H629,2)</f>
        <v>0</v>
      </c>
      <c r="BL629" s="20" t="s">
        <v>146</v>
      </c>
      <c r="BM629" s="219" t="s">
        <v>678</v>
      </c>
    </row>
    <row r="630" s="2" customFormat="1">
      <c r="A630" s="42"/>
      <c r="B630" s="43"/>
      <c r="C630" s="44"/>
      <c r="D630" s="221" t="s">
        <v>148</v>
      </c>
      <c r="E630" s="44"/>
      <c r="F630" s="222" t="s">
        <v>679</v>
      </c>
      <c r="G630" s="44"/>
      <c r="H630" s="44"/>
      <c r="I630" s="223"/>
      <c r="J630" s="44"/>
      <c r="K630" s="44"/>
      <c r="L630" s="48"/>
      <c r="M630" s="224"/>
      <c r="N630" s="225"/>
      <c r="O630" s="88"/>
      <c r="P630" s="88"/>
      <c r="Q630" s="88"/>
      <c r="R630" s="88"/>
      <c r="S630" s="88"/>
      <c r="T630" s="89"/>
      <c r="U630" s="42"/>
      <c r="V630" s="42"/>
      <c r="W630" s="42"/>
      <c r="X630" s="42"/>
      <c r="Y630" s="42"/>
      <c r="Z630" s="42"/>
      <c r="AA630" s="42"/>
      <c r="AB630" s="42"/>
      <c r="AC630" s="42"/>
      <c r="AD630" s="42"/>
      <c r="AE630" s="42"/>
      <c r="AT630" s="20" t="s">
        <v>148</v>
      </c>
      <c r="AU630" s="20" t="s">
        <v>89</v>
      </c>
    </row>
    <row r="631" s="2" customFormat="1">
      <c r="A631" s="42"/>
      <c r="B631" s="43"/>
      <c r="C631" s="44"/>
      <c r="D631" s="228" t="s">
        <v>181</v>
      </c>
      <c r="E631" s="44"/>
      <c r="F631" s="249" t="s">
        <v>194</v>
      </c>
      <c r="G631" s="44"/>
      <c r="H631" s="44"/>
      <c r="I631" s="223"/>
      <c r="J631" s="44"/>
      <c r="K631" s="44"/>
      <c r="L631" s="48"/>
      <c r="M631" s="224"/>
      <c r="N631" s="225"/>
      <c r="O631" s="88"/>
      <c r="P631" s="88"/>
      <c r="Q631" s="88"/>
      <c r="R631" s="88"/>
      <c r="S631" s="88"/>
      <c r="T631" s="89"/>
      <c r="U631" s="42"/>
      <c r="V631" s="42"/>
      <c r="W631" s="42"/>
      <c r="X631" s="42"/>
      <c r="Y631" s="42"/>
      <c r="Z631" s="42"/>
      <c r="AA631" s="42"/>
      <c r="AB631" s="42"/>
      <c r="AC631" s="42"/>
      <c r="AD631" s="42"/>
      <c r="AE631" s="42"/>
      <c r="AT631" s="20" t="s">
        <v>181</v>
      </c>
      <c r="AU631" s="20" t="s">
        <v>89</v>
      </c>
    </row>
    <row r="632" s="13" customFormat="1">
      <c r="A632" s="13"/>
      <c r="B632" s="226"/>
      <c r="C632" s="227"/>
      <c r="D632" s="228" t="s">
        <v>150</v>
      </c>
      <c r="E632" s="227"/>
      <c r="F632" s="230" t="s">
        <v>680</v>
      </c>
      <c r="G632" s="227"/>
      <c r="H632" s="231">
        <v>1289.587</v>
      </c>
      <c r="I632" s="232"/>
      <c r="J632" s="227"/>
      <c r="K632" s="227"/>
      <c r="L632" s="233"/>
      <c r="M632" s="234"/>
      <c r="N632" s="235"/>
      <c r="O632" s="235"/>
      <c r="P632" s="235"/>
      <c r="Q632" s="235"/>
      <c r="R632" s="235"/>
      <c r="S632" s="235"/>
      <c r="T632" s="23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7" t="s">
        <v>150</v>
      </c>
      <c r="AU632" s="237" t="s">
        <v>89</v>
      </c>
      <c r="AV632" s="13" t="s">
        <v>89</v>
      </c>
      <c r="AW632" s="13" t="s">
        <v>4</v>
      </c>
      <c r="AX632" s="13" t="s">
        <v>87</v>
      </c>
      <c r="AY632" s="237" t="s">
        <v>139</v>
      </c>
    </row>
    <row r="633" s="2" customFormat="1" ht="44.25" customHeight="1">
      <c r="A633" s="42"/>
      <c r="B633" s="43"/>
      <c r="C633" s="208" t="s">
        <v>681</v>
      </c>
      <c r="D633" s="208" t="s">
        <v>141</v>
      </c>
      <c r="E633" s="209" t="s">
        <v>682</v>
      </c>
      <c r="F633" s="210" t="s">
        <v>683</v>
      </c>
      <c r="G633" s="211" t="s">
        <v>205</v>
      </c>
      <c r="H633" s="212">
        <v>67.873000000000005</v>
      </c>
      <c r="I633" s="213"/>
      <c r="J633" s="214">
        <f>ROUND(I633*H633,2)</f>
        <v>0</v>
      </c>
      <c r="K633" s="210" t="s">
        <v>145</v>
      </c>
      <c r="L633" s="48"/>
      <c r="M633" s="215" t="s">
        <v>35</v>
      </c>
      <c r="N633" s="216" t="s">
        <v>51</v>
      </c>
      <c r="O633" s="88"/>
      <c r="P633" s="217">
        <f>O633*H633</f>
        <v>0</v>
      </c>
      <c r="Q633" s="217">
        <v>0</v>
      </c>
      <c r="R633" s="217">
        <f>Q633*H633</f>
        <v>0</v>
      </c>
      <c r="S633" s="217">
        <v>0</v>
      </c>
      <c r="T633" s="218">
        <f>S633*H633</f>
        <v>0</v>
      </c>
      <c r="U633" s="42"/>
      <c r="V633" s="42"/>
      <c r="W633" s="42"/>
      <c r="X633" s="42"/>
      <c r="Y633" s="42"/>
      <c r="Z633" s="42"/>
      <c r="AA633" s="42"/>
      <c r="AB633" s="42"/>
      <c r="AC633" s="42"/>
      <c r="AD633" s="42"/>
      <c r="AE633" s="42"/>
      <c r="AR633" s="219" t="s">
        <v>146</v>
      </c>
      <c r="AT633" s="219" t="s">
        <v>141</v>
      </c>
      <c r="AU633" s="219" t="s">
        <v>89</v>
      </c>
      <c r="AY633" s="20" t="s">
        <v>139</v>
      </c>
      <c r="BE633" s="220">
        <f>IF(N633="základní",J633,0)</f>
        <v>0</v>
      </c>
      <c r="BF633" s="220">
        <f>IF(N633="snížená",J633,0)</f>
        <v>0</v>
      </c>
      <c r="BG633" s="220">
        <f>IF(N633="zákl. přenesená",J633,0)</f>
        <v>0</v>
      </c>
      <c r="BH633" s="220">
        <f>IF(N633="sníž. přenesená",J633,0)</f>
        <v>0</v>
      </c>
      <c r="BI633" s="220">
        <f>IF(N633="nulová",J633,0)</f>
        <v>0</v>
      </c>
      <c r="BJ633" s="20" t="s">
        <v>87</v>
      </c>
      <c r="BK633" s="220">
        <f>ROUND(I633*H633,2)</f>
        <v>0</v>
      </c>
      <c r="BL633" s="20" t="s">
        <v>146</v>
      </c>
      <c r="BM633" s="219" t="s">
        <v>684</v>
      </c>
    </row>
    <row r="634" s="2" customFormat="1">
      <c r="A634" s="42"/>
      <c r="B634" s="43"/>
      <c r="C634" s="44"/>
      <c r="D634" s="221" t="s">
        <v>148</v>
      </c>
      <c r="E634" s="44"/>
      <c r="F634" s="222" t="s">
        <v>685</v>
      </c>
      <c r="G634" s="44"/>
      <c r="H634" s="44"/>
      <c r="I634" s="223"/>
      <c r="J634" s="44"/>
      <c r="K634" s="44"/>
      <c r="L634" s="48"/>
      <c r="M634" s="224"/>
      <c r="N634" s="225"/>
      <c r="O634" s="88"/>
      <c r="P634" s="88"/>
      <c r="Q634" s="88"/>
      <c r="R634" s="88"/>
      <c r="S634" s="88"/>
      <c r="T634" s="89"/>
      <c r="U634" s="42"/>
      <c r="V634" s="42"/>
      <c r="W634" s="42"/>
      <c r="X634" s="42"/>
      <c r="Y634" s="42"/>
      <c r="Z634" s="42"/>
      <c r="AA634" s="42"/>
      <c r="AB634" s="42"/>
      <c r="AC634" s="42"/>
      <c r="AD634" s="42"/>
      <c r="AE634" s="42"/>
      <c r="AT634" s="20" t="s">
        <v>148</v>
      </c>
      <c r="AU634" s="20" t="s">
        <v>89</v>
      </c>
    </row>
    <row r="635" s="12" customFormat="1" ht="22.8" customHeight="1">
      <c r="A635" s="12"/>
      <c r="B635" s="192"/>
      <c r="C635" s="193"/>
      <c r="D635" s="194" t="s">
        <v>79</v>
      </c>
      <c r="E635" s="206" t="s">
        <v>686</v>
      </c>
      <c r="F635" s="206" t="s">
        <v>687</v>
      </c>
      <c r="G635" s="193"/>
      <c r="H635" s="193"/>
      <c r="I635" s="196"/>
      <c r="J635" s="207">
        <f>BK635</f>
        <v>0</v>
      </c>
      <c r="K635" s="193"/>
      <c r="L635" s="198"/>
      <c r="M635" s="199"/>
      <c r="N635" s="200"/>
      <c r="O635" s="200"/>
      <c r="P635" s="201">
        <f>SUM(P636:P637)</f>
        <v>0</v>
      </c>
      <c r="Q635" s="200"/>
      <c r="R635" s="201">
        <f>SUM(R636:R637)</f>
        <v>0</v>
      </c>
      <c r="S635" s="200"/>
      <c r="T635" s="202">
        <f>SUM(T636:T637)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03" t="s">
        <v>87</v>
      </c>
      <c r="AT635" s="204" t="s">
        <v>79</v>
      </c>
      <c r="AU635" s="204" t="s">
        <v>87</v>
      </c>
      <c r="AY635" s="203" t="s">
        <v>139</v>
      </c>
      <c r="BK635" s="205">
        <f>SUM(BK636:BK637)</f>
        <v>0</v>
      </c>
    </row>
    <row r="636" s="2" customFormat="1" ht="55.5" customHeight="1">
      <c r="A636" s="42"/>
      <c r="B636" s="43"/>
      <c r="C636" s="208" t="s">
        <v>688</v>
      </c>
      <c r="D636" s="208" t="s">
        <v>141</v>
      </c>
      <c r="E636" s="209" t="s">
        <v>689</v>
      </c>
      <c r="F636" s="210" t="s">
        <v>690</v>
      </c>
      <c r="G636" s="211" t="s">
        <v>205</v>
      </c>
      <c r="H636" s="212">
        <v>68.328999999999994</v>
      </c>
      <c r="I636" s="213"/>
      <c r="J636" s="214">
        <f>ROUND(I636*H636,2)</f>
        <v>0</v>
      </c>
      <c r="K636" s="210" t="s">
        <v>145</v>
      </c>
      <c r="L636" s="48"/>
      <c r="M636" s="215" t="s">
        <v>35</v>
      </c>
      <c r="N636" s="216" t="s">
        <v>51</v>
      </c>
      <c r="O636" s="88"/>
      <c r="P636" s="217">
        <f>O636*H636</f>
        <v>0</v>
      </c>
      <c r="Q636" s="217">
        <v>0</v>
      </c>
      <c r="R636" s="217">
        <f>Q636*H636</f>
        <v>0</v>
      </c>
      <c r="S636" s="217">
        <v>0</v>
      </c>
      <c r="T636" s="218">
        <f>S636*H636</f>
        <v>0</v>
      </c>
      <c r="U636" s="42"/>
      <c r="V636" s="42"/>
      <c r="W636" s="42"/>
      <c r="X636" s="42"/>
      <c r="Y636" s="42"/>
      <c r="Z636" s="42"/>
      <c r="AA636" s="42"/>
      <c r="AB636" s="42"/>
      <c r="AC636" s="42"/>
      <c r="AD636" s="42"/>
      <c r="AE636" s="42"/>
      <c r="AR636" s="219" t="s">
        <v>146</v>
      </c>
      <c r="AT636" s="219" t="s">
        <v>141</v>
      </c>
      <c r="AU636" s="219" t="s">
        <v>89</v>
      </c>
      <c r="AY636" s="20" t="s">
        <v>139</v>
      </c>
      <c r="BE636" s="220">
        <f>IF(N636="základní",J636,0)</f>
        <v>0</v>
      </c>
      <c r="BF636" s="220">
        <f>IF(N636="snížená",J636,0)</f>
        <v>0</v>
      </c>
      <c r="BG636" s="220">
        <f>IF(N636="zákl. přenesená",J636,0)</f>
        <v>0</v>
      </c>
      <c r="BH636" s="220">
        <f>IF(N636="sníž. přenesená",J636,0)</f>
        <v>0</v>
      </c>
      <c r="BI636" s="220">
        <f>IF(N636="nulová",J636,0)</f>
        <v>0</v>
      </c>
      <c r="BJ636" s="20" t="s">
        <v>87</v>
      </c>
      <c r="BK636" s="220">
        <f>ROUND(I636*H636,2)</f>
        <v>0</v>
      </c>
      <c r="BL636" s="20" t="s">
        <v>146</v>
      </c>
      <c r="BM636" s="219" t="s">
        <v>691</v>
      </c>
    </row>
    <row r="637" s="2" customFormat="1">
      <c r="A637" s="42"/>
      <c r="B637" s="43"/>
      <c r="C637" s="44"/>
      <c r="D637" s="221" t="s">
        <v>148</v>
      </c>
      <c r="E637" s="44"/>
      <c r="F637" s="222" t="s">
        <v>692</v>
      </c>
      <c r="G637" s="44"/>
      <c r="H637" s="44"/>
      <c r="I637" s="223"/>
      <c r="J637" s="44"/>
      <c r="K637" s="44"/>
      <c r="L637" s="48"/>
      <c r="M637" s="224"/>
      <c r="N637" s="225"/>
      <c r="O637" s="88"/>
      <c r="P637" s="88"/>
      <c r="Q637" s="88"/>
      <c r="R637" s="88"/>
      <c r="S637" s="88"/>
      <c r="T637" s="89"/>
      <c r="U637" s="42"/>
      <c r="V637" s="42"/>
      <c r="W637" s="42"/>
      <c r="X637" s="42"/>
      <c r="Y637" s="42"/>
      <c r="Z637" s="42"/>
      <c r="AA637" s="42"/>
      <c r="AB637" s="42"/>
      <c r="AC637" s="42"/>
      <c r="AD637" s="42"/>
      <c r="AE637" s="42"/>
      <c r="AT637" s="20" t="s">
        <v>148</v>
      </c>
      <c r="AU637" s="20" t="s">
        <v>89</v>
      </c>
    </row>
    <row r="638" s="12" customFormat="1" ht="25.92" customHeight="1">
      <c r="A638" s="12"/>
      <c r="B638" s="192"/>
      <c r="C638" s="193"/>
      <c r="D638" s="194" t="s">
        <v>79</v>
      </c>
      <c r="E638" s="195" t="s">
        <v>693</v>
      </c>
      <c r="F638" s="195" t="s">
        <v>694</v>
      </c>
      <c r="G638" s="193"/>
      <c r="H638" s="193"/>
      <c r="I638" s="196"/>
      <c r="J638" s="197">
        <f>BK638</f>
        <v>0</v>
      </c>
      <c r="K638" s="193"/>
      <c r="L638" s="198"/>
      <c r="M638" s="199"/>
      <c r="N638" s="200"/>
      <c r="O638" s="200"/>
      <c r="P638" s="201">
        <f>P639+P715+P727+P791+P797+P823+P890+P966+P1029+P1046</f>
        <v>0</v>
      </c>
      <c r="Q638" s="200"/>
      <c r="R638" s="201">
        <f>R639+R715+R727+R791+R797+R823+R890+R966+R1029+R1046</f>
        <v>14.963488899999998</v>
      </c>
      <c r="S638" s="200"/>
      <c r="T638" s="202">
        <f>T639+T715+T727+T791+T797+T823+T890+T966+T1029+T1046</f>
        <v>2.0132209999999997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203" t="s">
        <v>89</v>
      </c>
      <c r="AT638" s="204" t="s">
        <v>79</v>
      </c>
      <c r="AU638" s="204" t="s">
        <v>80</v>
      </c>
      <c r="AY638" s="203" t="s">
        <v>139</v>
      </c>
      <c r="BK638" s="205">
        <f>BK639+BK715+BK727+BK791+BK797+BK823+BK890+BK966+BK1029+BK1046</f>
        <v>0</v>
      </c>
    </row>
    <row r="639" s="12" customFormat="1" ht="22.8" customHeight="1">
      <c r="A639" s="12"/>
      <c r="B639" s="192"/>
      <c r="C639" s="193"/>
      <c r="D639" s="194" t="s">
        <v>79</v>
      </c>
      <c r="E639" s="206" t="s">
        <v>695</v>
      </c>
      <c r="F639" s="206" t="s">
        <v>696</v>
      </c>
      <c r="G639" s="193"/>
      <c r="H639" s="193"/>
      <c r="I639" s="196"/>
      <c r="J639" s="207">
        <f>BK639</f>
        <v>0</v>
      </c>
      <c r="K639" s="193"/>
      <c r="L639" s="198"/>
      <c r="M639" s="199"/>
      <c r="N639" s="200"/>
      <c r="O639" s="200"/>
      <c r="P639" s="201">
        <f>SUM(P640:P714)</f>
        <v>0</v>
      </c>
      <c r="Q639" s="200"/>
      <c r="R639" s="201">
        <f>SUM(R640:R714)</f>
        <v>0.62632399999999999</v>
      </c>
      <c r="S639" s="200"/>
      <c r="T639" s="202">
        <f>SUM(T640:T714)</f>
        <v>0.36988599999999994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03" t="s">
        <v>89</v>
      </c>
      <c r="AT639" s="204" t="s">
        <v>79</v>
      </c>
      <c r="AU639" s="204" t="s">
        <v>87</v>
      </c>
      <c r="AY639" s="203" t="s">
        <v>139</v>
      </c>
      <c r="BK639" s="205">
        <f>SUM(BK640:BK714)</f>
        <v>0</v>
      </c>
    </row>
    <row r="640" s="2" customFormat="1" ht="37.8" customHeight="1">
      <c r="A640" s="42"/>
      <c r="B640" s="43"/>
      <c r="C640" s="208" t="s">
        <v>697</v>
      </c>
      <c r="D640" s="208" t="s">
        <v>141</v>
      </c>
      <c r="E640" s="209" t="s">
        <v>698</v>
      </c>
      <c r="F640" s="210" t="s">
        <v>699</v>
      </c>
      <c r="G640" s="211" t="s">
        <v>282</v>
      </c>
      <c r="H640" s="212">
        <v>87.231999999999999</v>
      </c>
      <c r="I640" s="213"/>
      <c r="J640" s="214">
        <f>ROUND(I640*H640,2)</f>
        <v>0</v>
      </c>
      <c r="K640" s="210" t="s">
        <v>145</v>
      </c>
      <c r="L640" s="48"/>
      <c r="M640" s="215" t="s">
        <v>35</v>
      </c>
      <c r="N640" s="216" t="s">
        <v>51</v>
      </c>
      <c r="O640" s="88"/>
      <c r="P640" s="217">
        <f>O640*H640</f>
        <v>0</v>
      </c>
      <c r="Q640" s="217">
        <v>0</v>
      </c>
      <c r="R640" s="217">
        <f>Q640*H640</f>
        <v>0</v>
      </c>
      <c r="S640" s="217">
        <v>0</v>
      </c>
      <c r="T640" s="218">
        <f>S640*H640</f>
        <v>0</v>
      </c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R640" s="219" t="s">
        <v>287</v>
      </c>
      <c r="AT640" s="219" t="s">
        <v>141</v>
      </c>
      <c r="AU640" s="219" t="s">
        <v>89</v>
      </c>
      <c r="AY640" s="20" t="s">
        <v>139</v>
      </c>
      <c r="BE640" s="220">
        <f>IF(N640="základní",J640,0)</f>
        <v>0</v>
      </c>
      <c r="BF640" s="220">
        <f>IF(N640="snížená",J640,0)</f>
        <v>0</v>
      </c>
      <c r="BG640" s="220">
        <f>IF(N640="zákl. přenesená",J640,0)</f>
        <v>0</v>
      </c>
      <c r="BH640" s="220">
        <f>IF(N640="sníž. přenesená",J640,0)</f>
        <v>0</v>
      </c>
      <c r="BI640" s="220">
        <f>IF(N640="nulová",J640,0)</f>
        <v>0</v>
      </c>
      <c r="BJ640" s="20" t="s">
        <v>87</v>
      </c>
      <c r="BK640" s="220">
        <f>ROUND(I640*H640,2)</f>
        <v>0</v>
      </c>
      <c r="BL640" s="20" t="s">
        <v>287</v>
      </c>
      <c r="BM640" s="219" t="s">
        <v>700</v>
      </c>
    </row>
    <row r="641" s="2" customFormat="1">
      <c r="A641" s="42"/>
      <c r="B641" s="43"/>
      <c r="C641" s="44"/>
      <c r="D641" s="221" t="s">
        <v>148</v>
      </c>
      <c r="E641" s="44"/>
      <c r="F641" s="222" t="s">
        <v>701</v>
      </c>
      <c r="G641" s="44"/>
      <c r="H641" s="44"/>
      <c r="I641" s="223"/>
      <c r="J641" s="44"/>
      <c r="K641" s="44"/>
      <c r="L641" s="48"/>
      <c r="M641" s="224"/>
      <c r="N641" s="225"/>
      <c r="O641" s="88"/>
      <c r="P641" s="88"/>
      <c r="Q641" s="88"/>
      <c r="R641" s="88"/>
      <c r="S641" s="88"/>
      <c r="T641" s="89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T641" s="20" t="s">
        <v>148</v>
      </c>
      <c r="AU641" s="20" t="s">
        <v>89</v>
      </c>
    </row>
    <row r="642" s="15" customFormat="1">
      <c r="A642" s="15"/>
      <c r="B642" s="250"/>
      <c r="C642" s="251"/>
      <c r="D642" s="228" t="s">
        <v>150</v>
      </c>
      <c r="E642" s="252" t="s">
        <v>35</v>
      </c>
      <c r="F642" s="253" t="s">
        <v>224</v>
      </c>
      <c r="G642" s="251"/>
      <c r="H642" s="252" t="s">
        <v>35</v>
      </c>
      <c r="I642" s="254"/>
      <c r="J642" s="251"/>
      <c r="K642" s="251"/>
      <c r="L642" s="255"/>
      <c r="M642" s="256"/>
      <c r="N642" s="257"/>
      <c r="O642" s="257"/>
      <c r="P642" s="257"/>
      <c r="Q642" s="257"/>
      <c r="R642" s="257"/>
      <c r="S642" s="257"/>
      <c r="T642" s="258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59" t="s">
        <v>150</v>
      </c>
      <c r="AU642" s="259" t="s">
        <v>89</v>
      </c>
      <c r="AV642" s="15" t="s">
        <v>87</v>
      </c>
      <c r="AW642" s="15" t="s">
        <v>41</v>
      </c>
      <c r="AX642" s="15" t="s">
        <v>80</v>
      </c>
      <c r="AY642" s="259" t="s">
        <v>139</v>
      </c>
    </row>
    <row r="643" s="13" customFormat="1">
      <c r="A643" s="13"/>
      <c r="B643" s="226"/>
      <c r="C643" s="227"/>
      <c r="D643" s="228" t="s">
        <v>150</v>
      </c>
      <c r="E643" s="229" t="s">
        <v>35</v>
      </c>
      <c r="F643" s="230" t="s">
        <v>702</v>
      </c>
      <c r="G643" s="227"/>
      <c r="H643" s="231">
        <v>18.111999999999998</v>
      </c>
      <c r="I643" s="232"/>
      <c r="J643" s="227"/>
      <c r="K643" s="227"/>
      <c r="L643" s="233"/>
      <c r="M643" s="234"/>
      <c r="N643" s="235"/>
      <c r="O643" s="235"/>
      <c r="P643" s="235"/>
      <c r="Q643" s="235"/>
      <c r="R643" s="235"/>
      <c r="S643" s="235"/>
      <c r="T643" s="23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7" t="s">
        <v>150</v>
      </c>
      <c r="AU643" s="237" t="s">
        <v>89</v>
      </c>
      <c r="AV643" s="13" t="s">
        <v>89</v>
      </c>
      <c r="AW643" s="13" t="s">
        <v>41</v>
      </c>
      <c r="AX643" s="13" t="s">
        <v>80</v>
      </c>
      <c r="AY643" s="237" t="s">
        <v>139</v>
      </c>
    </row>
    <row r="644" s="13" customFormat="1">
      <c r="A644" s="13"/>
      <c r="B644" s="226"/>
      <c r="C644" s="227"/>
      <c r="D644" s="228" t="s">
        <v>150</v>
      </c>
      <c r="E644" s="229" t="s">
        <v>35</v>
      </c>
      <c r="F644" s="230" t="s">
        <v>703</v>
      </c>
      <c r="G644" s="227"/>
      <c r="H644" s="231">
        <v>6.1200000000000001</v>
      </c>
      <c r="I644" s="232"/>
      <c r="J644" s="227"/>
      <c r="K644" s="227"/>
      <c r="L644" s="233"/>
      <c r="M644" s="234"/>
      <c r="N644" s="235"/>
      <c r="O644" s="235"/>
      <c r="P644" s="235"/>
      <c r="Q644" s="235"/>
      <c r="R644" s="235"/>
      <c r="S644" s="235"/>
      <c r="T644" s="236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7" t="s">
        <v>150</v>
      </c>
      <c r="AU644" s="237" t="s">
        <v>89</v>
      </c>
      <c r="AV644" s="13" t="s">
        <v>89</v>
      </c>
      <c r="AW644" s="13" t="s">
        <v>41</v>
      </c>
      <c r="AX644" s="13" t="s">
        <v>80</v>
      </c>
      <c r="AY644" s="237" t="s">
        <v>139</v>
      </c>
    </row>
    <row r="645" s="13" customFormat="1">
      <c r="A645" s="13"/>
      <c r="B645" s="226"/>
      <c r="C645" s="227"/>
      <c r="D645" s="228" t="s">
        <v>150</v>
      </c>
      <c r="E645" s="229" t="s">
        <v>35</v>
      </c>
      <c r="F645" s="230" t="s">
        <v>704</v>
      </c>
      <c r="G645" s="227"/>
      <c r="H645" s="231">
        <v>11.43</v>
      </c>
      <c r="I645" s="232"/>
      <c r="J645" s="227"/>
      <c r="K645" s="227"/>
      <c r="L645" s="233"/>
      <c r="M645" s="234"/>
      <c r="N645" s="235"/>
      <c r="O645" s="235"/>
      <c r="P645" s="235"/>
      <c r="Q645" s="235"/>
      <c r="R645" s="235"/>
      <c r="S645" s="235"/>
      <c r="T645" s="236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7" t="s">
        <v>150</v>
      </c>
      <c r="AU645" s="237" t="s">
        <v>89</v>
      </c>
      <c r="AV645" s="13" t="s">
        <v>89</v>
      </c>
      <c r="AW645" s="13" t="s">
        <v>41</v>
      </c>
      <c r="AX645" s="13" t="s">
        <v>80</v>
      </c>
      <c r="AY645" s="237" t="s">
        <v>139</v>
      </c>
    </row>
    <row r="646" s="13" customFormat="1">
      <c r="A646" s="13"/>
      <c r="B646" s="226"/>
      <c r="C646" s="227"/>
      <c r="D646" s="228" t="s">
        <v>150</v>
      </c>
      <c r="E646" s="229" t="s">
        <v>35</v>
      </c>
      <c r="F646" s="230" t="s">
        <v>705</v>
      </c>
      <c r="G646" s="227"/>
      <c r="H646" s="231">
        <v>6.6900000000000004</v>
      </c>
      <c r="I646" s="232"/>
      <c r="J646" s="227"/>
      <c r="K646" s="227"/>
      <c r="L646" s="233"/>
      <c r="M646" s="234"/>
      <c r="N646" s="235"/>
      <c r="O646" s="235"/>
      <c r="P646" s="235"/>
      <c r="Q646" s="235"/>
      <c r="R646" s="235"/>
      <c r="S646" s="235"/>
      <c r="T646" s="23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7" t="s">
        <v>150</v>
      </c>
      <c r="AU646" s="237" t="s">
        <v>89</v>
      </c>
      <c r="AV646" s="13" t="s">
        <v>89</v>
      </c>
      <c r="AW646" s="13" t="s">
        <v>41</v>
      </c>
      <c r="AX646" s="13" t="s">
        <v>80</v>
      </c>
      <c r="AY646" s="237" t="s">
        <v>139</v>
      </c>
    </row>
    <row r="647" s="13" customFormat="1">
      <c r="A647" s="13"/>
      <c r="B647" s="226"/>
      <c r="C647" s="227"/>
      <c r="D647" s="228" t="s">
        <v>150</v>
      </c>
      <c r="E647" s="229" t="s">
        <v>35</v>
      </c>
      <c r="F647" s="230" t="s">
        <v>706</v>
      </c>
      <c r="G647" s="227"/>
      <c r="H647" s="231">
        <v>7.3099999999999996</v>
      </c>
      <c r="I647" s="232"/>
      <c r="J647" s="227"/>
      <c r="K647" s="227"/>
      <c r="L647" s="233"/>
      <c r="M647" s="234"/>
      <c r="N647" s="235"/>
      <c r="O647" s="235"/>
      <c r="P647" s="235"/>
      <c r="Q647" s="235"/>
      <c r="R647" s="235"/>
      <c r="S647" s="235"/>
      <c r="T647" s="23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7" t="s">
        <v>150</v>
      </c>
      <c r="AU647" s="237" t="s">
        <v>89</v>
      </c>
      <c r="AV647" s="13" t="s">
        <v>89</v>
      </c>
      <c r="AW647" s="13" t="s">
        <v>41</v>
      </c>
      <c r="AX647" s="13" t="s">
        <v>80</v>
      </c>
      <c r="AY647" s="237" t="s">
        <v>139</v>
      </c>
    </row>
    <row r="648" s="13" customFormat="1">
      <c r="A648" s="13"/>
      <c r="B648" s="226"/>
      <c r="C648" s="227"/>
      <c r="D648" s="228" t="s">
        <v>150</v>
      </c>
      <c r="E648" s="229" t="s">
        <v>35</v>
      </c>
      <c r="F648" s="230" t="s">
        <v>707</v>
      </c>
      <c r="G648" s="227"/>
      <c r="H648" s="231">
        <v>1.05</v>
      </c>
      <c r="I648" s="232"/>
      <c r="J648" s="227"/>
      <c r="K648" s="227"/>
      <c r="L648" s="233"/>
      <c r="M648" s="234"/>
      <c r="N648" s="235"/>
      <c r="O648" s="235"/>
      <c r="P648" s="235"/>
      <c r="Q648" s="235"/>
      <c r="R648" s="235"/>
      <c r="S648" s="235"/>
      <c r="T648" s="23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7" t="s">
        <v>150</v>
      </c>
      <c r="AU648" s="237" t="s">
        <v>89</v>
      </c>
      <c r="AV648" s="13" t="s">
        <v>89</v>
      </c>
      <c r="AW648" s="13" t="s">
        <v>41</v>
      </c>
      <c r="AX648" s="13" t="s">
        <v>80</v>
      </c>
      <c r="AY648" s="237" t="s">
        <v>139</v>
      </c>
    </row>
    <row r="649" s="13" customFormat="1">
      <c r="A649" s="13"/>
      <c r="B649" s="226"/>
      <c r="C649" s="227"/>
      <c r="D649" s="228" t="s">
        <v>150</v>
      </c>
      <c r="E649" s="229" t="s">
        <v>35</v>
      </c>
      <c r="F649" s="230" t="s">
        <v>708</v>
      </c>
      <c r="G649" s="227"/>
      <c r="H649" s="231">
        <v>7.8600000000000003</v>
      </c>
      <c r="I649" s="232"/>
      <c r="J649" s="227"/>
      <c r="K649" s="227"/>
      <c r="L649" s="233"/>
      <c r="M649" s="234"/>
      <c r="N649" s="235"/>
      <c r="O649" s="235"/>
      <c r="P649" s="235"/>
      <c r="Q649" s="235"/>
      <c r="R649" s="235"/>
      <c r="S649" s="235"/>
      <c r="T649" s="236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7" t="s">
        <v>150</v>
      </c>
      <c r="AU649" s="237" t="s">
        <v>89</v>
      </c>
      <c r="AV649" s="13" t="s">
        <v>89</v>
      </c>
      <c r="AW649" s="13" t="s">
        <v>41</v>
      </c>
      <c r="AX649" s="13" t="s">
        <v>80</v>
      </c>
      <c r="AY649" s="237" t="s">
        <v>139</v>
      </c>
    </row>
    <row r="650" s="13" customFormat="1">
      <c r="A650" s="13"/>
      <c r="B650" s="226"/>
      <c r="C650" s="227"/>
      <c r="D650" s="228" t="s">
        <v>150</v>
      </c>
      <c r="E650" s="229" t="s">
        <v>35</v>
      </c>
      <c r="F650" s="230" t="s">
        <v>709</v>
      </c>
      <c r="G650" s="227"/>
      <c r="H650" s="231">
        <v>11.34</v>
      </c>
      <c r="I650" s="232"/>
      <c r="J650" s="227"/>
      <c r="K650" s="227"/>
      <c r="L650" s="233"/>
      <c r="M650" s="234"/>
      <c r="N650" s="235"/>
      <c r="O650" s="235"/>
      <c r="P650" s="235"/>
      <c r="Q650" s="235"/>
      <c r="R650" s="235"/>
      <c r="S650" s="235"/>
      <c r="T650" s="23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7" t="s">
        <v>150</v>
      </c>
      <c r="AU650" s="237" t="s">
        <v>89</v>
      </c>
      <c r="AV650" s="13" t="s">
        <v>89</v>
      </c>
      <c r="AW650" s="13" t="s">
        <v>41</v>
      </c>
      <c r="AX650" s="13" t="s">
        <v>80</v>
      </c>
      <c r="AY650" s="237" t="s">
        <v>139</v>
      </c>
    </row>
    <row r="651" s="13" customFormat="1">
      <c r="A651" s="13"/>
      <c r="B651" s="226"/>
      <c r="C651" s="227"/>
      <c r="D651" s="228" t="s">
        <v>150</v>
      </c>
      <c r="E651" s="229" t="s">
        <v>35</v>
      </c>
      <c r="F651" s="230" t="s">
        <v>710</v>
      </c>
      <c r="G651" s="227"/>
      <c r="H651" s="231">
        <v>9.3800000000000008</v>
      </c>
      <c r="I651" s="232"/>
      <c r="J651" s="227"/>
      <c r="K651" s="227"/>
      <c r="L651" s="233"/>
      <c r="M651" s="234"/>
      <c r="N651" s="235"/>
      <c r="O651" s="235"/>
      <c r="P651" s="235"/>
      <c r="Q651" s="235"/>
      <c r="R651" s="235"/>
      <c r="S651" s="235"/>
      <c r="T651" s="23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7" t="s">
        <v>150</v>
      </c>
      <c r="AU651" s="237" t="s">
        <v>89</v>
      </c>
      <c r="AV651" s="13" t="s">
        <v>89</v>
      </c>
      <c r="AW651" s="13" t="s">
        <v>41</v>
      </c>
      <c r="AX651" s="13" t="s">
        <v>80</v>
      </c>
      <c r="AY651" s="237" t="s">
        <v>139</v>
      </c>
    </row>
    <row r="652" s="13" customFormat="1">
      <c r="A652" s="13"/>
      <c r="B652" s="226"/>
      <c r="C652" s="227"/>
      <c r="D652" s="228" t="s">
        <v>150</v>
      </c>
      <c r="E652" s="229" t="s">
        <v>35</v>
      </c>
      <c r="F652" s="230" t="s">
        <v>711</v>
      </c>
      <c r="G652" s="227"/>
      <c r="H652" s="231">
        <v>7.9400000000000004</v>
      </c>
      <c r="I652" s="232"/>
      <c r="J652" s="227"/>
      <c r="K652" s="227"/>
      <c r="L652" s="233"/>
      <c r="M652" s="234"/>
      <c r="N652" s="235"/>
      <c r="O652" s="235"/>
      <c r="P652" s="235"/>
      <c r="Q652" s="235"/>
      <c r="R652" s="235"/>
      <c r="S652" s="235"/>
      <c r="T652" s="23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7" t="s">
        <v>150</v>
      </c>
      <c r="AU652" s="237" t="s">
        <v>89</v>
      </c>
      <c r="AV652" s="13" t="s">
        <v>89</v>
      </c>
      <c r="AW652" s="13" t="s">
        <v>41</v>
      </c>
      <c r="AX652" s="13" t="s">
        <v>80</v>
      </c>
      <c r="AY652" s="237" t="s">
        <v>139</v>
      </c>
    </row>
    <row r="653" s="14" customFormat="1">
      <c r="A653" s="14"/>
      <c r="B653" s="238"/>
      <c r="C653" s="239"/>
      <c r="D653" s="228" t="s">
        <v>150</v>
      </c>
      <c r="E653" s="240" t="s">
        <v>35</v>
      </c>
      <c r="F653" s="241" t="s">
        <v>170</v>
      </c>
      <c r="G653" s="239"/>
      <c r="H653" s="242">
        <v>87.231999999999985</v>
      </c>
      <c r="I653" s="243"/>
      <c r="J653" s="239"/>
      <c r="K653" s="239"/>
      <c r="L653" s="244"/>
      <c r="M653" s="245"/>
      <c r="N653" s="246"/>
      <c r="O653" s="246"/>
      <c r="P653" s="246"/>
      <c r="Q653" s="246"/>
      <c r="R653" s="246"/>
      <c r="S653" s="246"/>
      <c r="T653" s="24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8" t="s">
        <v>150</v>
      </c>
      <c r="AU653" s="248" t="s">
        <v>89</v>
      </c>
      <c r="AV653" s="14" t="s">
        <v>146</v>
      </c>
      <c r="AW653" s="14" t="s">
        <v>41</v>
      </c>
      <c r="AX653" s="14" t="s">
        <v>87</v>
      </c>
      <c r="AY653" s="248" t="s">
        <v>139</v>
      </c>
    </row>
    <row r="654" s="2" customFormat="1" ht="16.5" customHeight="1">
      <c r="A654" s="42"/>
      <c r="B654" s="43"/>
      <c r="C654" s="260" t="s">
        <v>712</v>
      </c>
      <c r="D654" s="260" t="s">
        <v>229</v>
      </c>
      <c r="E654" s="261" t="s">
        <v>713</v>
      </c>
      <c r="F654" s="262" t="s">
        <v>714</v>
      </c>
      <c r="G654" s="263" t="s">
        <v>715</v>
      </c>
      <c r="H654" s="264">
        <v>26.170000000000002</v>
      </c>
      <c r="I654" s="265"/>
      <c r="J654" s="266">
        <f>ROUND(I654*H654,2)</f>
        <v>0</v>
      </c>
      <c r="K654" s="262" t="s">
        <v>145</v>
      </c>
      <c r="L654" s="267"/>
      <c r="M654" s="268" t="s">
        <v>35</v>
      </c>
      <c r="N654" s="269" t="s">
        <v>51</v>
      </c>
      <c r="O654" s="88"/>
      <c r="P654" s="217">
        <f>O654*H654</f>
        <v>0</v>
      </c>
      <c r="Q654" s="217">
        <v>0.001</v>
      </c>
      <c r="R654" s="217">
        <f>Q654*H654</f>
        <v>0.026170000000000002</v>
      </c>
      <c r="S654" s="217">
        <v>0</v>
      </c>
      <c r="T654" s="218">
        <f>S654*H654</f>
        <v>0</v>
      </c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R654" s="219" t="s">
        <v>413</v>
      </c>
      <c r="AT654" s="219" t="s">
        <v>229</v>
      </c>
      <c r="AU654" s="219" t="s">
        <v>89</v>
      </c>
      <c r="AY654" s="20" t="s">
        <v>139</v>
      </c>
      <c r="BE654" s="220">
        <f>IF(N654="základní",J654,0)</f>
        <v>0</v>
      </c>
      <c r="BF654" s="220">
        <f>IF(N654="snížená",J654,0)</f>
        <v>0</v>
      </c>
      <c r="BG654" s="220">
        <f>IF(N654="zákl. přenesená",J654,0)</f>
        <v>0</v>
      </c>
      <c r="BH654" s="220">
        <f>IF(N654="sníž. přenesená",J654,0)</f>
        <v>0</v>
      </c>
      <c r="BI654" s="220">
        <f>IF(N654="nulová",J654,0)</f>
        <v>0</v>
      </c>
      <c r="BJ654" s="20" t="s">
        <v>87</v>
      </c>
      <c r="BK654" s="220">
        <f>ROUND(I654*H654,2)</f>
        <v>0</v>
      </c>
      <c r="BL654" s="20" t="s">
        <v>287</v>
      </c>
      <c r="BM654" s="219" t="s">
        <v>716</v>
      </c>
    </row>
    <row r="655" s="2" customFormat="1">
      <c r="A655" s="42"/>
      <c r="B655" s="43"/>
      <c r="C655" s="44"/>
      <c r="D655" s="228" t="s">
        <v>181</v>
      </c>
      <c r="E655" s="44"/>
      <c r="F655" s="249" t="s">
        <v>717</v>
      </c>
      <c r="G655" s="44"/>
      <c r="H655" s="44"/>
      <c r="I655" s="223"/>
      <c r="J655" s="44"/>
      <c r="K655" s="44"/>
      <c r="L655" s="48"/>
      <c r="M655" s="224"/>
      <c r="N655" s="225"/>
      <c r="O655" s="88"/>
      <c r="P655" s="88"/>
      <c r="Q655" s="88"/>
      <c r="R655" s="88"/>
      <c r="S655" s="88"/>
      <c r="T655" s="89"/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T655" s="20" t="s">
        <v>181</v>
      </c>
      <c r="AU655" s="20" t="s">
        <v>89</v>
      </c>
    </row>
    <row r="656" s="15" customFormat="1">
      <c r="A656" s="15"/>
      <c r="B656" s="250"/>
      <c r="C656" s="251"/>
      <c r="D656" s="228" t="s">
        <v>150</v>
      </c>
      <c r="E656" s="252" t="s">
        <v>35</v>
      </c>
      <c r="F656" s="253" t="s">
        <v>224</v>
      </c>
      <c r="G656" s="251"/>
      <c r="H656" s="252" t="s">
        <v>35</v>
      </c>
      <c r="I656" s="254"/>
      <c r="J656" s="251"/>
      <c r="K656" s="251"/>
      <c r="L656" s="255"/>
      <c r="M656" s="256"/>
      <c r="N656" s="257"/>
      <c r="O656" s="257"/>
      <c r="P656" s="257"/>
      <c r="Q656" s="257"/>
      <c r="R656" s="257"/>
      <c r="S656" s="257"/>
      <c r="T656" s="258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9" t="s">
        <v>150</v>
      </c>
      <c r="AU656" s="259" t="s">
        <v>89</v>
      </c>
      <c r="AV656" s="15" t="s">
        <v>87</v>
      </c>
      <c r="AW656" s="15" t="s">
        <v>41</v>
      </c>
      <c r="AX656" s="15" t="s">
        <v>80</v>
      </c>
      <c r="AY656" s="259" t="s">
        <v>139</v>
      </c>
    </row>
    <row r="657" s="13" customFormat="1">
      <c r="A657" s="13"/>
      <c r="B657" s="226"/>
      <c r="C657" s="227"/>
      <c r="D657" s="228" t="s">
        <v>150</v>
      </c>
      <c r="E657" s="229" t="s">
        <v>35</v>
      </c>
      <c r="F657" s="230" t="s">
        <v>702</v>
      </c>
      <c r="G657" s="227"/>
      <c r="H657" s="231">
        <v>18.111999999999998</v>
      </c>
      <c r="I657" s="232"/>
      <c r="J657" s="227"/>
      <c r="K657" s="227"/>
      <c r="L657" s="233"/>
      <c r="M657" s="234"/>
      <c r="N657" s="235"/>
      <c r="O657" s="235"/>
      <c r="P657" s="235"/>
      <c r="Q657" s="235"/>
      <c r="R657" s="235"/>
      <c r="S657" s="235"/>
      <c r="T657" s="23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7" t="s">
        <v>150</v>
      </c>
      <c r="AU657" s="237" t="s">
        <v>89</v>
      </c>
      <c r="AV657" s="13" t="s">
        <v>89</v>
      </c>
      <c r="AW657" s="13" t="s">
        <v>41</v>
      </c>
      <c r="AX657" s="13" t="s">
        <v>80</v>
      </c>
      <c r="AY657" s="237" t="s">
        <v>139</v>
      </c>
    </row>
    <row r="658" s="13" customFormat="1">
      <c r="A658" s="13"/>
      <c r="B658" s="226"/>
      <c r="C658" s="227"/>
      <c r="D658" s="228" t="s">
        <v>150</v>
      </c>
      <c r="E658" s="229" t="s">
        <v>35</v>
      </c>
      <c r="F658" s="230" t="s">
        <v>703</v>
      </c>
      <c r="G658" s="227"/>
      <c r="H658" s="231">
        <v>6.1200000000000001</v>
      </c>
      <c r="I658" s="232"/>
      <c r="J658" s="227"/>
      <c r="K658" s="227"/>
      <c r="L658" s="233"/>
      <c r="M658" s="234"/>
      <c r="N658" s="235"/>
      <c r="O658" s="235"/>
      <c r="P658" s="235"/>
      <c r="Q658" s="235"/>
      <c r="R658" s="235"/>
      <c r="S658" s="235"/>
      <c r="T658" s="23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7" t="s">
        <v>150</v>
      </c>
      <c r="AU658" s="237" t="s">
        <v>89</v>
      </c>
      <c r="AV658" s="13" t="s">
        <v>89</v>
      </c>
      <c r="AW658" s="13" t="s">
        <v>41</v>
      </c>
      <c r="AX658" s="13" t="s">
        <v>80</v>
      </c>
      <c r="AY658" s="237" t="s">
        <v>139</v>
      </c>
    </row>
    <row r="659" s="13" customFormat="1">
      <c r="A659" s="13"/>
      <c r="B659" s="226"/>
      <c r="C659" s="227"/>
      <c r="D659" s="228" t="s">
        <v>150</v>
      </c>
      <c r="E659" s="229" t="s">
        <v>35</v>
      </c>
      <c r="F659" s="230" t="s">
        <v>704</v>
      </c>
      <c r="G659" s="227"/>
      <c r="H659" s="231">
        <v>11.43</v>
      </c>
      <c r="I659" s="232"/>
      <c r="J659" s="227"/>
      <c r="K659" s="227"/>
      <c r="L659" s="233"/>
      <c r="M659" s="234"/>
      <c r="N659" s="235"/>
      <c r="O659" s="235"/>
      <c r="P659" s="235"/>
      <c r="Q659" s="235"/>
      <c r="R659" s="235"/>
      <c r="S659" s="235"/>
      <c r="T659" s="236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7" t="s">
        <v>150</v>
      </c>
      <c r="AU659" s="237" t="s">
        <v>89</v>
      </c>
      <c r="AV659" s="13" t="s">
        <v>89</v>
      </c>
      <c r="AW659" s="13" t="s">
        <v>41</v>
      </c>
      <c r="AX659" s="13" t="s">
        <v>80</v>
      </c>
      <c r="AY659" s="237" t="s">
        <v>139</v>
      </c>
    </row>
    <row r="660" s="13" customFormat="1">
      <c r="A660" s="13"/>
      <c r="B660" s="226"/>
      <c r="C660" s="227"/>
      <c r="D660" s="228" t="s">
        <v>150</v>
      </c>
      <c r="E660" s="229" t="s">
        <v>35</v>
      </c>
      <c r="F660" s="230" t="s">
        <v>705</v>
      </c>
      <c r="G660" s="227"/>
      <c r="H660" s="231">
        <v>6.6900000000000004</v>
      </c>
      <c r="I660" s="232"/>
      <c r="J660" s="227"/>
      <c r="K660" s="227"/>
      <c r="L660" s="233"/>
      <c r="M660" s="234"/>
      <c r="N660" s="235"/>
      <c r="O660" s="235"/>
      <c r="P660" s="235"/>
      <c r="Q660" s="235"/>
      <c r="R660" s="235"/>
      <c r="S660" s="235"/>
      <c r="T660" s="23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7" t="s">
        <v>150</v>
      </c>
      <c r="AU660" s="237" t="s">
        <v>89</v>
      </c>
      <c r="AV660" s="13" t="s">
        <v>89</v>
      </c>
      <c r="AW660" s="13" t="s">
        <v>41</v>
      </c>
      <c r="AX660" s="13" t="s">
        <v>80</v>
      </c>
      <c r="AY660" s="237" t="s">
        <v>139</v>
      </c>
    </row>
    <row r="661" s="13" customFormat="1">
      <c r="A661" s="13"/>
      <c r="B661" s="226"/>
      <c r="C661" s="227"/>
      <c r="D661" s="228" t="s">
        <v>150</v>
      </c>
      <c r="E661" s="229" t="s">
        <v>35</v>
      </c>
      <c r="F661" s="230" t="s">
        <v>706</v>
      </c>
      <c r="G661" s="227"/>
      <c r="H661" s="231">
        <v>7.3099999999999996</v>
      </c>
      <c r="I661" s="232"/>
      <c r="J661" s="227"/>
      <c r="K661" s="227"/>
      <c r="L661" s="233"/>
      <c r="M661" s="234"/>
      <c r="N661" s="235"/>
      <c r="O661" s="235"/>
      <c r="P661" s="235"/>
      <c r="Q661" s="235"/>
      <c r="R661" s="235"/>
      <c r="S661" s="235"/>
      <c r="T661" s="23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7" t="s">
        <v>150</v>
      </c>
      <c r="AU661" s="237" t="s">
        <v>89</v>
      </c>
      <c r="AV661" s="13" t="s">
        <v>89</v>
      </c>
      <c r="AW661" s="13" t="s">
        <v>41</v>
      </c>
      <c r="AX661" s="13" t="s">
        <v>80</v>
      </c>
      <c r="AY661" s="237" t="s">
        <v>139</v>
      </c>
    </row>
    <row r="662" s="13" customFormat="1">
      <c r="A662" s="13"/>
      <c r="B662" s="226"/>
      <c r="C662" s="227"/>
      <c r="D662" s="228" t="s">
        <v>150</v>
      </c>
      <c r="E662" s="229" t="s">
        <v>35</v>
      </c>
      <c r="F662" s="230" t="s">
        <v>707</v>
      </c>
      <c r="G662" s="227"/>
      <c r="H662" s="231">
        <v>1.05</v>
      </c>
      <c r="I662" s="232"/>
      <c r="J662" s="227"/>
      <c r="K662" s="227"/>
      <c r="L662" s="233"/>
      <c r="M662" s="234"/>
      <c r="N662" s="235"/>
      <c r="O662" s="235"/>
      <c r="P662" s="235"/>
      <c r="Q662" s="235"/>
      <c r="R662" s="235"/>
      <c r="S662" s="235"/>
      <c r="T662" s="23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7" t="s">
        <v>150</v>
      </c>
      <c r="AU662" s="237" t="s">
        <v>89</v>
      </c>
      <c r="AV662" s="13" t="s">
        <v>89</v>
      </c>
      <c r="AW662" s="13" t="s">
        <v>41</v>
      </c>
      <c r="AX662" s="13" t="s">
        <v>80</v>
      </c>
      <c r="AY662" s="237" t="s">
        <v>139</v>
      </c>
    </row>
    <row r="663" s="13" customFormat="1">
      <c r="A663" s="13"/>
      <c r="B663" s="226"/>
      <c r="C663" s="227"/>
      <c r="D663" s="228" t="s">
        <v>150</v>
      </c>
      <c r="E663" s="229" t="s">
        <v>35</v>
      </c>
      <c r="F663" s="230" t="s">
        <v>708</v>
      </c>
      <c r="G663" s="227"/>
      <c r="H663" s="231">
        <v>7.8600000000000003</v>
      </c>
      <c r="I663" s="232"/>
      <c r="J663" s="227"/>
      <c r="K663" s="227"/>
      <c r="L663" s="233"/>
      <c r="M663" s="234"/>
      <c r="N663" s="235"/>
      <c r="O663" s="235"/>
      <c r="P663" s="235"/>
      <c r="Q663" s="235"/>
      <c r="R663" s="235"/>
      <c r="S663" s="235"/>
      <c r="T663" s="23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7" t="s">
        <v>150</v>
      </c>
      <c r="AU663" s="237" t="s">
        <v>89</v>
      </c>
      <c r="AV663" s="13" t="s">
        <v>89</v>
      </c>
      <c r="AW663" s="13" t="s">
        <v>41</v>
      </c>
      <c r="AX663" s="13" t="s">
        <v>80</v>
      </c>
      <c r="AY663" s="237" t="s">
        <v>139</v>
      </c>
    </row>
    <row r="664" s="13" customFormat="1">
      <c r="A664" s="13"/>
      <c r="B664" s="226"/>
      <c r="C664" s="227"/>
      <c r="D664" s="228" t="s">
        <v>150</v>
      </c>
      <c r="E664" s="229" t="s">
        <v>35</v>
      </c>
      <c r="F664" s="230" t="s">
        <v>709</v>
      </c>
      <c r="G664" s="227"/>
      <c r="H664" s="231">
        <v>11.34</v>
      </c>
      <c r="I664" s="232"/>
      <c r="J664" s="227"/>
      <c r="K664" s="227"/>
      <c r="L664" s="233"/>
      <c r="M664" s="234"/>
      <c r="N664" s="235"/>
      <c r="O664" s="235"/>
      <c r="P664" s="235"/>
      <c r="Q664" s="235"/>
      <c r="R664" s="235"/>
      <c r="S664" s="235"/>
      <c r="T664" s="23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7" t="s">
        <v>150</v>
      </c>
      <c r="AU664" s="237" t="s">
        <v>89</v>
      </c>
      <c r="AV664" s="13" t="s">
        <v>89</v>
      </c>
      <c r="AW664" s="13" t="s">
        <v>41</v>
      </c>
      <c r="AX664" s="13" t="s">
        <v>80</v>
      </c>
      <c r="AY664" s="237" t="s">
        <v>139</v>
      </c>
    </row>
    <row r="665" s="13" customFormat="1">
      <c r="A665" s="13"/>
      <c r="B665" s="226"/>
      <c r="C665" s="227"/>
      <c r="D665" s="228" t="s">
        <v>150</v>
      </c>
      <c r="E665" s="229" t="s">
        <v>35</v>
      </c>
      <c r="F665" s="230" t="s">
        <v>710</v>
      </c>
      <c r="G665" s="227"/>
      <c r="H665" s="231">
        <v>9.3800000000000008</v>
      </c>
      <c r="I665" s="232"/>
      <c r="J665" s="227"/>
      <c r="K665" s="227"/>
      <c r="L665" s="233"/>
      <c r="M665" s="234"/>
      <c r="N665" s="235"/>
      <c r="O665" s="235"/>
      <c r="P665" s="235"/>
      <c r="Q665" s="235"/>
      <c r="R665" s="235"/>
      <c r="S665" s="235"/>
      <c r="T665" s="23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7" t="s">
        <v>150</v>
      </c>
      <c r="AU665" s="237" t="s">
        <v>89</v>
      </c>
      <c r="AV665" s="13" t="s">
        <v>89</v>
      </c>
      <c r="AW665" s="13" t="s">
        <v>41</v>
      </c>
      <c r="AX665" s="13" t="s">
        <v>80</v>
      </c>
      <c r="AY665" s="237" t="s">
        <v>139</v>
      </c>
    </row>
    <row r="666" s="13" customFormat="1">
      <c r="A666" s="13"/>
      <c r="B666" s="226"/>
      <c r="C666" s="227"/>
      <c r="D666" s="228" t="s">
        <v>150</v>
      </c>
      <c r="E666" s="229" t="s">
        <v>35</v>
      </c>
      <c r="F666" s="230" t="s">
        <v>711</v>
      </c>
      <c r="G666" s="227"/>
      <c r="H666" s="231">
        <v>7.9400000000000004</v>
      </c>
      <c r="I666" s="232"/>
      <c r="J666" s="227"/>
      <c r="K666" s="227"/>
      <c r="L666" s="233"/>
      <c r="M666" s="234"/>
      <c r="N666" s="235"/>
      <c r="O666" s="235"/>
      <c r="P666" s="235"/>
      <c r="Q666" s="235"/>
      <c r="R666" s="235"/>
      <c r="S666" s="235"/>
      <c r="T666" s="23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7" t="s">
        <v>150</v>
      </c>
      <c r="AU666" s="237" t="s">
        <v>89</v>
      </c>
      <c r="AV666" s="13" t="s">
        <v>89</v>
      </c>
      <c r="AW666" s="13" t="s">
        <v>41</v>
      </c>
      <c r="AX666" s="13" t="s">
        <v>80</v>
      </c>
      <c r="AY666" s="237" t="s">
        <v>139</v>
      </c>
    </row>
    <row r="667" s="14" customFormat="1">
      <c r="A667" s="14"/>
      <c r="B667" s="238"/>
      <c r="C667" s="239"/>
      <c r="D667" s="228" t="s">
        <v>150</v>
      </c>
      <c r="E667" s="240" t="s">
        <v>35</v>
      </c>
      <c r="F667" s="241" t="s">
        <v>170</v>
      </c>
      <c r="G667" s="239"/>
      <c r="H667" s="242">
        <v>87.231999999999985</v>
      </c>
      <c r="I667" s="243"/>
      <c r="J667" s="239"/>
      <c r="K667" s="239"/>
      <c r="L667" s="244"/>
      <c r="M667" s="245"/>
      <c r="N667" s="246"/>
      <c r="O667" s="246"/>
      <c r="P667" s="246"/>
      <c r="Q667" s="246"/>
      <c r="R667" s="246"/>
      <c r="S667" s="246"/>
      <c r="T667" s="24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8" t="s">
        <v>150</v>
      </c>
      <c r="AU667" s="248" t="s">
        <v>89</v>
      </c>
      <c r="AV667" s="14" t="s">
        <v>146</v>
      </c>
      <c r="AW667" s="14" t="s">
        <v>41</v>
      </c>
      <c r="AX667" s="14" t="s">
        <v>87</v>
      </c>
      <c r="AY667" s="248" t="s">
        <v>139</v>
      </c>
    </row>
    <row r="668" s="13" customFormat="1">
      <c r="A668" s="13"/>
      <c r="B668" s="226"/>
      <c r="C668" s="227"/>
      <c r="D668" s="228" t="s">
        <v>150</v>
      </c>
      <c r="E668" s="227"/>
      <c r="F668" s="230" t="s">
        <v>718</v>
      </c>
      <c r="G668" s="227"/>
      <c r="H668" s="231">
        <v>26.170000000000002</v>
      </c>
      <c r="I668" s="232"/>
      <c r="J668" s="227"/>
      <c r="K668" s="227"/>
      <c r="L668" s="233"/>
      <c r="M668" s="234"/>
      <c r="N668" s="235"/>
      <c r="O668" s="235"/>
      <c r="P668" s="235"/>
      <c r="Q668" s="235"/>
      <c r="R668" s="235"/>
      <c r="S668" s="235"/>
      <c r="T668" s="23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7" t="s">
        <v>150</v>
      </c>
      <c r="AU668" s="237" t="s">
        <v>89</v>
      </c>
      <c r="AV668" s="13" t="s">
        <v>89</v>
      </c>
      <c r="AW668" s="13" t="s">
        <v>4</v>
      </c>
      <c r="AX668" s="13" t="s">
        <v>87</v>
      </c>
      <c r="AY668" s="237" t="s">
        <v>139</v>
      </c>
    </row>
    <row r="669" s="2" customFormat="1" ht="24.15" customHeight="1">
      <c r="A669" s="42"/>
      <c r="B669" s="43"/>
      <c r="C669" s="208" t="s">
        <v>719</v>
      </c>
      <c r="D669" s="208" t="s">
        <v>141</v>
      </c>
      <c r="E669" s="209" t="s">
        <v>720</v>
      </c>
      <c r="F669" s="210" t="s">
        <v>721</v>
      </c>
      <c r="G669" s="211" t="s">
        <v>282</v>
      </c>
      <c r="H669" s="212">
        <v>87.231999999999999</v>
      </c>
      <c r="I669" s="213"/>
      <c r="J669" s="214">
        <f>ROUND(I669*H669,2)</f>
        <v>0</v>
      </c>
      <c r="K669" s="210" t="s">
        <v>145</v>
      </c>
      <c r="L669" s="48"/>
      <c r="M669" s="215" t="s">
        <v>35</v>
      </c>
      <c r="N669" s="216" t="s">
        <v>51</v>
      </c>
      <c r="O669" s="88"/>
      <c r="P669" s="217">
        <f>O669*H669</f>
        <v>0</v>
      </c>
      <c r="Q669" s="217">
        <v>0.00040000000000000002</v>
      </c>
      <c r="R669" s="217">
        <f>Q669*H669</f>
        <v>0.034892800000000002</v>
      </c>
      <c r="S669" s="217">
        <v>0</v>
      </c>
      <c r="T669" s="218">
        <f>S669*H669</f>
        <v>0</v>
      </c>
      <c r="U669" s="42"/>
      <c r="V669" s="42"/>
      <c r="W669" s="42"/>
      <c r="X669" s="42"/>
      <c r="Y669" s="42"/>
      <c r="Z669" s="42"/>
      <c r="AA669" s="42"/>
      <c r="AB669" s="42"/>
      <c r="AC669" s="42"/>
      <c r="AD669" s="42"/>
      <c r="AE669" s="42"/>
      <c r="AR669" s="219" t="s">
        <v>287</v>
      </c>
      <c r="AT669" s="219" t="s">
        <v>141</v>
      </c>
      <c r="AU669" s="219" t="s">
        <v>89</v>
      </c>
      <c r="AY669" s="20" t="s">
        <v>139</v>
      </c>
      <c r="BE669" s="220">
        <f>IF(N669="základní",J669,0)</f>
        <v>0</v>
      </c>
      <c r="BF669" s="220">
        <f>IF(N669="snížená",J669,0)</f>
        <v>0</v>
      </c>
      <c r="BG669" s="220">
        <f>IF(N669="zákl. přenesená",J669,0)</f>
        <v>0</v>
      </c>
      <c r="BH669" s="220">
        <f>IF(N669="sníž. přenesená",J669,0)</f>
        <v>0</v>
      </c>
      <c r="BI669" s="220">
        <f>IF(N669="nulová",J669,0)</f>
        <v>0</v>
      </c>
      <c r="BJ669" s="20" t="s">
        <v>87</v>
      </c>
      <c r="BK669" s="220">
        <f>ROUND(I669*H669,2)</f>
        <v>0</v>
      </c>
      <c r="BL669" s="20" t="s">
        <v>287</v>
      </c>
      <c r="BM669" s="219" t="s">
        <v>722</v>
      </c>
    </row>
    <row r="670" s="2" customFormat="1">
      <c r="A670" s="42"/>
      <c r="B670" s="43"/>
      <c r="C670" s="44"/>
      <c r="D670" s="221" t="s">
        <v>148</v>
      </c>
      <c r="E670" s="44"/>
      <c r="F670" s="222" t="s">
        <v>723</v>
      </c>
      <c r="G670" s="44"/>
      <c r="H670" s="44"/>
      <c r="I670" s="223"/>
      <c r="J670" s="44"/>
      <c r="K670" s="44"/>
      <c r="L670" s="48"/>
      <c r="M670" s="224"/>
      <c r="N670" s="225"/>
      <c r="O670" s="88"/>
      <c r="P670" s="88"/>
      <c r="Q670" s="88"/>
      <c r="R670" s="88"/>
      <c r="S670" s="88"/>
      <c r="T670" s="89"/>
      <c r="U670" s="42"/>
      <c r="V670" s="42"/>
      <c r="W670" s="42"/>
      <c r="X670" s="42"/>
      <c r="Y670" s="42"/>
      <c r="Z670" s="42"/>
      <c r="AA670" s="42"/>
      <c r="AB670" s="42"/>
      <c r="AC670" s="42"/>
      <c r="AD670" s="42"/>
      <c r="AE670" s="42"/>
      <c r="AT670" s="20" t="s">
        <v>148</v>
      </c>
      <c r="AU670" s="20" t="s">
        <v>89</v>
      </c>
    </row>
    <row r="671" s="2" customFormat="1">
      <c r="A671" s="42"/>
      <c r="B671" s="43"/>
      <c r="C671" s="44"/>
      <c r="D671" s="228" t="s">
        <v>181</v>
      </c>
      <c r="E671" s="44"/>
      <c r="F671" s="249" t="s">
        <v>724</v>
      </c>
      <c r="G671" s="44"/>
      <c r="H671" s="44"/>
      <c r="I671" s="223"/>
      <c r="J671" s="44"/>
      <c r="K671" s="44"/>
      <c r="L671" s="48"/>
      <c r="M671" s="224"/>
      <c r="N671" s="225"/>
      <c r="O671" s="88"/>
      <c r="P671" s="88"/>
      <c r="Q671" s="88"/>
      <c r="R671" s="88"/>
      <c r="S671" s="88"/>
      <c r="T671" s="89"/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T671" s="20" t="s">
        <v>181</v>
      </c>
      <c r="AU671" s="20" t="s">
        <v>89</v>
      </c>
    </row>
    <row r="672" s="15" customFormat="1">
      <c r="A672" s="15"/>
      <c r="B672" s="250"/>
      <c r="C672" s="251"/>
      <c r="D672" s="228" t="s">
        <v>150</v>
      </c>
      <c r="E672" s="252" t="s">
        <v>35</v>
      </c>
      <c r="F672" s="253" t="s">
        <v>224</v>
      </c>
      <c r="G672" s="251"/>
      <c r="H672" s="252" t="s">
        <v>35</v>
      </c>
      <c r="I672" s="254"/>
      <c r="J672" s="251"/>
      <c r="K672" s="251"/>
      <c r="L672" s="255"/>
      <c r="M672" s="256"/>
      <c r="N672" s="257"/>
      <c r="O672" s="257"/>
      <c r="P672" s="257"/>
      <c r="Q672" s="257"/>
      <c r="R672" s="257"/>
      <c r="S672" s="257"/>
      <c r="T672" s="258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59" t="s">
        <v>150</v>
      </c>
      <c r="AU672" s="259" t="s">
        <v>89</v>
      </c>
      <c r="AV672" s="15" t="s">
        <v>87</v>
      </c>
      <c r="AW672" s="15" t="s">
        <v>41</v>
      </c>
      <c r="AX672" s="15" t="s">
        <v>80</v>
      </c>
      <c r="AY672" s="259" t="s">
        <v>139</v>
      </c>
    </row>
    <row r="673" s="13" customFormat="1">
      <c r="A673" s="13"/>
      <c r="B673" s="226"/>
      <c r="C673" s="227"/>
      <c r="D673" s="228" t="s">
        <v>150</v>
      </c>
      <c r="E673" s="229" t="s">
        <v>35</v>
      </c>
      <c r="F673" s="230" t="s">
        <v>702</v>
      </c>
      <c r="G673" s="227"/>
      <c r="H673" s="231">
        <v>18.111999999999998</v>
      </c>
      <c r="I673" s="232"/>
      <c r="J673" s="227"/>
      <c r="K673" s="227"/>
      <c r="L673" s="233"/>
      <c r="M673" s="234"/>
      <c r="N673" s="235"/>
      <c r="O673" s="235"/>
      <c r="P673" s="235"/>
      <c r="Q673" s="235"/>
      <c r="R673" s="235"/>
      <c r="S673" s="235"/>
      <c r="T673" s="23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7" t="s">
        <v>150</v>
      </c>
      <c r="AU673" s="237" t="s">
        <v>89</v>
      </c>
      <c r="AV673" s="13" t="s">
        <v>89</v>
      </c>
      <c r="AW673" s="13" t="s">
        <v>41</v>
      </c>
      <c r="AX673" s="13" t="s">
        <v>80</v>
      </c>
      <c r="AY673" s="237" t="s">
        <v>139</v>
      </c>
    </row>
    <row r="674" s="13" customFormat="1">
      <c r="A674" s="13"/>
      <c r="B674" s="226"/>
      <c r="C674" s="227"/>
      <c r="D674" s="228" t="s">
        <v>150</v>
      </c>
      <c r="E674" s="229" t="s">
        <v>35</v>
      </c>
      <c r="F674" s="230" t="s">
        <v>703</v>
      </c>
      <c r="G674" s="227"/>
      <c r="H674" s="231">
        <v>6.1200000000000001</v>
      </c>
      <c r="I674" s="232"/>
      <c r="J674" s="227"/>
      <c r="K674" s="227"/>
      <c r="L674" s="233"/>
      <c r="M674" s="234"/>
      <c r="N674" s="235"/>
      <c r="O674" s="235"/>
      <c r="P674" s="235"/>
      <c r="Q674" s="235"/>
      <c r="R674" s="235"/>
      <c r="S674" s="235"/>
      <c r="T674" s="23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7" t="s">
        <v>150</v>
      </c>
      <c r="AU674" s="237" t="s">
        <v>89</v>
      </c>
      <c r="AV674" s="13" t="s">
        <v>89</v>
      </c>
      <c r="AW674" s="13" t="s">
        <v>41</v>
      </c>
      <c r="AX674" s="13" t="s">
        <v>80</v>
      </c>
      <c r="AY674" s="237" t="s">
        <v>139</v>
      </c>
    </row>
    <row r="675" s="13" customFormat="1">
      <c r="A675" s="13"/>
      <c r="B675" s="226"/>
      <c r="C675" s="227"/>
      <c r="D675" s="228" t="s">
        <v>150</v>
      </c>
      <c r="E675" s="229" t="s">
        <v>35</v>
      </c>
      <c r="F675" s="230" t="s">
        <v>704</v>
      </c>
      <c r="G675" s="227"/>
      <c r="H675" s="231">
        <v>11.43</v>
      </c>
      <c r="I675" s="232"/>
      <c r="J675" s="227"/>
      <c r="K675" s="227"/>
      <c r="L675" s="233"/>
      <c r="M675" s="234"/>
      <c r="N675" s="235"/>
      <c r="O675" s="235"/>
      <c r="P675" s="235"/>
      <c r="Q675" s="235"/>
      <c r="R675" s="235"/>
      <c r="S675" s="235"/>
      <c r="T675" s="23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7" t="s">
        <v>150</v>
      </c>
      <c r="AU675" s="237" t="s">
        <v>89</v>
      </c>
      <c r="AV675" s="13" t="s">
        <v>89</v>
      </c>
      <c r="AW675" s="13" t="s">
        <v>41</v>
      </c>
      <c r="AX675" s="13" t="s">
        <v>80</v>
      </c>
      <c r="AY675" s="237" t="s">
        <v>139</v>
      </c>
    </row>
    <row r="676" s="13" customFormat="1">
      <c r="A676" s="13"/>
      <c r="B676" s="226"/>
      <c r="C676" s="227"/>
      <c r="D676" s="228" t="s">
        <v>150</v>
      </c>
      <c r="E676" s="229" t="s">
        <v>35</v>
      </c>
      <c r="F676" s="230" t="s">
        <v>705</v>
      </c>
      <c r="G676" s="227"/>
      <c r="H676" s="231">
        <v>6.6900000000000004</v>
      </c>
      <c r="I676" s="232"/>
      <c r="J676" s="227"/>
      <c r="K676" s="227"/>
      <c r="L676" s="233"/>
      <c r="M676" s="234"/>
      <c r="N676" s="235"/>
      <c r="O676" s="235"/>
      <c r="P676" s="235"/>
      <c r="Q676" s="235"/>
      <c r="R676" s="235"/>
      <c r="S676" s="235"/>
      <c r="T676" s="23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7" t="s">
        <v>150</v>
      </c>
      <c r="AU676" s="237" t="s">
        <v>89</v>
      </c>
      <c r="AV676" s="13" t="s">
        <v>89</v>
      </c>
      <c r="AW676" s="13" t="s">
        <v>41</v>
      </c>
      <c r="AX676" s="13" t="s">
        <v>80</v>
      </c>
      <c r="AY676" s="237" t="s">
        <v>139</v>
      </c>
    </row>
    <row r="677" s="13" customFormat="1">
      <c r="A677" s="13"/>
      <c r="B677" s="226"/>
      <c r="C677" s="227"/>
      <c r="D677" s="228" t="s">
        <v>150</v>
      </c>
      <c r="E677" s="229" t="s">
        <v>35</v>
      </c>
      <c r="F677" s="230" t="s">
        <v>706</v>
      </c>
      <c r="G677" s="227"/>
      <c r="H677" s="231">
        <v>7.3099999999999996</v>
      </c>
      <c r="I677" s="232"/>
      <c r="J677" s="227"/>
      <c r="K677" s="227"/>
      <c r="L677" s="233"/>
      <c r="M677" s="234"/>
      <c r="N677" s="235"/>
      <c r="O677" s="235"/>
      <c r="P677" s="235"/>
      <c r="Q677" s="235"/>
      <c r="R677" s="235"/>
      <c r="S677" s="235"/>
      <c r="T677" s="236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7" t="s">
        <v>150</v>
      </c>
      <c r="AU677" s="237" t="s">
        <v>89</v>
      </c>
      <c r="AV677" s="13" t="s">
        <v>89</v>
      </c>
      <c r="AW677" s="13" t="s">
        <v>41</v>
      </c>
      <c r="AX677" s="13" t="s">
        <v>80</v>
      </c>
      <c r="AY677" s="237" t="s">
        <v>139</v>
      </c>
    </row>
    <row r="678" s="13" customFormat="1">
      <c r="A678" s="13"/>
      <c r="B678" s="226"/>
      <c r="C678" s="227"/>
      <c r="D678" s="228" t="s">
        <v>150</v>
      </c>
      <c r="E678" s="229" t="s">
        <v>35</v>
      </c>
      <c r="F678" s="230" t="s">
        <v>707</v>
      </c>
      <c r="G678" s="227"/>
      <c r="H678" s="231">
        <v>1.05</v>
      </c>
      <c r="I678" s="232"/>
      <c r="J678" s="227"/>
      <c r="K678" s="227"/>
      <c r="L678" s="233"/>
      <c r="M678" s="234"/>
      <c r="N678" s="235"/>
      <c r="O678" s="235"/>
      <c r="P678" s="235"/>
      <c r="Q678" s="235"/>
      <c r="R678" s="235"/>
      <c r="S678" s="235"/>
      <c r="T678" s="236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7" t="s">
        <v>150</v>
      </c>
      <c r="AU678" s="237" t="s">
        <v>89</v>
      </c>
      <c r="AV678" s="13" t="s">
        <v>89</v>
      </c>
      <c r="AW678" s="13" t="s">
        <v>41</v>
      </c>
      <c r="AX678" s="13" t="s">
        <v>80</v>
      </c>
      <c r="AY678" s="237" t="s">
        <v>139</v>
      </c>
    </row>
    <row r="679" s="13" customFormat="1">
      <c r="A679" s="13"/>
      <c r="B679" s="226"/>
      <c r="C679" s="227"/>
      <c r="D679" s="228" t="s">
        <v>150</v>
      </c>
      <c r="E679" s="229" t="s">
        <v>35</v>
      </c>
      <c r="F679" s="230" t="s">
        <v>708</v>
      </c>
      <c r="G679" s="227"/>
      <c r="H679" s="231">
        <v>7.8600000000000003</v>
      </c>
      <c r="I679" s="232"/>
      <c r="J679" s="227"/>
      <c r="K679" s="227"/>
      <c r="L679" s="233"/>
      <c r="M679" s="234"/>
      <c r="N679" s="235"/>
      <c r="O679" s="235"/>
      <c r="P679" s="235"/>
      <c r="Q679" s="235"/>
      <c r="R679" s="235"/>
      <c r="S679" s="235"/>
      <c r="T679" s="236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7" t="s">
        <v>150</v>
      </c>
      <c r="AU679" s="237" t="s">
        <v>89</v>
      </c>
      <c r="AV679" s="13" t="s">
        <v>89</v>
      </c>
      <c r="AW679" s="13" t="s">
        <v>41</v>
      </c>
      <c r="AX679" s="13" t="s">
        <v>80</v>
      </c>
      <c r="AY679" s="237" t="s">
        <v>139</v>
      </c>
    </row>
    <row r="680" s="13" customFormat="1">
      <c r="A680" s="13"/>
      <c r="B680" s="226"/>
      <c r="C680" s="227"/>
      <c r="D680" s="228" t="s">
        <v>150</v>
      </c>
      <c r="E680" s="229" t="s">
        <v>35</v>
      </c>
      <c r="F680" s="230" t="s">
        <v>709</v>
      </c>
      <c r="G680" s="227"/>
      <c r="H680" s="231">
        <v>11.34</v>
      </c>
      <c r="I680" s="232"/>
      <c r="J680" s="227"/>
      <c r="K680" s="227"/>
      <c r="L680" s="233"/>
      <c r="M680" s="234"/>
      <c r="N680" s="235"/>
      <c r="O680" s="235"/>
      <c r="P680" s="235"/>
      <c r="Q680" s="235"/>
      <c r="R680" s="235"/>
      <c r="S680" s="235"/>
      <c r="T680" s="23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7" t="s">
        <v>150</v>
      </c>
      <c r="AU680" s="237" t="s">
        <v>89</v>
      </c>
      <c r="AV680" s="13" t="s">
        <v>89</v>
      </c>
      <c r="AW680" s="13" t="s">
        <v>41</v>
      </c>
      <c r="AX680" s="13" t="s">
        <v>80</v>
      </c>
      <c r="AY680" s="237" t="s">
        <v>139</v>
      </c>
    </row>
    <row r="681" s="13" customFormat="1">
      <c r="A681" s="13"/>
      <c r="B681" s="226"/>
      <c r="C681" s="227"/>
      <c r="D681" s="228" t="s">
        <v>150</v>
      </c>
      <c r="E681" s="229" t="s">
        <v>35</v>
      </c>
      <c r="F681" s="230" t="s">
        <v>710</v>
      </c>
      <c r="G681" s="227"/>
      <c r="H681" s="231">
        <v>9.3800000000000008</v>
      </c>
      <c r="I681" s="232"/>
      <c r="J681" s="227"/>
      <c r="K681" s="227"/>
      <c r="L681" s="233"/>
      <c r="M681" s="234"/>
      <c r="N681" s="235"/>
      <c r="O681" s="235"/>
      <c r="P681" s="235"/>
      <c r="Q681" s="235"/>
      <c r="R681" s="235"/>
      <c r="S681" s="235"/>
      <c r="T681" s="23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7" t="s">
        <v>150</v>
      </c>
      <c r="AU681" s="237" t="s">
        <v>89</v>
      </c>
      <c r="AV681" s="13" t="s">
        <v>89</v>
      </c>
      <c r="AW681" s="13" t="s">
        <v>41</v>
      </c>
      <c r="AX681" s="13" t="s">
        <v>80</v>
      </c>
      <c r="AY681" s="237" t="s">
        <v>139</v>
      </c>
    </row>
    <row r="682" s="13" customFormat="1">
      <c r="A682" s="13"/>
      <c r="B682" s="226"/>
      <c r="C682" s="227"/>
      <c r="D682" s="228" t="s">
        <v>150</v>
      </c>
      <c r="E682" s="229" t="s">
        <v>35</v>
      </c>
      <c r="F682" s="230" t="s">
        <v>711</v>
      </c>
      <c r="G682" s="227"/>
      <c r="H682" s="231">
        <v>7.9400000000000004</v>
      </c>
      <c r="I682" s="232"/>
      <c r="J682" s="227"/>
      <c r="K682" s="227"/>
      <c r="L682" s="233"/>
      <c r="M682" s="234"/>
      <c r="N682" s="235"/>
      <c r="O682" s="235"/>
      <c r="P682" s="235"/>
      <c r="Q682" s="235"/>
      <c r="R682" s="235"/>
      <c r="S682" s="235"/>
      <c r="T682" s="23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7" t="s">
        <v>150</v>
      </c>
      <c r="AU682" s="237" t="s">
        <v>89</v>
      </c>
      <c r="AV682" s="13" t="s">
        <v>89</v>
      </c>
      <c r="AW682" s="13" t="s">
        <v>41</v>
      </c>
      <c r="AX682" s="13" t="s">
        <v>80</v>
      </c>
      <c r="AY682" s="237" t="s">
        <v>139</v>
      </c>
    </row>
    <row r="683" s="14" customFormat="1">
      <c r="A683" s="14"/>
      <c r="B683" s="238"/>
      <c r="C683" s="239"/>
      <c r="D683" s="228" t="s">
        <v>150</v>
      </c>
      <c r="E683" s="240" t="s">
        <v>35</v>
      </c>
      <c r="F683" s="241" t="s">
        <v>170</v>
      </c>
      <c r="G683" s="239"/>
      <c r="H683" s="242">
        <v>87.231999999999985</v>
      </c>
      <c r="I683" s="243"/>
      <c r="J683" s="239"/>
      <c r="K683" s="239"/>
      <c r="L683" s="244"/>
      <c r="M683" s="245"/>
      <c r="N683" s="246"/>
      <c r="O683" s="246"/>
      <c r="P683" s="246"/>
      <c r="Q683" s="246"/>
      <c r="R683" s="246"/>
      <c r="S683" s="246"/>
      <c r="T683" s="247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8" t="s">
        <v>150</v>
      </c>
      <c r="AU683" s="248" t="s">
        <v>89</v>
      </c>
      <c r="AV683" s="14" t="s">
        <v>146</v>
      </c>
      <c r="AW683" s="14" t="s">
        <v>41</v>
      </c>
      <c r="AX683" s="14" t="s">
        <v>87</v>
      </c>
      <c r="AY683" s="248" t="s">
        <v>139</v>
      </c>
    </row>
    <row r="684" s="2" customFormat="1" ht="49.05" customHeight="1">
      <c r="A684" s="42"/>
      <c r="B684" s="43"/>
      <c r="C684" s="260" t="s">
        <v>725</v>
      </c>
      <c r="D684" s="260" t="s">
        <v>229</v>
      </c>
      <c r="E684" s="261" t="s">
        <v>726</v>
      </c>
      <c r="F684" s="262" t="s">
        <v>727</v>
      </c>
      <c r="G684" s="263" t="s">
        <v>282</v>
      </c>
      <c r="H684" s="264">
        <v>104.678</v>
      </c>
      <c r="I684" s="265"/>
      <c r="J684" s="266">
        <f>ROUND(I684*H684,2)</f>
        <v>0</v>
      </c>
      <c r="K684" s="262" t="s">
        <v>145</v>
      </c>
      <c r="L684" s="267"/>
      <c r="M684" s="268" t="s">
        <v>35</v>
      </c>
      <c r="N684" s="269" t="s">
        <v>51</v>
      </c>
      <c r="O684" s="88"/>
      <c r="P684" s="217">
        <f>O684*H684</f>
        <v>0</v>
      </c>
      <c r="Q684" s="217">
        <v>0.0054000000000000003</v>
      </c>
      <c r="R684" s="217">
        <f>Q684*H684</f>
        <v>0.56526120000000002</v>
      </c>
      <c r="S684" s="217">
        <v>0</v>
      </c>
      <c r="T684" s="218">
        <f>S684*H684</f>
        <v>0</v>
      </c>
      <c r="U684" s="42"/>
      <c r="V684" s="42"/>
      <c r="W684" s="42"/>
      <c r="X684" s="42"/>
      <c r="Y684" s="42"/>
      <c r="Z684" s="42"/>
      <c r="AA684" s="42"/>
      <c r="AB684" s="42"/>
      <c r="AC684" s="42"/>
      <c r="AD684" s="42"/>
      <c r="AE684" s="42"/>
      <c r="AR684" s="219" t="s">
        <v>413</v>
      </c>
      <c r="AT684" s="219" t="s">
        <v>229</v>
      </c>
      <c r="AU684" s="219" t="s">
        <v>89</v>
      </c>
      <c r="AY684" s="20" t="s">
        <v>139</v>
      </c>
      <c r="BE684" s="220">
        <f>IF(N684="základní",J684,0)</f>
        <v>0</v>
      </c>
      <c r="BF684" s="220">
        <f>IF(N684="snížená",J684,0)</f>
        <v>0</v>
      </c>
      <c r="BG684" s="220">
        <f>IF(N684="zákl. přenesená",J684,0)</f>
        <v>0</v>
      </c>
      <c r="BH684" s="220">
        <f>IF(N684="sníž. přenesená",J684,0)</f>
        <v>0</v>
      </c>
      <c r="BI684" s="220">
        <f>IF(N684="nulová",J684,0)</f>
        <v>0</v>
      </c>
      <c r="BJ684" s="20" t="s">
        <v>87</v>
      </c>
      <c r="BK684" s="220">
        <f>ROUND(I684*H684,2)</f>
        <v>0</v>
      </c>
      <c r="BL684" s="20" t="s">
        <v>287</v>
      </c>
      <c r="BM684" s="219" t="s">
        <v>728</v>
      </c>
    </row>
    <row r="685" s="2" customFormat="1">
      <c r="A685" s="42"/>
      <c r="B685" s="43"/>
      <c r="C685" s="44"/>
      <c r="D685" s="228" t="s">
        <v>181</v>
      </c>
      <c r="E685" s="44"/>
      <c r="F685" s="249" t="s">
        <v>729</v>
      </c>
      <c r="G685" s="44"/>
      <c r="H685" s="44"/>
      <c r="I685" s="223"/>
      <c r="J685" s="44"/>
      <c r="K685" s="44"/>
      <c r="L685" s="48"/>
      <c r="M685" s="224"/>
      <c r="N685" s="225"/>
      <c r="O685" s="88"/>
      <c r="P685" s="88"/>
      <c r="Q685" s="88"/>
      <c r="R685" s="88"/>
      <c r="S685" s="88"/>
      <c r="T685" s="89"/>
      <c r="U685" s="42"/>
      <c r="V685" s="42"/>
      <c r="W685" s="42"/>
      <c r="X685" s="42"/>
      <c r="Y685" s="42"/>
      <c r="Z685" s="42"/>
      <c r="AA685" s="42"/>
      <c r="AB685" s="42"/>
      <c r="AC685" s="42"/>
      <c r="AD685" s="42"/>
      <c r="AE685" s="42"/>
      <c r="AT685" s="20" t="s">
        <v>181</v>
      </c>
      <c r="AU685" s="20" t="s">
        <v>89</v>
      </c>
    </row>
    <row r="686" s="15" customFormat="1">
      <c r="A686" s="15"/>
      <c r="B686" s="250"/>
      <c r="C686" s="251"/>
      <c r="D686" s="228" t="s">
        <v>150</v>
      </c>
      <c r="E686" s="252" t="s">
        <v>35</v>
      </c>
      <c r="F686" s="253" t="s">
        <v>224</v>
      </c>
      <c r="G686" s="251"/>
      <c r="H686" s="252" t="s">
        <v>35</v>
      </c>
      <c r="I686" s="254"/>
      <c r="J686" s="251"/>
      <c r="K686" s="251"/>
      <c r="L686" s="255"/>
      <c r="M686" s="256"/>
      <c r="N686" s="257"/>
      <c r="O686" s="257"/>
      <c r="P686" s="257"/>
      <c r="Q686" s="257"/>
      <c r="R686" s="257"/>
      <c r="S686" s="257"/>
      <c r="T686" s="258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59" t="s">
        <v>150</v>
      </c>
      <c r="AU686" s="259" t="s">
        <v>89</v>
      </c>
      <c r="AV686" s="15" t="s">
        <v>87</v>
      </c>
      <c r="AW686" s="15" t="s">
        <v>41</v>
      </c>
      <c r="AX686" s="15" t="s">
        <v>80</v>
      </c>
      <c r="AY686" s="259" t="s">
        <v>139</v>
      </c>
    </row>
    <row r="687" s="13" customFormat="1">
      <c r="A687" s="13"/>
      <c r="B687" s="226"/>
      <c r="C687" s="227"/>
      <c r="D687" s="228" t="s">
        <v>150</v>
      </c>
      <c r="E687" s="229" t="s">
        <v>35</v>
      </c>
      <c r="F687" s="230" t="s">
        <v>702</v>
      </c>
      <c r="G687" s="227"/>
      <c r="H687" s="231">
        <v>18.111999999999998</v>
      </c>
      <c r="I687" s="232"/>
      <c r="J687" s="227"/>
      <c r="K687" s="227"/>
      <c r="L687" s="233"/>
      <c r="M687" s="234"/>
      <c r="N687" s="235"/>
      <c r="O687" s="235"/>
      <c r="P687" s="235"/>
      <c r="Q687" s="235"/>
      <c r="R687" s="235"/>
      <c r="S687" s="235"/>
      <c r="T687" s="23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7" t="s">
        <v>150</v>
      </c>
      <c r="AU687" s="237" t="s">
        <v>89</v>
      </c>
      <c r="AV687" s="13" t="s">
        <v>89</v>
      </c>
      <c r="AW687" s="13" t="s">
        <v>41</v>
      </c>
      <c r="AX687" s="13" t="s">
        <v>80</v>
      </c>
      <c r="AY687" s="237" t="s">
        <v>139</v>
      </c>
    </row>
    <row r="688" s="13" customFormat="1">
      <c r="A688" s="13"/>
      <c r="B688" s="226"/>
      <c r="C688" s="227"/>
      <c r="D688" s="228" t="s">
        <v>150</v>
      </c>
      <c r="E688" s="229" t="s">
        <v>35</v>
      </c>
      <c r="F688" s="230" t="s">
        <v>703</v>
      </c>
      <c r="G688" s="227"/>
      <c r="H688" s="231">
        <v>6.1200000000000001</v>
      </c>
      <c r="I688" s="232"/>
      <c r="J688" s="227"/>
      <c r="K688" s="227"/>
      <c r="L688" s="233"/>
      <c r="M688" s="234"/>
      <c r="N688" s="235"/>
      <c r="O688" s="235"/>
      <c r="P688" s="235"/>
      <c r="Q688" s="235"/>
      <c r="R688" s="235"/>
      <c r="S688" s="235"/>
      <c r="T688" s="23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7" t="s">
        <v>150</v>
      </c>
      <c r="AU688" s="237" t="s">
        <v>89</v>
      </c>
      <c r="AV688" s="13" t="s">
        <v>89</v>
      </c>
      <c r="AW688" s="13" t="s">
        <v>41</v>
      </c>
      <c r="AX688" s="13" t="s">
        <v>80</v>
      </c>
      <c r="AY688" s="237" t="s">
        <v>139</v>
      </c>
    </row>
    <row r="689" s="13" customFormat="1">
      <c r="A689" s="13"/>
      <c r="B689" s="226"/>
      <c r="C689" s="227"/>
      <c r="D689" s="228" t="s">
        <v>150</v>
      </c>
      <c r="E689" s="229" t="s">
        <v>35</v>
      </c>
      <c r="F689" s="230" t="s">
        <v>704</v>
      </c>
      <c r="G689" s="227"/>
      <c r="H689" s="231">
        <v>11.43</v>
      </c>
      <c r="I689" s="232"/>
      <c r="J689" s="227"/>
      <c r="K689" s="227"/>
      <c r="L689" s="233"/>
      <c r="M689" s="234"/>
      <c r="N689" s="235"/>
      <c r="O689" s="235"/>
      <c r="P689" s="235"/>
      <c r="Q689" s="235"/>
      <c r="R689" s="235"/>
      <c r="S689" s="235"/>
      <c r="T689" s="23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7" t="s">
        <v>150</v>
      </c>
      <c r="AU689" s="237" t="s">
        <v>89</v>
      </c>
      <c r="AV689" s="13" t="s">
        <v>89</v>
      </c>
      <c r="AW689" s="13" t="s">
        <v>41</v>
      </c>
      <c r="AX689" s="13" t="s">
        <v>80</v>
      </c>
      <c r="AY689" s="237" t="s">
        <v>139</v>
      </c>
    </row>
    <row r="690" s="13" customFormat="1">
      <c r="A690" s="13"/>
      <c r="B690" s="226"/>
      <c r="C690" s="227"/>
      <c r="D690" s="228" t="s">
        <v>150</v>
      </c>
      <c r="E690" s="229" t="s">
        <v>35</v>
      </c>
      <c r="F690" s="230" t="s">
        <v>705</v>
      </c>
      <c r="G690" s="227"/>
      <c r="H690" s="231">
        <v>6.6900000000000004</v>
      </c>
      <c r="I690" s="232"/>
      <c r="J690" s="227"/>
      <c r="K690" s="227"/>
      <c r="L690" s="233"/>
      <c r="M690" s="234"/>
      <c r="N690" s="235"/>
      <c r="O690" s="235"/>
      <c r="P690" s="235"/>
      <c r="Q690" s="235"/>
      <c r="R690" s="235"/>
      <c r="S690" s="235"/>
      <c r="T690" s="23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7" t="s">
        <v>150</v>
      </c>
      <c r="AU690" s="237" t="s">
        <v>89</v>
      </c>
      <c r="AV690" s="13" t="s">
        <v>89</v>
      </c>
      <c r="AW690" s="13" t="s">
        <v>41</v>
      </c>
      <c r="AX690" s="13" t="s">
        <v>80</v>
      </c>
      <c r="AY690" s="237" t="s">
        <v>139</v>
      </c>
    </row>
    <row r="691" s="13" customFormat="1">
      <c r="A691" s="13"/>
      <c r="B691" s="226"/>
      <c r="C691" s="227"/>
      <c r="D691" s="228" t="s">
        <v>150</v>
      </c>
      <c r="E691" s="229" t="s">
        <v>35</v>
      </c>
      <c r="F691" s="230" t="s">
        <v>706</v>
      </c>
      <c r="G691" s="227"/>
      <c r="H691" s="231">
        <v>7.3099999999999996</v>
      </c>
      <c r="I691" s="232"/>
      <c r="J691" s="227"/>
      <c r="K691" s="227"/>
      <c r="L691" s="233"/>
      <c r="M691" s="234"/>
      <c r="N691" s="235"/>
      <c r="O691" s="235"/>
      <c r="P691" s="235"/>
      <c r="Q691" s="235"/>
      <c r="R691" s="235"/>
      <c r="S691" s="235"/>
      <c r="T691" s="23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7" t="s">
        <v>150</v>
      </c>
      <c r="AU691" s="237" t="s">
        <v>89</v>
      </c>
      <c r="AV691" s="13" t="s">
        <v>89</v>
      </c>
      <c r="AW691" s="13" t="s">
        <v>41</v>
      </c>
      <c r="AX691" s="13" t="s">
        <v>80</v>
      </c>
      <c r="AY691" s="237" t="s">
        <v>139</v>
      </c>
    </row>
    <row r="692" s="13" customFormat="1">
      <c r="A692" s="13"/>
      <c r="B692" s="226"/>
      <c r="C692" s="227"/>
      <c r="D692" s="228" t="s">
        <v>150</v>
      </c>
      <c r="E692" s="229" t="s">
        <v>35</v>
      </c>
      <c r="F692" s="230" t="s">
        <v>707</v>
      </c>
      <c r="G692" s="227"/>
      <c r="H692" s="231">
        <v>1.05</v>
      </c>
      <c r="I692" s="232"/>
      <c r="J692" s="227"/>
      <c r="K692" s="227"/>
      <c r="L692" s="233"/>
      <c r="M692" s="234"/>
      <c r="N692" s="235"/>
      <c r="O692" s="235"/>
      <c r="P692" s="235"/>
      <c r="Q692" s="235"/>
      <c r="R692" s="235"/>
      <c r="S692" s="235"/>
      <c r="T692" s="23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7" t="s">
        <v>150</v>
      </c>
      <c r="AU692" s="237" t="s">
        <v>89</v>
      </c>
      <c r="AV692" s="13" t="s">
        <v>89</v>
      </c>
      <c r="AW692" s="13" t="s">
        <v>41</v>
      </c>
      <c r="AX692" s="13" t="s">
        <v>80</v>
      </c>
      <c r="AY692" s="237" t="s">
        <v>139</v>
      </c>
    </row>
    <row r="693" s="13" customFormat="1">
      <c r="A693" s="13"/>
      <c r="B693" s="226"/>
      <c r="C693" s="227"/>
      <c r="D693" s="228" t="s">
        <v>150</v>
      </c>
      <c r="E693" s="229" t="s">
        <v>35</v>
      </c>
      <c r="F693" s="230" t="s">
        <v>708</v>
      </c>
      <c r="G693" s="227"/>
      <c r="H693" s="231">
        <v>7.8600000000000003</v>
      </c>
      <c r="I693" s="232"/>
      <c r="J693" s="227"/>
      <c r="K693" s="227"/>
      <c r="L693" s="233"/>
      <c r="M693" s="234"/>
      <c r="N693" s="235"/>
      <c r="O693" s="235"/>
      <c r="P693" s="235"/>
      <c r="Q693" s="235"/>
      <c r="R693" s="235"/>
      <c r="S693" s="235"/>
      <c r="T693" s="236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7" t="s">
        <v>150</v>
      </c>
      <c r="AU693" s="237" t="s">
        <v>89</v>
      </c>
      <c r="AV693" s="13" t="s">
        <v>89</v>
      </c>
      <c r="AW693" s="13" t="s">
        <v>41</v>
      </c>
      <c r="AX693" s="13" t="s">
        <v>80</v>
      </c>
      <c r="AY693" s="237" t="s">
        <v>139</v>
      </c>
    </row>
    <row r="694" s="13" customFormat="1">
      <c r="A694" s="13"/>
      <c r="B694" s="226"/>
      <c r="C694" s="227"/>
      <c r="D694" s="228" t="s">
        <v>150</v>
      </c>
      <c r="E694" s="229" t="s">
        <v>35</v>
      </c>
      <c r="F694" s="230" t="s">
        <v>709</v>
      </c>
      <c r="G694" s="227"/>
      <c r="H694" s="231">
        <v>11.34</v>
      </c>
      <c r="I694" s="232"/>
      <c r="J694" s="227"/>
      <c r="K694" s="227"/>
      <c r="L694" s="233"/>
      <c r="M694" s="234"/>
      <c r="N694" s="235"/>
      <c r="O694" s="235"/>
      <c r="P694" s="235"/>
      <c r="Q694" s="235"/>
      <c r="R694" s="235"/>
      <c r="S694" s="235"/>
      <c r="T694" s="23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7" t="s">
        <v>150</v>
      </c>
      <c r="AU694" s="237" t="s">
        <v>89</v>
      </c>
      <c r="AV694" s="13" t="s">
        <v>89</v>
      </c>
      <c r="AW694" s="13" t="s">
        <v>41</v>
      </c>
      <c r="AX694" s="13" t="s">
        <v>80</v>
      </c>
      <c r="AY694" s="237" t="s">
        <v>139</v>
      </c>
    </row>
    <row r="695" s="13" customFormat="1">
      <c r="A695" s="13"/>
      <c r="B695" s="226"/>
      <c r="C695" s="227"/>
      <c r="D695" s="228" t="s">
        <v>150</v>
      </c>
      <c r="E695" s="229" t="s">
        <v>35</v>
      </c>
      <c r="F695" s="230" t="s">
        <v>710</v>
      </c>
      <c r="G695" s="227"/>
      <c r="H695" s="231">
        <v>9.3800000000000008</v>
      </c>
      <c r="I695" s="232"/>
      <c r="J695" s="227"/>
      <c r="K695" s="227"/>
      <c r="L695" s="233"/>
      <c r="M695" s="234"/>
      <c r="N695" s="235"/>
      <c r="O695" s="235"/>
      <c r="P695" s="235"/>
      <c r="Q695" s="235"/>
      <c r="R695" s="235"/>
      <c r="S695" s="235"/>
      <c r="T695" s="236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7" t="s">
        <v>150</v>
      </c>
      <c r="AU695" s="237" t="s">
        <v>89</v>
      </c>
      <c r="AV695" s="13" t="s">
        <v>89</v>
      </c>
      <c r="AW695" s="13" t="s">
        <v>41</v>
      </c>
      <c r="AX695" s="13" t="s">
        <v>80</v>
      </c>
      <c r="AY695" s="237" t="s">
        <v>139</v>
      </c>
    </row>
    <row r="696" s="13" customFormat="1">
      <c r="A696" s="13"/>
      <c r="B696" s="226"/>
      <c r="C696" s="227"/>
      <c r="D696" s="228" t="s">
        <v>150</v>
      </c>
      <c r="E696" s="229" t="s">
        <v>35</v>
      </c>
      <c r="F696" s="230" t="s">
        <v>711</v>
      </c>
      <c r="G696" s="227"/>
      <c r="H696" s="231">
        <v>7.9400000000000004</v>
      </c>
      <c r="I696" s="232"/>
      <c r="J696" s="227"/>
      <c r="K696" s="227"/>
      <c r="L696" s="233"/>
      <c r="M696" s="234"/>
      <c r="N696" s="235"/>
      <c r="O696" s="235"/>
      <c r="P696" s="235"/>
      <c r="Q696" s="235"/>
      <c r="R696" s="235"/>
      <c r="S696" s="235"/>
      <c r="T696" s="236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7" t="s">
        <v>150</v>
      </c>
      <c r="AU696" s="237" t="s">
        <v>89</v>
      </c>
      <c r="AV696" s="13" t="s">
        <v>89</v>
      </c>
      <c r="AW696" s="13" t="s">
        <v>41</v>
      </c>
      <c r="AX696" s="13" t="s">
        <v>80</v>
      </c>
      <c r="AY696" s="237" t="s">
        <v>139</v>
      </c>
    </row>
    <row r="697" s="14" customFormat="1">
      <c r="A697" s="14"/>
      <c r="B697" s="238"/>
      <c r="C697" s="239"/>
      <c r="D697" s="228" t="s">
        <v>150</v>
      </c>
      <c r="E697" s="240" t="s">
        <v>35</v>
      </c>
      <c r="F697" s="241" t="s">
        <v>170</v>
      </c>
      <c r="G697" s="239"/>
      <c r="H697" s="242">
        <v>87.231999999999985</v>
      </c>
      <c r="I697" s="243"/>
      <c r="J697" s="239"/>
      <c r="K697" s="239"/>
      <c r="L697" s="244"/>
      <c r="M697" s="245"/>
      <c r="N697" s="246"/>
      <c r="O697" s="246"/>
      <c r="P697" s="246"/>
      <c r="Q697" s="246"/>
      <c r="R697" s="246"/>
      <c r="S697" s="246"/>
      <c r="T697" s="247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8" t="s">
        <v>150</v>
      </c>
      <c r="AU697" s="248" t="s">
        <v>89</v>
      </c>
      <c r="AV697" s="14" t="s">
        <v>146</v>
      </c>
      <c r="AW697" s="14" t="s">
        <v>41</v>
      </c>
      <c r="AX697" s="14" t="s">
        <v>87</v>
      </c>
      <c r="AY697" s="248" t="s">
        <v>139</v>
      </c>
    </row>
    <row r="698" s="13" customFormat="1">
      <c r="A698" s="13"/>
      <c r="B698" s="226"/>
      <c r="C698" s="227"/>
      <c r="D698" s="228" t="s">
        <v>150</v>
      </c>
      <c r="E698" s="227"/>
      <c r="F698" s="230" t="s">
        <v>730</v>
      </c>
      <c r="G698" s="227"/>
      <c r="H698" s="231">
        <v>104.678</v>
      </c>
      <c r="I698" s="232"/>
      <c r="J698" s="227"/>
      <c r="K698" s="227"/>
      <c r="L698" s="233"/>
      <c r="M698" s="234"/>
      <c r="N698" s="235"/>
      <c r="O698" s="235"/>
      <c r="P698" s="235"/>
      <c r="Q698" s="235"/>
      <c r="R698" s="235"/>
      <c r="S698" s="235"/>
      <c r="T698" s="23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7" t="s">
        <v>150</v>
      </c>
      <c r="AU698" s="237" t="s">
        <v>89</v>
      </c>
      <c r="AV698" s="13" t="s">
        <v>89</v>
      </c>
      <c r="AW698" s="13" t="s">
        <v>4</v>
      </c>
      <c r="AX698" s="13" t="s">
        <v>87</v>
      </c>
      <c r="AY698" s="237" t="s">
        <v>139</v>
      </c>
    </row>
    <row r="699" s="2" customFormat="1" ht="37.8" customHeight="1">
      <c r="A699" s="42"/>
      <c r="B699" s="43"/>
      <c r="C699" s="208" t="s">
        <v>731</v>
      </c>
      <c r="D699" s="208" t="s">
        <v>141</v>
      </c>
      <c r="E699" s="209" t="s">
        <v>732</v>
      </c>
      <c r="F699" s="210" t="s">
        <v>733</v>
      </c>
      <c r="G699" s="211" t="s">
        <v>282</v>
      </c>
      <c r="H699" s="212">
        <v>67.251999999999995</v>
      </c>
      <c r="I699" s="213"/>
      <c r="J699" s="214">
        <f>ROUND(I699*H699,2)</f>
        <v>0</v>
      </c>
      <c r="K699" s="210" t="s">
        <v>145</v>
      </c>
      <c r="L699" s="48"/>
      <c r="M699" s="215" t="s">
        <v>35</v>
      </c>
      <c r="N699" s="216" t="s">
        <v>51</v>
      </c>
      <c r="O699" s="88"/>
      <c r="P699" s="217">
        <f>O699*H699</f>
        <v>0</v>
      </c>
      <c r="Q699" s="217">
        <v>0</v>
      </c>
      <c r="R699" s="217">
        <f>Q699*H699</f>
        <v>0</v>
      </c>
      <c r="S699" s="217">
        <v>0.0054999999999999997</v>
      </c>
      <c r="T699" s="218">
        <f>S699*H699</f>
        <v>0.36988599999999994</v>
      </c>
      <c r="U699" s="42"/>
      <c r="V699" s="42"/>
      <c r="W699" s="42"/>
      <c r="X699" s="42"/>
      <c r="Y699" s="42"/>
      <c r="Z699" s="42"/>
      <c r="AA699" s="42"/>
      <c r="AB699" s="42"/>
      <c r="AC699" s="42"/>
      <c r="AD699" s="42"/>
      <c r="AE699" s="42"/>
      <c r="AR699" s="219" t="s">
        <v>287</v>
      </c>
      <c r="AT699" s="219" t="s">
        <v>141</v>
      </c>
      <c r="AU699" s="219" t="s">
        <v>89</v>
      </c>
      <c r="AY699" s="20" t="s">
        <v>139</v>
      </c>
      <c r="BE699" s="220">
        <f>IF(N699="základní",J699,0)</f>
        <v>0</v>
      </c>
      <c r="BF699" s="220">
        <f>IF(N699="snížená",J699,0)</f>
        <v>0</v>
      </c>
      <c r="BG699" s="220">
        <f>IF(N699="zákl. přenesená",J699,0)</f>
        <v>0</v>
      </c>
      <c r="BH699" s="220">
        <f>IF(N699="sníž. přenesená",J699,0)</f>
        <v>0</v>
      </c>
      <c r="BI699" s="220">
        <f>IF(N699="nulová",J699,0)</f>
        <v>0</v>
      </c>
      <c r="BJ699" s="20" t="s">
        <v>87</v>
      </c>
      <c r="BK699" s="220">
        <f>ROUND(I699*H699,2)</f>
        <v>0</v>
      </c>
      <c r="BL699" s="20" t="s">
        <v>287</v>
      </c>
      <c r="BM699" s="219" t="s">
        <v>734</v>
      </c>
    </row>
    <row r="700" s="2" customFormat="1">
      <c r="A700" s="42"/>
      <c r="B700" s="43"/>
      <c r="C700" s="44"/>
      <c r="D700" s="221" t="s">
        <v>148</v>
      </c>
      <c r="E700" s="44"/>
      <c r="F700" s="222" t="s">
        <v>735</v>
      </c>
      <c r="G700" s="44"/>
      <c r="H700" s="44"/>
      <c r="I700" s="223"/>
      <c r="J700" s="44"/>
      <c r="K700" s="44"/>
      <c r="L700" s="48"/>
      <c r="M700" s="224"/>
      <c r="N700" s="225"/>
      <c r="O700" s="88"/>
      <c r="P700" s="88"/>
      <c r="Q700" s="88"/>
      <c r="R700" s="88"/>
      <c r="S700" s="88"/>
      <c r="T700" s="89"/>
      <c r="U700" s="42"/>
      <c r="V700" s="42"/>
      <c r="W700" s="42"/>
      <c r="X700" s="42"/>
      <c r="Y700" s="42"/>
      <c r="Z700" s="42"/>
      <c r="AA700" s="42"/>
      <c r="AB700" s="42"/>
      <c r="AC700" s="42"/>
      <c r="AD700" s="42"/>
      <c r="AE700" s="42"/>
      <c r="AT700" s="20" t="s">
        <v>148</v>
      </c>
      <c r="AU700" s="20" t="s">
        <v>89</v>
      </c>
    </row>
    <row r="701" s="15" customFormat="1">
      <c r="A701" s="15"/>
      <c r="B701" s="250"/>
      <c r="C701" s="251"/>
      <c r="D701" s="228" t="s">
        <v>150</v>
      </c>
      <c r="E701" s="252" t="s">
        <v>35</v>
      </c>
      <c r="F701" s="253" t="s">
        <v>224</v>
      </c>
      <c r="G701" s="251"/>
      <c r="H701" s="252" t="s">
        <v>35</v>
      </c>
      <c r="I701" s="254"/>
      <c r="J701" s="251"/>
      <c r="K701" s="251"/>
      <c r="L701" s="255"/>
      <c r="M701" s="256"/>
      <c r="N701" s="257"/>
      <c r="O701" s="257"/>
      <c r="P701" s="257"/>
      <c r="Q701" s="257"/>
      <c r="R701" s="257"/>
      <c r="S701" s="257"/>
      <c r="T701" s="258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59" t="s">
        <v>150</v>
      </c>
      <c r="AU701" s="259" t="s">
        <v>89</v>
      </c>
      <c r="AV701" s="15" t="s">
        <v>87</v>
      </c>
      <c r="AW701" s="15" t="s">
        <v>41</v>
      </c>
      <c r="AX701" s="15" t="s">
        <v>80</v>
      </c>
      <c r="AY701" s="259" t="s">
        <v>139</v>
      </c>
    </row>
    <row r="702" s="13" customFormat="1">
      <c r="A702" s="13"/>
      <c r="B702" s="226"/>
      <c r="C702" s="227"/>
      <c r="D702" s="228" t="s">
        <v>150</v>
      </c>
      <c r="E702" s="229" t="s">
        <v>35</v>
      </c>
      <c r="F702" s="230" t="s">
        <v>736</v>
      </c>
      <c r="G702" s="227"/>
      <c r="H702" s="231">
        <v>14.172000000000001</v>
      </c>
      <c r="I702" s="232"/>
      <c r="J702" s="227"/>
      <c r="K702" s="227"/>
      <c r="L702" s="233"/>
      <c r="M702" s="234"/>
      <c r="N702" s="235"/>
      <c r="O702" s="235"/>
      <c r="P702" s="235"/>
      <c r="Q702" s="235"/>
      <c r="R702" s="235"/>
      <c r="S702" s="235"/>
      <c r="T702" s="23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7" t="s">
        <v>150</v>
      </c>
      <c r="AU702" s="237" t="s">
        <v>89</v>
      </c>
      <c r="AV702" s="13" t="s">
        <v>89</v>
      </c>
      <c r="AW702" s="13" t="s">
        <v>41</v>
      </c>
      <c r="AX702" s="13" t="s">
        <v>80</v>
      </c>
      <c r="AY702" s="237" t="s">
        <v>139</v>
      </c>
    </row>
    <row r="703" s="13" customFormat="1">
      <c r="A703" s="13"/>
      <c r="B703" s="226"/>
      <c r="C703" s="227"/>
      <c r="D703" s="228" t="s">
        <v>150</v>
      </c>
      <c r="E703" s="229" t="s">
        <v>35</v>
      </c>
      <c r="F703" s="230" t="s">
        <v>737</v>
      </c>
      <c r="G703" s="227"/>
      <c r="H703" s="231">
        <v>4.6299999999999999</v>
      </c>
      <c r="I703" s="232"/>
      <c r="J703" s="227"/>
      <c r="K703" s="227"/>
      <c r="L703" s="233"/>
      <c r="M703" s="234"/>
      <c r="N703" s="235"/>
      <c r="O703" s="235"/>
      <c r="P703" s="235"/>
      <c r="Q703" s="235"/>
      <c r="R703" s="235"/>
      <c r="S703" s="235"/>
      <c r="T703" s="23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7" t="s">
        <v>150</v>
      </c>
      <c r="AU703" s="237" t="s">
        <v>89</v>
      </c>
      <c r="AV703" s="13" t="s">
        <v>89</v>
      </c>
      <c r="AW703" s="13" t="s">
        <v>41</v>
      </c>
      <c r="AX703" s="13" t="s">
        <v>80</v>
      </c>
      <c r="AY703" s="237" t="s">
        <v>139</v>
      </c>
    </row>
    <row r="704" s="13" customFormat="1">
      <c r="A704" s="13"/>
      <c r="B704" s="226"/>
      <c r="C704" s="227"/>
      <c r="D704" s="228" t="s">
        <v>150</v>
      </c>
      <c r="E704" s="229" t="s">
        <v>35</v>
      </c>
      <c r="F704" s="230" t="s">
        <v>738</v>
      </c>
      <c r="G704" s="227"/>
      <c r="H704" s="231">
        <v>8.5600000000000005</v>
      </c>
      <c r="I704" s="232"/>
      <c r="J704" s="227"/>
      <c r="K704" s="227"/>
      <c r="L704" s="233"/>
      <c r="M704" s="234"/>
      <c r="N704" s="235"/>
      <c r="O704" s="235"/>
      <c r="P704" s="235"/>
      <c r="Q704" s="235"/>
      <c r="R704" s="235"/>
      <c r="S704" s="235"/>
      <c r="T704" s="23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7" t="s">
        <v>150</v>
      </c>
      <c r="AU704" s="237" t="s">
        <v>89</v>
      </c>
      <c r="AV704" s="13" t="s">
        <v>89</v>
      </c>
      <c r="AW704" s="13" t="s">
        <v>41</v>
      </c>
      <c r="AX704" s="13" t="s">
        <v>80</v>
      </c>
      <c r="AY704" s="237" t="s">
        <v>139</v>
      </c>
    </row>
    <row r="705" s="13" customFormat="1">
      <c r="A705" s="13"/>
      <c r="B705" s="226"/>
      <c r="C705" s="227"/>
      <c r="D705" s="228" t="s">
        <v>150</v>
      </c>
      <c r="E705" s="229" t="s">
        <v>35</v>
      </c>
      <c r="F705" s="230" t="s">
        <v>739</v>
      </c>
      <c r="G705" s="227"/>
      <c r="H705" s="231">
        <v>5.0499999999999998</v>
      </c>
      <c r="I705" s="232"/>
      <c r="J705" s="227"/>
      <c r="K705" s="227"/>
      <c r="L705" s="233"/>
      <c r="M705" s="234"/>
      <c r="N705" s="235"/>
      <c r="O705" s="235"/>
      <c r="P705" s="235"/>
      <c r="Q705" s="235"/>
      <c r="R705" s="235"/>
      <c r="S705" s="235"/>
      <c r="T705" s="23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7" t="s">
        <v>150</v>
      </c>
      <c r="AU705" s="237" t="s">
        <v>89</v>
      </c>
      <c r="AV705" s="13" t="s">
        <v>89</v>
      </c>
      <c r="AW705" s="13" t="s">
        <v>41</v>
      </c>
      <c r="AX705" s="13" t="s">
        <v>80</v>
      </c>
      <c r="AY705" s="237" t="s">
        <v>139</v>
      </c>
    </row>
    <row r="706" s="13" customFormat="1">
      <c r="A706" s="13"/>
      <c r="B706" s="226"/>
      <c r="C706" s="227"/>
      <c r="D706" s="228" t="s">
        <v>150</v>
      </c>
      <c r="E706" s="229" t="s">
        <v>35</v>
      </c>
      <c r="F706" s="230" t="s">
        <v>740</v>
      </c>
      <c r="G706" s="227"/>
      <c r="H706" s="231">
        <v>5.6200000000000001</v>
      </c>
      <c r="I706" s="232"/>
      <c r="J706" s="227"/>
      <c r="K706" s="227"/>
      <c r="L706" s="233"/>
      <c r="M706" s="234"/>
      <c r="N706" s="235"/>
      <c r="O706" s="235"/>
      <c r="P706" s="235"/>
      <c r="Q706" s="235"/>
      <c r="R706" s="235"/>
      <c r="S706" s="235"/>
      <c r="T706" s="23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7" t="s">
        <v>150</v>
      </c>
      <c r="AU706" s="237" t="s">
        <v>89</v>
      </c>
      <c r="AV706" s="13" t="s">
        <v>89</v>
      </c>
      <c r="AW706" s="13" t="s">
        <v>41</v>
      </c>
      <c r="AX706" s="13" t="s">
        <v>80</v>
      </c>
      <c r="AY706" s="237" t="s">
        <v>139</v>
      </c>
    </row>
    <row r="707" s="13" customFormat="1">
      <c r="A707" s="13"/>
      <c r="B707" s="226"/>
      <c r="C707" s="227"/>
      <c r="D707" s="228" t="s">
        <v>150</v>
      </c>
      <c r="E707" s="229" t="s">
        <v>35</v>
      </c>
      <c r="F707" s="230" t="s">
        <v>741</v>
      </c>
      <c r="G707" s="227"/>
      <c r="H707" s="231">
        <v>0.64000000000000001</v>
      </c>
      <c r="I707" s="232"/>
      <c r="J707" s="227"/>
      <c r="K707" s="227"/>
      <c r="L707" s="233"/>
      <c r="M707" s="234"/>
      <c r="N707" s="235"/>
      <c r="O707" s="235"/>
      <c r="P707" s="235"/>
      <c r="Q707" s="235"/>
      <c r="R707" s="235"/>
      <c r="S707" s="235"/>
      <c r="T707" s="23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7" t="s">
        <v>150</v>
      </c>
      <c r="AU707" s="237" t="s">
        <v>89</v>
      </c>
      <c r="AV707" s="13" t="s">
        <v>89</v>
      </c>
      <c r="AW707" s="13" t="s">
        <v>41</v>
      </c>
      <c r="AX707" s="13" t="s">
        <v>80</v>
      </c>
      <c r="AY707" s="237" t="s">
        <v>139</v>
      </c>
    </row>
    <row r="708" s="13" customFormat="1">
      <c r="A708" s="13"/>
      <c r="B708" s="226"/>
      <c r="C708" s="227"/>
      <c r="D708" s="228" t="s">
        <v>150</v>
      </c>
      <c r="E708" s="229" t="s">
        <v>35</v>
      </c>
      <c r="F708" s="230" t="s">
        <v>742</v>
      </c>
      <c r="G708" s="227"/>
      <c r="H708" s="231">
        <v>6.2999999999999998</v>
      </c>
      <c r="I708" s="232"/>
      <c r="J708" s="227"/>
      <c r="K708" s="227"/>
      <c r="L708" s="233"/>
      <c r="M708" s="234"/>
      <c r="N708" s="235"/>
      <c r="O708" s="235"/>
      <c r="P708" s="235"/>
      <c r="Q708" s="235"/>
      <c r="R708" s="235"/>
      <c r="S708" s="235"/>
      <c r="T708" s="236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7" t="s">
        <v>150</v>
      </c>
      <c r="AU708" s="237" t="s">
        <v>89</v>
      </c>
      <c r="AV708" s="13" t="s">
        <v>89</v>
      </c>
      <c r="AW708" s="13" t="s">
        <v>41</v>
      </c>
      <c r="AX708" s="13" t="s">
        <v>80</v>
      </c>
      <c r="AY708" s="237" t="s">
        <v>139</v>
      </c>
    </row>
    <row r="709" s="13" customFormat="1">
      <c r="A709" s="13"/>
      <c r="B709" s="226"/>
      <c r="C709" s="227"/>
      <c r="D709" s="228" t="s">
        <v>150</v>
      </c>
      <c r="E709" s="229" t="s">
        <v>35</v>
      </c>
      <c r="F709" s="230" t="s">
        <v>743</v>
      </c>
      <c r="G709" s="227"/>
      <c r="H709" s="231">
        <v>8.4299999999999997</v>
      </c>
      <c r="I709" s="232"/>
      <c r="J709" s="227"/>
      <c r="K709" s="227"/>
      <c r="L709" s="233"/>
      <c r="M709" s="234"/>
      <c r="N709" s="235"/>
      <c r="O709" s="235"/>
      <c r="P709" s="235"/>
      <c r="Q709" s="235"/>
      <c r="R709" s="235"/>
      <c r="S709" s="235"/>
      <c r="T709" s="236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7" t="s">
        <v>150</v>
      </c>
      <c r="AU709" s="237" t="s">
        <v>89</v>
      </c>
      <c r="AV709" s="13" t="s">
        <v>89</v>
      </c>
      <c r="AW709" s="13" t="s">
        <v>41</v>
      </c>
      <c r="AX709" s="13" t="s">
        <v>80</v>
      </c>
      <c r="AY709" s="237" t="s">
        <v>139</v>
      </c>
    </row>
    <row r="710" s="13" customFormat="1">
      <c r="A710" s="13"/>
      <c r="B710" s="226"/>
      <c r="C710" s="227"/>
      <c r="D710" s="228" t="s">
        <v>150</v>
      </c>
      <c r="E710" s="229" t="s">
        <v>35</v>
      </c>
      <c r="F710" s="230" t="s">
        <v>744</v>
      </c>
      <c r="G710" s="227"/>
      <c r="H710" s="231">
        <v>7.8600000000000003</v>
      </c>
      <c r="I710" s="232"/>
      <c r="J710" s="227"/>
      <c r="K710" s="227"/>
      <c r="L710" s="233"/>
      <c r="M710" s="234"/>
      <c r="N710" s="235"/>
      <c r="O710" s="235"/>
      <c r="P710" s="235"/>
      <c r="Q710" s="235"/>
      <c r="R710" s="235"/>
      <c r="S710" s="235"/>
      <c r="T710" s="23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7" t="s">
        <v>150</v>
      </c>
      <c r="AU710" s="237" t="s">
        <v>89</v>
      </c>
      <c r="AV710" s="13" t="s">
        <v>89</v>
      </c>
      <c r="AW710" s="13" t="s">
        <v>41</v>
      </c>
      <c r="AX710" s="13" t="s">
        <v>80</v>
      </c>
      <c r="AY710" s="237" t="s">
        <v>139</v>
      </c>
    </row>
    <row r="711" s="13" customFormat="1">
      <c r="A711" s="13"/>
      <c r="B711" s="226"/>
      <c r="C711" s="227"/>
      <c r="D711" s="228" t="s">
        <v>150</v>
      </c>
      <c r="E711" s="229" t="s">
        <v>35</v>
      </c>
      <c r="F711" s="230" t="s">
        <v>745</v>
      </c>
      <c r="G711" s="227"/>
      <c r="H711" s="231">
        <v>5.9900000000000002</v>
      </c>
      <c r="I711" s="232"/>
      <c r="J711" s="227"/>
      <c r="K711" s="227"/>
      <c r="L711" s="233"/>
      <c r="M711" s="234"/>
      <c r="N711" s="235"/>
      <c r="O711" s="235"/>
      <c r="P711" s="235"/>
      <c r="Q711" s="235"/>
      <c r="R711" s="235"/>
      <c r="S711" s="235"/>
      <c r="T711" s="236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7" t="s">
        <v>150</v>
      </c>
      <c r="AU711" s="237" t="s">
        <v>89</v>
      </c>
      <c r="AV711" s="13" t="s">
        <v>89</v>
      </c>
      <c r="AW711" s="13" t="s">
        <v>41</v>
      </c>
      <c r="AX711" s="13" t="s">
        <v>80</v>
      </c>
      <c r="AY711" s="237" t="s">
        <v>139</v>
      </c>
    </row>
    <row r="712" s="14" customFormat="1">
      <c r="A712" s="14"/>
      <c r="B712" s="238"/>
      <c r="C712" s="239"/>
      <c r="D712" s="228" t="s">
        <v>150</v>
      </c>
      <c r="E712" s="240" t="s">
        <v>35</v>
      </c>
      <c r="F712" s="241" t="s">
        <v>170</v>
      </c>
      <c r="G712" s="239"/>
      <c r="H712" s="242">
        <v>67.251999999999995</v>
      </c>
      <c r="I712" s="243"/>
      <c r="J712" s="239"/>
      <c r="K712" s="239"/>
      <c r="L712" s="244"/>
      <c r="M712" s="245"/>
      <c r="N712" s="246"/>
      <c r="O712" s="246"/>
      <c r="P712" s="246"/>
      <c r="Q712" s="246"/>
      <c r="R712" s="246"/>
      <c r="S712" s="246"/>
      <c r="T712" s="247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8" t="s">
        <v>150</v>
      </c>
      <c r="AU712" s="248" t="s">
        <v>89</v>
      </c>
      <c r="AV712" s="14" t="s">
        <v>146</v>
      </c>
      <c r="AW712" s="14" t="s">
        <v>41</v>
      </c>
      <c r="AX712" s="14" t="s">
        <v>87</v>
      </c>
      <c r="AY712" s="248" t="s">
        <v>139</v>
      </c>
    </row>
    <row r="713" s="2" customFormat="1" ht="55.5" customHeight="1">
      <c r="A713" s="42"/>
      <c r="B713" s="43"/>
      <c r="C713" s="208" t="s">
        <v>746</v>
      </c>
      <c r="D713" s="208" t="s">
        <v>141</v>
      </c>
      <c r="E713" s="209" t="s">
        <v>747</v>
      </c>
      <c r="F713" s="210" t="s">
        <v>748</v>
      </c>
      <c r="G713" s="211" t="s">
        <v>749</v>
      </c>
      <c r="H713" s="281"/>
      <c r="I713" s="213"/>
      <c r="J713" s="214">
        <f>ROUND(I713*H713,2)</f>
        <v>0</v>
      </c>
      <c r="K713" s="210" t="s">
        <v>145</v>
      </c>
      <c r="L713" s="48"/>
      <c r="M713" s="215" t="s">
        <v>35</v>
      </c>
      <c r="N713" s="216" t="s">
        <v>51</v>
      </c>
      <c r="O713" s="88"/>
      <c r="P713" s="217">
        <f>O713*H713</f>
        <v>0</v>
      </c>
      <c r="Q713" s="217">
        <v>0</v>
      </c>
      <c r="R713" s="217">
        <f>Q713*H713</f>
        <v>0</v>
      </c>
      <c r="S713" s="217">
        <v>0</v>
      </c>
      <c r="T713" s="218">
        <f>S713*H713</f>
        <v>0</v>
      </c>
      <c r="U713" s="42"/>
      <c r="V713" s="42"/>
      <c r="W713" s="42"/>
      <c r="X713" s="42"/>
      <c r="Y713" s="42"/>
      <c r="Z713" s="42"/>
      <c r="AA713" s="42"/>
      <c r="AB713" s="42"/>
      <c r="AC713" s="42"/>
      <c r="AD713" s="42"/>
      <c r="AE713" s="42"/>
      <c r="AR713" s="219" t="s">
        <v>287</v>
      </c>
      <c r="AT713" s="219" t="s">
        <v>141</v>
      </c>
      <c r="AU713" s="219" t="s">
        <v>89</v>
      </c>
      <c r="AY713" s="20" t="s">
        <v>139</v>
      </c>
      <c r="BE713" s="220">
        <f>IF(N713="základní",J713,0)</f>
        <v>0</v>
      </c>
      <c r="BF713" s="220">
        <f>IF(N713="snížená",J713,0)</f>
        <v>0</v>
      </c>
      <c r="BG713" s="220">
        <f>IF(N713="zákl. přenesená",J713,0)</f>
        <v>0</v>
      </c>
      <c r="BH713" s="220">
        <f>IF(N713="sníž. přenesená",J713,0)</f>
        <v>0</v>
      </c>
      <c r="BI713" s="220">
        <f>IF(N713="nulová",J713,0)</f>
        <v>0</v>
      </c>
      <c r="BJ713" s="20" t="s">
        <v>87</v>
      </c>
      <c r="BK713" s="220">
        <f>ROUND(I713*H713,2)</f>
        <v>0</v>
      </c>
      <c r="BL713" s="20" t="s">
        <v>287</v>
      </c>
      <c r="BM713" s="219" t="s">
        <v>750</v>
      </c>
    </row>
    <row r="714" s="2" customFormat="1">
      <c r="A714" s="42"/>
      <c r="B714" s="43"/>
      <c r="C714" s="44"/>
      <c r="D714" s="221" t="s">
        <v>148</v>
      </c>
      <c r="E714" s="44"/>
      <c r="F714" s="222" t="s">
        <v>751</v>
      </c>
      <c r="G714" s="44"/>
      <c r="H714" s="44"/>
      <c r="I714" s="223"/>
      <c r="J714" s="44"/>
      <c r="K714" s="44"/>
      <c r="L714" s="48"/>
      <c r="M714" s="224"/>
      <c r="N714" s="225"/>
      <c r="O714" s="88"/>
      <c r="P714" s="88"/>
      <c r="Q714" s="88"/>
      <c r="R714" s="88"/>
      <c r="S714" s="88"/>
      <c r="T714" s="89"/>
      <c r="U714" s="42"/>
      <c r="V714" s="42"/>
      <c r="W714" s="42"/>
      <c r="X714" s="42"/>
      <c r="Y714" s="42"/>
      <c r="Z714" s="42"/>
      <c r="AA714" s="42"/>
      <c r="AB714" s="42"/>
      <c r="AC714" s="42"/>
      <c r="AD714" s="42"/>
      <c r="AE714" s="42"/>
      <c r="AT714" s="20" t="s">
        <v>148</v>
      </c>
      <c r="AU714" s="20" t="s">
        <v>89</v>
      </c>
    </row>
    <row r="715" s="12" customFormat="1" ht="22.8" customHeight="1">
      <c r="A715" s="12"/>
      <c r="B715" s="192"/>
      <c r="C715" s="193"/>
      <c r="D715" s="194" t="s">
        <v>79</v>
      </c>
      <c r="E715" s="206" t="s">
        <v>752</v>
      </c>
      <c r="F715" s="206" t="s">
        <v>753</v>
      </c>
      <c r="G715" s="193"/>
      <c r="H715" s="193"/>
      <c r="I715" s="196"/>
      <c r="J715" s="207">
        <f>BK715</f>
        <v>0</v>
      </c>
      <c r="K715" s="193"/>
      <c r="L715" s="198"/>
      <c r="M715" s="199"/>
      <c r="N715" s="200"/>
      <c r="O715" s="200"/>
      <c r="P715" s="201">
        <f>SUM(P716:P726)</f>
        <v>0</v>
      </c>
      <c r="Q715" s="200"/>
      <c r="R715" s="201">
        <f>SUM(R716:R726)</f>
        <v>0</v>
      </c>
      <c r="S715" s="200"/>
      <c r="T715" s="202">
        <f>SUM(T716:T726)</f>
        <v>0.0074199999999999995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203" t="s">
        <v>89</v>
      </c>
      <c r="AT715" s="204" t="s">
        <v>79</v>
      </c>
      <c r="AU715" s="204" t="s">
        <v>87</v>
      </c>
      <c r="AY715" s="203" t="s">
        <v>139</v>
      </c>
      <c r="BK715" s="205">
        <f>SUM(BK716:BK726)</f>
        <v>0</v>
      </c>
    </row>
    <row r="716" s="2" customFormat="1" ht="21.75" customHeight="1">
      <c r="A716" s="42"/>
      <c r="B716" s="43"/>
      <c r="C716" s="208" t="s">
        <v>754</v>
      </c>
      <c r="D716" s="208" t="s">
        <v>141</v>
      </c>
      <c r="E716" s="209" t="s">
        <v>755</v>
      </c>
      <c r="F716" s="210" t="s">
        <v>756</v>
      </c>
      <c r="G716" s="211" t="s">
        <v>221</v>
      </c>
      <c r="H716" s="212">
        <v>14</v>
      </c>
      <c r="I716" s="213"/>
      <c r="J716" s="214">
        <f>ROUND(I716*H716,2)</f>
        <v>0</v>
      </c>
      <c r="K716" s="210" t="s">
        <v>145</v>
      </c>
      <c r="L716" s="48"/>
      <c r="M716" s="215" t="s">
        <v>35</v>
      </c>
      <c r="N716" s="216" t="s">
        <v>51</v>
      </c>
      <c r="O716" s="88"/>
      <c r="P716" s="217">
        <f>O716*H716</f>
        <v>0</v>
      </c>
      <c r="Q716" s="217">
        <v>0</v>
      </c>
      <c r="R716" s="217">
        <f>Q716*H716</f>
        <v>0</v>
      </c>
      <c r="S716" s="217">
        <v>0.00052999999999999998</v>
      </c>
      <c r="T716" s="218">
        <f>S716*H716</f>
        <v>0.0074199999999999995</v>
      </c>
      <c r="U716" s="42"/>
      <c r="V716" s="42"/>
      <c r="W716" s="42"/>
      <c r="X716" s="42"/>
      <c r="Y716" s="42"/>
      <c r="Z716" s="42"/>
      <c r="AA716" s="42"/>
      <c r="AB716" s="42"/>
      <c r="AC716" s="42"/>
      <c r="AD716" s="42"/>
      <c r="AE716" s="42"/>
      <c r="AR716" s="219" t="s">
        <v>287</v>
      </c>
      <c r="AT716" s="219" t="s">
        <v>141</v>
      </c>
      <c r="AU716" s="219" t="s">
        <v>89</v>
      </c>
      <c r="AY716" s="20" t="s">
        <v>139</v>
      </c>
      <c r="BE716" s="220">
        <f>IF(N716="základní",J716,0)</f>
        <v>0</v>
      </c>
      <c r="BF716" s="220">
        <f>IF(N716="snížená",J716,0)</f>
        <v>0</v>
      </c>
      <c r="BG716" s="220">
        <f>IF(N716="zákl. přenesená",J716,0)</f>
        <v>0</v>
      </c>
      <c r="BH716" s="220">
        <f>IF(N716="sníž. přenesená",J716,0)</f>
        <v>0</v>
      </c>
      <c r="BI716" s="220">
        <f>IF(N716="nulová",J716,0)</f>
        <v>0</v>
      </c>
      <c r="BJ716" s="20" t="s">
        <v>87</v>
      </c>
      <c r="BK716" s="220">
        <f>ROUND(I716*H716,2)</f>
        <v>0</v>
      </c>
      <c r="BL716" s="20" t="s">
        <v>287</v>
      </c>
      <c r="BM716" s="219" t="s">
        <v>757</v>
      </c>
    </row>
    <row r="717" s="2" customFormat="1">
      <c r="A717" s="42"/>
      <c r="B717" s="43"/>
      <c r="C717" s="44"/>
      <c r="D717" s="221" t="s">
        <v>148</v>
      </c>
      <c r="E717" s="44"/>
      <c r="F717" s="222" t="s">
        <v>758</v>
      </c>
      <c r="G717" s="44"/>
      <c r="H717" s="44"/>
      <c r="I717" s="223"/>
      <c r="J717" s="44"/>
      <c r="K717" s="44"/>
      <c r="L717" s="48"/>
      <c r="M717" s="224"/>
      <c r="N717" s="225"/>
      <c r="O717" s="88"/>
      <c r="P717" s="88"/>
      <c r="Q717" s="88"/>
      <c r="R717" s="88"/>
      <c r="S717" s="88"/>
      <c r="T717" s="89"/>
      <c r="U717" s="42"/>
      <c r="V717" s="42"/>
      <c r="W717" s="42"/>
      <c r="X717" s="42"/>
      <c r="Y717" s="42"/>
      <c r="Z717" s="42"/>
      <c r="AA717" s="42"/>
      <c r="AB717" s="42"/>
      <c r="AC717" s="42"/>
      <c r="AD717" s="42"/>
      <c r="AE717" s="42"/>
      <c r="AT717" s="20" t="s">
        <v>148</v>
      </c>
      <c r="AU717" s="20" t="s">
        <v>89</v>
      </c>
    </row>
    <row r="718" s="15" customFormat="1">
      <c r="A718" s="15"/>
      <c r="B718" s="250"/>
      <c r="C718" s="251"/>
      <c r="D718" s="228" t="s">
        <v>150</v>
      </c>
      <c r="E718" s="252" t="s">
        <v>35</v>
      </c>
      <c r="F718" s="253" t="s">
        <v>224</v>
      </c>
      <c r="G718" s="251"/>
      <c r="H718" s="252" t="s">
        <v>35</v>
      </c>
      <c r="I718" s="254"/>
      <c r="J718" s="251"/>
      <c r="K718" s="251"/>
      <c r="L718" s="255"/>
      <c r="M718" s="256"/>
      <c r="N718" s="257"/>
      <c r="O718" s="257"/>
      <c r="P718" s="257"/>
      <c r="Q718" s="257"/>
      <c r="R718" s="257"/>
      <c r="S718" s="257"/>
      <c r="T718" s="258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59" t="s">
        <v>150</v>
      </c>
      <c r="AU718" s="259" t="s">
        <v>89</v>
      </c>
      <c r="AV718" s="15" t="s">
        <v>87</v>
      </c>
      <c r="AW718" s="15" t="s">
        <v>41</v>
      </c>
      <c r="AX718" s="15" t="s">
        <v>80</v>
      </c>
      <c r="AY718" s="259" t="s">
        <v>139</v>
      </c>
    </row>
    <row r="719" s="15" customFormat="1">
      <c r="A719" s="15"/>
      <c r="B719" s="250"/>
      <c r="C719" s="251"/>
      <c r="D719" s="228" t="s">
        <v>150</v>
      </c>
      <c r="E719" s="252" t="s">
        <v>35</v>
      </c>
      <c r="F719" s="253" t="s">
        <v>759</v>
      </c>
      <c r="G719" s="251"/>
      <c r="H719" s="252" t="s">
        <v>35</v>
      </c>
      <c r="I719" s="254"/>
      <c r="J719" s="251"/>
      <c r="K719" s="251"/>
      <c r="L719" s="255"/>
      <c r="M719" s="256"/>
      <c r="N719" s="257"/>
      <c r="O719" s="257"/>
      <c r="P719" s="257"/>
      <c r="Q719" s="257"/>
      <c r="R719" s="257"/>
      <c r="S719" s="257"/>
      <c r="T719" s="258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59" t="s">
        <v>150</v>
      </c>
      <c r="AU719" s="259" t="s">
        <v>89</v>
      </c>
      <c r="AV719" s="15" t="s">
        <v>87</v>
      </c>
      <c r="AW719" s="15" t="s">
        <v>41</v>
      </c>
      <c r="AX719" s="15" t="s">
        <v>80</v>
      </c>
      <c r="AY719" s="259" t="s">
        <v>139</v>
      </c>
    </row>
    <row r="720" s="13" customFormat="1">
      <c r="A720" s="13"/>
      <c r="B720" s="226"/>
      <c r="C720" s="227"/>
      <c r="D720" s="228" t="s">
        <v>150</v>
      </c>
      <c r="E720" s="229" t="s">
        <v>35</v>
      </c>
      <c r="F720" s="230" t="s">
        <v>760</v>
      </c>
      <c r="G720" s="227"/>
      <c r="H720" s="231">
        <v>2</v>
      </c>
      <c r="I720" s="232"/>
      <c r="J720" s="227"/>
      <c r="K720" s="227"/>
      <c r="L720" s="233"/>
      <c r="M720" s="234"/>
      <c r="N720" s="235"/>
      <c r="O720" s="235"/>
      <c r="P720" s="235"/>
      <c r="Q720" s="235"/>
      <c r="R720" s="235"/>
      <c r="S720" s="235"/>
      <c r="T720" s="23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7" t="s">
        <v>150</v>
      </c>
      <c r="AU720" s="237" t="s">
        <v>89</v>
      </c>
      <c r="AV720" s="13" t="s">
        <v>89</v>
      </c>
      <c r="AW720" s="13" t="s">
        <v>41</v>
      </c>
      <c r="AX720" s="13" t="s">
        <v>80</v>
      </c>
      <c r="AY720" s="237" t="s">
        <v>139</v>
      </c>
    </row>
    <row r="721" s="13" customFormat="1">
      <c r="A721" s="13"/>
      <c r="B721" s="226"/>
      <c r="C721" s="227"/>
      <c r="D721" s="228" t="s">
        <v>150</v>
      </c>
      <c r="E721" s="229" t="s">
        <v>35</v>
      </c>
      <c r="F721" s="230" t="s">
        <v>417</v>
      </c>
      <c r="G721" s="227"/>
      <c r="H721" s="231">
        <v>2</v>
      </c>
      <c r="I721" s="232"/>
      <c r="J721" s="227"/>
      <c r="K721" s="227"/>
      <c r="L721" s="233"/>
      <c r="M721" s="234"/>
      <c r="N721" s="235"/>
      <c r="O721" s="235"/>
      <c r="P721" s="235"/>
      <c r="Q721" s="235"/>
      <c r="R721" s="235"/>
      <c r="S721" s="235"/>
      <c r="T721" s="236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7" t="s">
        <v>150</v>
      </c>
      <c r="AU721" s="237" t="s">
        <v>89</v>
      </c>
      <c r="AV721" s="13" t="s">
        <v>89</v>
      </c>
      <c r="AW721" s="13" t="s">
        <v>41</v>
      </c>
      <c r="AX721" s="13" t="s">
        <v>80</v>
      </c>
      <c r="AY721" s="237" t="s">
        <v>139</v>
      </c>
    </row>
    <row r="722" s="13" customFormat="1">
      <c r="A722" s="13"/>
      <c r="B722" s="226"/>
      <c r="C722" s="227"/>
      <c r="D722" s="228" t="s">
        <v>150</v>
      </c>
      <c r="E722" s="229" t="s">
        <v>35</v>
      </c>
      <c r="F722" s="230" t="s">
        <v>761</v>
      </c>
      <c r="G722" s="227"/>
      <c r="H722" s="231">
        <v>2</v>
      </c>
      <c r="I722" s="232"/>
      <c r="J722" s="227"/>
      <c r="K722" s="227"/>
      <c r="L722" s="233"/>
      <c r="M722" s="234"/>
      <c r="N722" s="235"/>
      <c r="O722" s="235"/>
      <c r="P722" s="235"/>
      <c r="Q722" s="235"/>
      <c r="R722" s="235"/>
      <c r="S722" s="235"/>
      <c r="T722" s="23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7" t="s">
        <v>150</v>
      </c>
      <c r="AU722" s="237" t="s">
        <v>89</v>
      </c>
      <c r="AV722" s="13" t="s">
        <v>89</v>
      </c>
      <c r="AW722" s="13" t="s">
        <v>41</v>
      </c>
      <c r="AX722" s="13" t="s">
        <v>80</v>
      </c>
      <c r="AY722" s="237" t="s">
        <v>139</v>
      </c>
    </row>
    <row r="723" s="16" customFormat="1">
      <c r="A723" s="16"/>
      <c r="B723" s="270"/>
      <c r="C723" s="271"/>
      <c r="D723" s="228" t="s">
        <v>150</v>
      </c>
      <c r="E723" s="272" t="s">
        <v>35</v>
      </c>
      <c r="F723" s="273" t="s">
        <v>488</v>
      </c>
      <c r="G723" s="271"/>
      <c r="H723" s="274">
        <v>6</v>
      </c>
      <c r="I723" s="275"/>
      <c r="J723" s="271"/>
      <c r="K723" s="271"/>
      <c r="L723" s="276"/>
      <c r="M723" s="277"/>
      <c r="N723" s="278"/>
      <c r="O723" s="278"/>
      <c r="P723" s="278"/>
      <c r="Q723" s="278"/>
      <c r="R723" s="278"/>
      <c r="S723" s="278"/>
      <c r="T723" s="279"/>
      <c r="U723" s="16"/>
      <c r="V723" s="16"/>
      <c r="W723" s="16"/>
      <c r="X723" s="16"/>
      <c r="Y723" s="16"/>
      <c r="Z723" s="16"/>
      <c r="AA723" s="16"/>
      <c r="AB723" s="16"/>
      <c r="AC723" s="16"/>
      <c r="AD723" s="16"/>
      <c r="AE723" s="16"/>
      <c r="AT723" s="280" t="s">
        <v>150</v>
      </c>
      <c r="AU723" s="280" t="s">
        <v>89</v>
      </c>
      <c r="AV723" s="16" t="s">
        <v>176</v>
      </c>
      <c r="AW723" s="16" t="s">
        <v>41</v>
      </c>
      <c r="AX723" s="16" t="s">
        <v>80</v>
      </c>
      <c r="AY723" s="280" t="s">
        <v>139</v>
      </c>
    </row>
    <row r="724" s="15" customFormat="1">
      <c r="A724" s="15"/>
      <c r="B724" s="250"/>
      <c r="C724" s="251"/>
      <c r="D724" s="228" t="s">
        <v>150</v>
      </c>
      <c r="E724" s="252" t="s">
        <v>35</v>
      </c>
      <c r="F724" s="253" t="s">
        <v>329</v>
      </c>
      <c r="G724" s="251"/>
      <c r="H724" s="252" t="s">
        <v>35</v>
      </c>
      <c r="I724" s="254"/>
      <c r="J724" s="251"/>
      <c r="K724" s="251"/>
      <c r="L724" s="255"/>
      <c r="M724" s="256"/>
      <c r="N724" s="257"/>
      <c r="O724" s="257"/>
      <c r="P724" s="257"/>
      <c r="Q724" s="257"/>
      <c r="R724" s="257"/>
      <c r="S724" s="257"/>
      <c r="T724" s="258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59" t="s">
        <v>150</v>
      </c>
      <c r="AU724" s="259" t="s">
        <v>89</v>
      </c>
      <c r="AV724" s="15" t="s">
        <v>87</v>
      </c>
      <c r="AW724" s="15" t="s">
        <v>41</v>
      </c>
      <c r="AX724" s="15" t="s">
        <v>80</v>
      </c>
      <c r="AY724" s="259" t="s">
        <v>139</v>
      </c>
    </row>
    <row r="725" s="13" customFormat="1">
      <c r="A725" s="13"/>
      <c r="B725" s="226"/>
      <c r="C725" s="227"/>
      <c r="D725" s="228" t="s">
        <v>150</v>
      </c>
      <c r="E725" s="229" t="s">
        <v>35</v>
      </c>
      <c r="F725" s="230" t="s">
        <v>762</v>
      </c>
      <c r="G725" s="227"/>
      <c r="H725" s="231">
        <v>8</v>
      </c>
      <c r="I725" s="232"/>
      <c r="J725" s="227"/>
      <c r="K725" s="227"/>
      <c r="L725" s="233"/>
      <c r="M725" s="234"/>
      <c r="N725" s="235"/>
      <c r="O725" s="235"/>
      <c r="P725" s="235"/>
      <c r="Q725" s="235"/>
      <c r="R725" s="235"/>
      <c r="S725" s="235"/>
      <c r="T725" s="23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7" t="s">
        <v>150</v>
      </c>
      <c r="AU725" s="237" t="s">
        <v>89</v>
      </c>
      <c r="AV725" s="13" t="s">
        <v>89</v>
      </c>
      <c r="AW725" s="13" t="s">
        <v>41</v>
      </c>
      <c r="AX725" s="13" t="s">
        <v>80</v>
      </c>
      <c r="AY725" s="237" t="s">
        <v>139</v>
      </c>
    </row>
    <row r="726" s="14" customFormat="1">
      <c r="A726" s="14"/>
      <c r="B726" s="238"/>
      <c r="C726" s="239"/>
      <c r="D726" s="228" t="s">
        <v>150</v>
      </c>
      <c r="E726" s="240" t="s">
        <v>35</v>
      </c>
      <c r="F726" s="241" t="s">
        <v>170</v>
      </c>
      <c r="G726" s="239"/>
      <c r="H726" s="242">
        <v>14</v>
      </c>
      <c r="I726" s="243"/>
      <c r="J726" s="239"/>
      <c r="K726" s="239"/>
      <c r="L726" s="244"/>
      <c r="M726" s="245"/>
      <c r="N726" s="246"/>
      <c r="O726" s="246"/>
      <c r="P726" s="246"/>
      <c r="Q726" s="246"/>
      <c r="R726" s="246"/>
      <c r="S726" s="246"/>
      <c r="T726" s="247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8" t="s">
        <v>150</v>
      </c>
      <c r="AU726" s="248" t="s">
        <v>89</v>
      </c>
      <c r="AV726" s="14" t="s">
        <v>146</v>
      </c>
      <c r="AW726" s="14" t="s">
        <v>41</v>
      </c>
      <c r="AX726" s="14" t="s">
        <v>87</v>
      </c>
      <c r="AY726" s="248" t="s">
        <v>139</v>
      </c>
    </row>
    <row r="727" s="12" customFormat="1" ht="22.8" customHeight="1">
      <c r="A727" s="12"/>
      <c r="B727" s="192"/>
      <c r="C727" s="193"/>
      <c r="D727" s="194" t="s">
        <v>79</v>
      </c>
      <c r="E727" s="206" t="s">
        <v>763</v>
      </c>
      <c r="F727" s="206" t="s">
        <v>764</v>
      </c>
      <c r="G727" s="193"/>
      <c r="H727" s="193"/>
      <c r="I727" s="196"/>
      <c r="J727" s="207">
        <f>BK727</f>
        <v>0</v>
      </c>
      <c r="K727" s="193"/>
      <c r="L727" s="198"/>
      <c r="M727" s="199"/>
      <c r="N727" s="200"/>
      <c r="O727" s="200"/>
      <c r="P727" s="201">
        <f>SUM(P728:P790)</f>
        <v>0</v>
      </c>
      <c r="Q727" s="200"/>
      <c r="R727" s="201">
        <f>SUM(R728:R790)</f>
        <v>0.010310000000000002</v>
      </c>
      <c r="S727" s="200"/>
      <c r="T727" s="202">
        <f>SUM(T728:T790)</f>
        <v>0.17554999999999998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03" t="s">
        <v>89</v>
      </c>
      <c r="AT727" s="204" t="s">
        <v>79</v>
      </c>
      <c r="AU727" s="204" t="s">
        <v>87</v>
      </c>
      <c r="AY727" s="203" t="s">
        <v>139</v>
      </c>
      <c r="BK727" s="205">
        <f>SUM(BK728:BK790)</f>
        <v>0</v>
      </c>
    </row>
    <row r="728" s="2" customFormat="1" ht="16.5" customHeight="1">
      <c r="A728" s="42"/>
      <c r="B728" s="43"/>
      <c r="C728" s="208" t="s">
        <v>765</v>
      </c>
      <c r="D728" s="208" t="s">
        <v>141</v>
      </c>
      <c r="E728" s="209" t="s">
        <v>766</v>
      </c>
      <c r="F728" s="210" t="s">
        <v>767</v>
      </c>
      <c r="G728" s="211" t="s">
        <v>768</v>
      </c>
      <c r="H728" s="212">
        <v>2</v>
      </c>
      <c r="I728" s="213"/>
      <c r="J728" s="214">
        <f>ROUND(I728*H728,2)</f>
        <v>0</v>
      </c>
      <c r="K728" s="210" t="s">
        <v>145</v>
      </c>
      <c r="L728" s="48"/>
      <c r="M728" s="215" t="s">
        <v>35</v>
      </c>
      <c r="N728" s="216" t="s">
        <v>51</v>
      </c>
      <c r="O728" s="88"/>
      <c r="P728" s="217">
        <f>O728*H728</f>
        <v>0</v>
      </c>
      <c r="Q728" s="217">
        <v>0</v>
      </c>
      <c r="R728" s="217">
        <f>Q728*H728</f>
        <v>0</v>
      </c>
      <c r="S728" s="217">
        <v>0.034200000000000001</v>
      </c>
      <c r="T728" s="218">
        <f>S728*H728</f>
        <v>0.068400000000000002</v>
      </c>
      <c r="U728" s="42"/>
      <c r="V728" s="42"/>
      <c r="W728" s="42"/>
      <c r="X728" s="42"/>
      <c r="Y728" s="42"/>
      <c r="Z728" s="42"/>
      <c r="AA728" s="42"/>
      <c r="AB728" s="42"/>
      <c r="AC728" s="42"/>
      <c r="AD728" s="42"/>
      <c r="AE728" s="42"/>
      <c r="AR728" s="219" t="s">
        <v>287</v>
      </c>
      <c r="AT728" s="219" t="s">
        <v>141</v>
      </c>
      <c r="AU728" s="219" t="s">
        <v>89</v>
      </c>
      <c r="AY728" s="20" t="s">
        <v>139</v>
      </c>
      <c r="BE728" s="220">
        <f>IF(N728="základní",J728,0)</f>
        <v>0</v>
      </c>
      <c r="BF728" s="220">
        <f>IF(N728="snížená",J728,0)</f>
        <v>0</v>
      </c>
      <c r="BG728" s="220">
        <f>IF(N728="zákl. přenesená",J728,0)</f>
        <v>0</v>
      </c>
      <c r="BH728" s="220">
        <f>IF(N728="sníž. přenesená",J728,0)</f>
        <v>0</v>
      </c>
      <c r="BI728" s="220">
        <f>IF(N728="nulová",J728,0)</f>
        <v>0</v>
      </c>
      <c r="BJ728" s="20" t="s">
        <v>87</v>
      </c>
      <c r="BK728" s="220">
        <f>ROUND(I728*H728,2)</f>
        <v>0</v>
      </c>
      <c r="BL728" s="20" t="s">
        <v>287</v>
      </c>
      <c r="BM728" s="219" t="s">
        <v>769</v>
      </c>
    </row>
    <row r="729" s="2" customFormat="1">
      <c r="A729" s="42"/>
      <c r="B729" s="43"/>
      <c r="C729" s="44"/>
      <c r="D729" s="221" t="s">
        <v>148</v>
      </c>
      <c r="E729" s="44"/>
      <c r="F729" s="222" t="s">
        <v>770</v>
      </c>
      <c r="G729" s="44"/>
      <c r="H729" s="44"/>
      <c r="I729" s="223"/>
      <c r="J729" s="44"/>
      <c r="K729" s="44"/>
      <c r="L729" s="48"/>
      <c r="M729" s="224"/>
      <c r="N729" s="225"/>
      <c r="O729" s="88"/>
      <c r="P729" s="88"/>
      <c r="Q729" s="88"/>
      <c r="R729" s="88"/>
      <c r="S729" s="88"/>
      <c r="T729" s="89"/>
      <c r="U729" s="42"/>
      <c r="V729" s="42"/>
      <c r="W729" s="42"/>
      <c r="X729" s="42"/>
      <c r="Y729" s="42"/>
      <c r="Z729" s="42"/>
      <c r="AA729" s="42"/>
      <c r="AB729" s="42"/>
      <c r="AC729" s="42"/>
      <c r="AD729" s="42"/>
      <c r="AE729" s="42"/>
      <c r="AT729" s="20" t="s">
        <v>148</v>
      </c>
      <c r="AU729" s="20" t="s">
        <v>89</v>
      </c>
    </row>
    <row r="730" s="15" customFormat="1">
      <c r="A730" s="15"/>
      <c r="B730" s="250"/>
      <c r="C730" s="251"/>
      <c r="D730" s="228" t="s">
        <v>150</v>
      </c>
      <c r="E730" s="252" t="s">
        <v>35</v>
      </c>
      <c r="F730" s="253" t="s">
        <v>224</v>
      </c>
      <c r="G730" s="251"/>
      <c r="H730" s="252" t="s">
        <v>35</v>
      </c>
      <c r="I730" s="254"/>
      <c r="J730" s="251"/>
      <c r="K730" s="251"/>
      <c r="L730" s="255"/>
      <c r="M730" s="256"/>
      <c r="N730" s="257"/>
      <c r="O730" s="257"/>
      <c r="P730" s="257"/>
      <c r="Q730" s="257"/>
      <c r="R730" s="257"/>
      <c r="S730" s="257"/>
      <c r="T730" s="258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59" t="s">
        <v>150</v>
      </c>
      <c r="AU730" s="259" t="s">
        <v>89</v>
      </c>
      <c r="AV730" s="15" t="s">
        <v>87</v>
      </c>
      <c r="AW730" s="15" t="s">
        <v>41</v>
      </c>
      <c r="AX730" s="15" t="s">
        <v>80</v>
      </c>
      <c r="AY730" s="259" t="s">
        <v>139</v>
      </c>
    </row>
    <row r="731" s="13" customFormat="1">
      <c r="A731" s="13"/>
      <c r="B731" s="226"/>
      <c r="C731" s="227"/>
      <c r="D731" s="228" t="s">
        <v>150</v>
      </c>
      <c r="E731" s="229" t="s">
        <v>35</v>
      </c>
      <c r="F731" s="230" t="s">
        <v>417</v>
      </c>
      <c r="G731" s="227"/>
      <c r="H731" s="231">
        <v>2</v>
      </c>
      <c r="I731" s="232"/>
      <c r="J731" s="227"/>
      <c r="K731" s="227"/>
      <c r="L731" s="233"/>
      <c r="M731" s="234"/>
      <c r="N731" s="235"/>
      <c r="O731" s="235"/>
      <c r="P731" s="235"/>
      <c r="Q731" s="235"/>
      <c r="R731" s="235"/>
      <c r="S731" s="235"/>
      <c r="T731" s="23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7" t="s">
        <v>150</v>
      </c>
      <c r="AU731" s="237" t="s">
        <v>89</v>
      </c>
      <c r="AV731" s="13" t="s">
        <v>89</v>
      </c>
      <c r="AW731" s="13" t="s">
        <v>41</v>
      </c>
      <c r="AX731" s="13" t="s">
        <v>87</v>
      </c>
      <c r="AY731" s="237" t="s">
        <v>139</v>
      </c>
    </row>
    <row r="732" s="2" customFormat="1" ht="16.5" customHeight="1">
      <c r="A732" s="42"/>
      <c r="B732" s="43"/>
      <c r="C732" s="208" t="s">
        <v>771</v>
      </c>
      <c r="D732" s="208" t="s">
        <v>141</v>
      </c>
      <c r="E732" s="209" t="s">
        <v>772</v>
      </c>
      <c r="F732" s="210" t="s">
        <v>773</v>
      </c>
      <c r="G732" s="211" t="s">
        <v>221</v>
      </c>
      <c r="H732" s="212">
        <v>2</v>
      </c>
      <c r="I732" s="213"/>
      <c r="J732" s="214">
        <f>ROUND(I732*H732,2)</f>
        <v>0</v>
      </c>
      <c r="K732" s="210" t="s">
        <v>145</v>
      </c>
      <c r="L732" s="48"/>
      <c r="M732" s="215" t="s">
        <v>35</v>
      </c>
      <c r="N732" s="216" t="s">
        <v>51</v>
      </c>
      <c r="O732" s="88"/>
      <c r="P732" s="217">
        <f>O732*H732</f>
        <v>0</v>
      </c>
      <c r="Q732" s="217">
        <v>0.00063000000000000003</v>
      </c>
      <c r="R732" s="217">
        <f>Q732*H732</f>
        <v>0.0012600000000000001</v>
      </c>
      <c r="S732" s="217">
        <v>0</v>
      </c>
      <c r="T732" s="218">
        <f>S732*H732</f>
        <v>0</v>
      </c>
      <c r="U732" s="42"/>
      <c r="V732" s="42"/>
      <c r="W732" s="42"/>
      <c r="X732" s="42"/>
      <c r="Y732" s="42"/>
      <c r="Z732" s="42"/>
      <c r="AA732" s="42"/>
      <c r="AB732" s="42"/>
      <c r="AC732" s="42"/>
      <c r="AD732" s="42"/>
      <c r="AE732" s="42"/>
      <c r="AR732" s="219" t="s">
        <v>287</v>
      </c>
      <c r="AT732" s="219" t="s">
        <v>141</v>
      </c>
      <c r="AU732" s="219" t="s">
        <v>89</v>
      </c>
      <c r="AY732" s="20" t="s">
        <v>139</v>
      </c>
      <c r="BE732" s="220">
        <f>IF(N732="základní",J732,0)</f>
        <v>0</v>
      </c>
      <c r="BF732" s="220">
        <f>IF(N732="snížená",J732,0)</f>
        <v>0</v>
      </c>
      <c r="BG732" s="220">
        <f>IF(N732="zákl. přenesená",J732,0)</f>
        <v>0</v>
      </c>
      <c r="BH732" s="220">
        <f>IF(N732="sníž. přenesená",J732,0)</f>
        <v>0</v>
      </c>
      <c r="BI732" s="220">
        <f>IF(N732="nulová",J732,0)</f>
        <v>0</v>
      </c>
      <c r="BJ732" s="20" t="s">
        <v>87</v>
      </c>
      <c r="BK732" s="220">
        <f>ROUND(I732*H732,2)</f>
        <v>0</v>
      </c>
      <c r="BL732" s="20" t="s">
        <v>287</v>
      </c>
      <c r="BM732" s="219" t="s">
        <v>774</v>
      </c>
    </row>
    <row r="733" s="2" customFormat="1">
      <c r="A733" s="42"/>
      <c r="B733" s="43"/>
      <c r="C733" s="44"/>
      <c r="D733" s="221" t="s">
        <v>148</v>
      </c>
      <c r="E733" s="44"/>
      <c r="F733" s="222" t="s">
        <v>775</v>
      </c>
      <c r="G733" s="44"/>
      <c r="H733" s="44"/>
      <c r="I733" s="223"/>
      <c r="J733" s="44"/>
      <c r="K733" s="44"/>
      <c r="L733" s="48"/>
      <c r="M733" s="224"/>
      <c r="N733" s="225"/>
      <c r="O733" s="88"/>
      <c r="P733" s="88"/>
      <c r="Q733" s="88"/>
      <c r="R733" s="88"/>
      <c r="S733" s="88"/>
      <c r="T733" s="89"/>
      <c r="U733" s="42"/>
      <c r="V733" s="42"/>
      <c r="W733" s="42"/>
      <c r="X733" s="42"/>
      <c r="Y733" s="42"/>
      <c r="Z733" s="42"/>
      <c r="AA733" s="42"/>
      <c r="AB733" s="42"/>
      <c r="AC733" s="42"/>
      <c r="AD733" s="42"/>
      <c r="AE733" s="42"/>
      <c r="AT733" s="20" t="s">
        <v>148</v>
      </c>
      <c r="AU733" s="20" t="s">
        <v>89</v>
      </c>
    </row>
    <row r="734" s="15" customFormat="1">
      <c r="A734" s="15"/>
      <c r="B734" s="250"/>
      <c r="C734" s="251"/>
      <c r="D734" s="228" t="s">
        <v>150</v>
      </c>
      <c r="E734" s="252" t="s">
        <v>35</v>
      </c>
      <c r="F734" s="253" t="s">
        <v>224</v>
      </c>
      <c r="G734" s="251"/>
      <c r="H734" s="252" t="s">
        <v>35</v>
      </c>
      <c r="I734" s="254"/>
      <c r="J734" s="251"/>
      <c r="K734" s="251"/>
      <c r="L734" s="255"/>
      <c r="M734" s="256"/>
      <c r="N734" s="257"/>
      <c r="O734" s="257"/>
      <c r="P734" s="257"/>
      <c r="Q734" s="257"/>
      <c r="R734" s="257"/>
      <c r="S734" s="257"/>
      <c r="T734" s="258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59" t="s">
        <v>150</v>
      </c>
      <c r="AU734" s="259" t="s">
        <v>89</v>
      </c>
      <c r="AV734" s="15" t="s">
        <v>87</v>
      </c>
      <c r="AW734" s="15" t="s">
        <v>41</v>
      </c>
      <c r="AX734" s="15" t="s">
        <v>80</v>
      </c>
      <c r="AY734" s="259" t="s">
        <v>139</v>
      </c>
    </row>
    <row r="735" s="13" customFormat="1">
      <c r="A735" s="13"/>
      <c r="B735" s="226"/>
      <c r="C735" s="227"/>
      <c r="D735" s="228" t="s">
        <v>150</v>
      </c>
      <c r="E735" s="229" t="s">
        <v>35</v>
      </c>
      <c r="F735" s="230" t="s">
        <v>417</v>
      </c>
      <c r="G735" s="227"/>
      <c r="H735" s="231">
        <v>2</v>
      </c>
      <c r="I735" s="232"/>
      <c r="J735" s="227"/>
      <c r="K735" s="227"/>
      <c r="L735" s="233"/>
      <c r="M735" s="234"/>
      <c r="N735" s="235"/>
      <c r="O735" s="235"/>
      <c r="P735" s="235"/>
      <c r="Q735" s="235"/>
      <c r="R735" s="235"/>
      <c r="S735" s="235"/>
      <c r="T735" s="23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7" t="s">
        <v>150</v>
      </c>
      <c r="AU735" s="237" t="s">
        <v>89</v>
      </c>
      <c r="AV735" s="13" t="s">
        <v>89</v>
      </c>
      <c r="AW735" s="13" t="s">
        <v>41</v>
      </c>
      <c r="AX735" s="13" t="s">
        <v>87</v>
      </c>
      <c r="AY735" s="237" t="s">
        <v>139</v>
      </c>
    </row>
    <row r="736" s="2" customFormat="1" ht="21.75" customHeight="1">
      <c r="A736" s="42"/>
      <c r="B736" s="43"/>
      <c r="C736" s="208" t="s">
        <v>776</v>
      </c>
      <c r="D736" s="208" t="s">
        <v>141</v>
      </c>
      <c r="E736" s="209" t="s">
        <v>777</v>
      </c>
      <c r="F736" s="210" t="s">
        <v>778</v>
      </c>
      <c r="G736" s="211" t="s">
        <v>768</v>
      </c>
      <c r="H736" s="212">
        <v>3</v>
      </c>
      <c r="I736" s="213"/>
      <c r="J736" s="214">
        <f>ROUND(I736*H736,2)</f>
        <v>0</v>
      </c>
      <c r="K736" s="210" t="s">
        <v>145</v>
      </c>
      <c r="L736" s="48"/>
      <c r="M736" s="215" t="s">
        <v>35</v>
      </c>
      <c r="N736" s="216" t="s">
        <v>51</v>
      </c>
      <c r="O736" s="88"/>
      <c r="P736" s="217">
        <f>O736*H736</f>
        <v>0</v>
      </c>
      <c r="Q736" s="217">
        <v>0</v>
      </c>
      <c r="R736" s="217">
        <f>Q736*H736</f>
        <v>0</v>
      </c>
      <c r="S736" s="217">
        <v>0.019460000000000002</v>
      </c>
      <c r="T736" s="218">
        <f>S736*H736</f>
        <v>0.058380000000000001</v>
      </c>
      <c r="U736" s="42"/>
      <c r="V736" s="42"/>
      <c r="W736" s="42"/>
      <c r="X736" s="42"/>
      <c r="Y736" s="42"/>
      <c r="Z736" s="42"/>
      <c r="AA736" s="42"/>
      <c r="AB736" s="42"/>
      <c r="AC736" s="42"/>
      <c r="AD736" s="42"/>
      <c r="AE736" s="42"/>
      <c r="AR736" s="219" t="s">
        <v>287</v>
      </c>
      <c r="AT736" s="219" t="s">
        <v>141</v>
      </c>
      <c r="AU736" s="219" t="s">
        <v>89</v>
      </c>
      <c r="AY736" s="20" t="s">
        <v>139</v>
      </c>
      <c r="BE736" s="220">
        <f>IF(N736="základní",J736,0)</f>
        <v>0</v>
      </c>
      <c r="BF736" s="220">
        <f>IF(N736="snížená",J736,0)</f>
        <v>0</v>
      </c>
      <c r="BG736" s="220">
        <f>IF(N736="zákl. přenesená",J736,0)</f>
        <v>0</v>
      </c>
      <c r="BH736" s="220">
        <f>IF(N736="sníž. přenesená",J736,0)</f>
        <v>0</v>
      </c>
      <c r="BI736" s="220">
        <f>IF(N736="nulová",J736,0)</f>
        <v>0</v>
      </c>
      <c r="BJ736" s="20" t="s">
        <v>87</v>
      </c>
      <c r="BK736" s="220">
        <f>ROUND(I736*H736,2)</f>
        <v>0</v>
      </c>
      <c r="BL736" s="20" t="s">
        <v>287</v>
      </c>
      <c r="BM736" s="219" t="s">
        <v>779</v>
      </c>
    </row>
    <row r="737" s="2" customFormat="1">
      <c r="A737" s="42"/>
      <c r="B737" s="43"/>
      <c r="C737" s="44"/>
      <c r="D737" s="221" t="s">
        <v>148</v>
      </c>
      <c r="E737" s="44"/>
      <c r="F737" s="222" t="s">
        <v>780</v>
      </c>
      <c r="G737" s="44"/>
      <c r="H737" s="44"/>
      <c r="I737" s="223"/>
      <c r="J737" s="44"/>
      <c r="K737" s="44"/>
      <c r="L737" s="48"/>
      <c r="M737" s="224"/>
      <c r="N737" s="225"/>
      <c r="O737" s="88"/>
      <c r="P737" s="88"/>
      <c r="Q737" s="88"/>
      <c r="R737" s="88"/>
      <c r="S737" s="88"/>
      <c r="T737" s="89"/>
      <c r="U737" s="42"/>
      <c r="V737" s="42"/>
      <c r="W737" s="42"/>
      <c r="X737" s="42"/>
      <c r="Y737" s="42"/>
      <c r="Z737" s="42"/>
      <c r="AA737" s="42"/>
      <c r="AB737" s="42"/>
      <c r="AC737" s="42"/>
      <c r="AD737" s="42"/>
      <c r="AE737" s="42"/>
      <c r="AT737" s="20" t="s">
        <v>148</v>
      </c>
      <c r="AU737" s="20" t="s">
        <v>89</v>
      </c>
    </row>
    <row r="738" s="15" customFormat="1">
      <c r="A738" s="15"/>
      <c r="B738" s="250"/>
      <c r="C738" s="251"/>
      <c r="D738" s="228" t="s">
        <v>150</v>
      </c>
      <c r="E738" s="252" t="s">
        <v>35</v>
      </c>
      <c r="F738" s="253" t="s">
        <v>224</v>
      </c>
      <c r="G738" s="251"/>
      <c r="H738" s="252" t="s">
        <v>35</v>
      </c>
      <c r="I738" s="254"/>
      <c r="J738" s="251"/>
      <c r="K738" s="251"/>
      <c r="L738" s="255"/>
      <c r="M738" s="256"/>
      <c r="N738" s="257"/>
      <c r="O738" s="257"/>
      <c r="P738" s="257"/>
      <c r="Q738" s="257"/>
      <c r="R738" s="257"/>
      <c r="S738" s="257"/>
      <c r="T738" s="258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59" t="s">
        <v>150</v>
      </c>
      <c r="AU738" s="259" t="s">
        <v>89</v>
      </c>
      <c r="AV738" s="15" t="s">
        <v>87</v>
      </c>
      <c r="AW738" s="15" t="s">
        <v>41</v>
      </c>
      <c r="AX738" s="15" t="s">
        <v>80</v>
      </c>
      <c r="AY738" s="259" t="s">
        <v>139</v>
      </c>
    </row>
    <row r="739" s="13" customFormat="1">
      <c r="A739" s="13"/>
      <c r="B739" s="226"/>
      <c r="C739" s="227"/>
      <c r="D739" s="228" t="s">
        <v>150</v>
      </c>
      <c r="E739" s="229" t="s">
        <v>35</v>
      </c>
      <c r="F739" s="230" t="s">
        <v>781</v>
      </c>
      <c r="G739" s="227"/>
      <c r="H739" s="231">
        <v>1</v>
      </c>
      <c r="I739" s="232"/>
      <c r="J739" s="227"/>
      <c r="K739" s="227"/>
      <c r="L739" s="233"/>
      <c r="M739" s="234"/>
      <c r="N739" s="235"/>
      <c r="O739" s="235"/>
      <c r="P739" s="235"/>
      <c r="Q739" s="235"/>
      <c r="R739" s="235"/>
      <c r="S739" s="235"/>
      <c r="T739" s="23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7" t="s">
        <v>150</v>
      </c>
      <c r="AU739" s="237" t="s">
        <v>89</v>
      </c>
      <c r="AV739" s="13" t="s">
        <v>89</v>
      </c>
      <c r="AW739" s="13" t="s">
        <v>41</v>
      </c>
      <c r="AX739" s="13" t="s">
        <v>80</v>
      </c>
      <c r="AY739" s="237" t="s">
        <v>139</v>
      </c>
    </row>
    <row r="740" s="13" customFormat="1">
      <c r="A740" s="13"/>
      <c r="B740" s="226"/>
      <c r="C740" s="227"/>
      <c r="D740" s="228" t="s">
        <v>150</v>
      </c>
      <c r="E740" s="229" t="s">
        <v>35</v>
      </c>
      <c r="F740" s="230" t="s">
        <v>782</v>
      </c>
      <c r="G740" s="227"/>
      <c r="H740" s="231">
        <v>1</v>
      </c>
      <c r="I740" s="232"/>
      <c r="J740" s="227"/>
      <c r="K740" s="227"/>
      <c r="L740" s="233"/>
      <c r="M740" s="234"/>
      <c r="N740" s="235"/>
      <c r="O740" s="235"/>
      <c r="P740" s="235"/>
      <c r="Q740" s="235"/>
      <c r="R740" s="235"/>
      <c r="S740" s="235"/>
      <c r="T740" s="23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7" t="s">
        <v>150</v>
      </c>
      <c r="AU740" s="237" t="s">
        <v>89</v>
      </c>
      <c r="AV740" s="13" t="s">
        <v>89</v>
      </c>
      <c r="AW740" s="13" t="s">
        <v>41</v>
      </c>
      <c r="AX740" s="13" t="s">
        <v>80</v>
      </c>
      <c r="AY740" s="237" t="s">
        <v>139</v>
      </c>
    </row>
    <row r="741" s="13" customFormat="1">
      <c r="A741" s="13"/>
      <c r="B741" s="226"/>
      <c r="C741" s="227"/>
      <c r="D741" s="228" t="s">
        <v>150</v>
      </c>
      <c r="E741" s="229" t="s">
        <v>35</v>
      </c>
      <c r="F741" s="230" t="s">
        <v>406</v>
      </c>
      <c r="G741" s="227"/>
      <c r="H741" s="231">
        <v>1</v>
      </c>
      <c r="I741" s="232"/>
      <c r="J741" s="227"/>
      <c r="K741" s="227"/>
      <c r="L741" s="233"/>
      <c r="M741" s="234"/>
      <c r="N741" s="235"/>
      <c r="O741" s="235"/>
      <c r="P741" s="235"/>
      <c r="Q741" s="235"/>
      <c r="R741" s="235"/>
      <c r="S741" s="235"/>
      <c r="T741" s="23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7" t="s">
        <v>150</v>
      </c>
      <c r="AU741" s="237" t="s">
        <v>89</v>
      </c>
      <c r="AV741" s="13" t="s">
        <v>89</v>
      </c>
      <c r="AW741" s="13" t="s">
        <v>41</v>
      </c>
      <c r="AX741" s="13" t="s">
        <v>80</v>
      </c>
      <c r="AY741" s="237" t="s">
        <v>139</v>
      </c>
    </row>
    <row r="742" s="14" customFormat="1">
      <c r="A742" s="14"/>
      <c r="B742" s="238"/>
      <c r="C742" s="239"/>
      <c r="D742" s="228" t="s">
        <v>150</v>
      </c>
      <c r="E742" s="240" t="s">
        <v>35</v>
      </c>
      <c r="F742" s="241" t="s">
        <v>170</v>
      </c>
      <c r="G742" s="239"/>
      <c r="H742" s="242">
        <v>3</v>
      </c>
      <c r="I742" s="243"/>
      <c r="J742" s="239"/>
      <c r="K742" s="239"/>
      <c r="L742" s="244"/>
      <c r="M742" s="245"/>
      <c r="N742" s="246"/>
      <c r="O742" s="246"/>
      <c r="P742" s="246"/>
      <c r="Q742" s="246"/>
      <c r="R742" s="246"/>
      <c r="S742" s="246"/>
      <c r="T742" s="24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8" t="s">
        <v>150</v>
      </c>
      <c r="AU742" s="248" t="s">
        <v>89</v>
      </c>
      <c r="AV742" s="14" t="s">
        <v>146</v>
      </c>
      <c r="AW742" s="14" t="s">
        <v>41</v>
      </c>
      <c r="AX742" s="14" t="s">
        <v>87</v>
      </c>
      <c r="AY742" s="248" t="s">
        <v>139</v>
      </c>
    </row>
    <row r="743" s="2" customFormat="1" ht="21.75" customHeight="1">
      <c r="A743" s="42"/>
      <c r="B743" s="43"/>
      <c r="C743" s="208" t="s">
        <v>783</v>
      </c>
      <c r="D743" s="208" t="s">
        <v>141</v>
      </c>
      <c r="E743" s="209" t="s">
        <v>784</v>
      </c>
      <c r="F743" s="210" t="s">
        <v>785</v>
      </c>
      <c r="G743" s="211" t="s">
        <v>768</v>
      </c>
      <c r="H743" s="212">
        <v>3</v>
      </c>
      <c r="I743" s="213"/>
      <c r="J743" s="214">
        <f>ROUND(I743*H743,2)</f>
        <v>0</v>
      </c>
      <c r="K743" s="210" t="s">
        <v>35</v>
      </c>
      <c r="L743" s="48"/>
      <c r="M743" s="215" t="s">
        <v>35</v>
      </c>
      <c r="N743" s="216" t="s">
        <v>51</v>
      </c>
      <c r="O743" s="88"/>
      <c r="P743" s="217">
        <f>O743*H743</f>
        <v>0</v>
      </c>
      <c r="Q743" s="217">
        <v>0.0022300000000000002</v>
      </c>
      <c r="R743" s="217">
        <f>Q743*H743</f>
        <v>0.0066900000000000006</v>
      </c>
      <c r="S743" s="217">
        <v>0</v>
      </c>
      <c r="T743" s="218">
        <f>S743*H743</f>
        <v>0</v>
      </c>
      <c r="U743" s="42"/>
      <c r="V743" s="42"/>
      <c r="W743" s="42"/>
      <c r="X743" s="42"/>
      <c r="Y743" s="42"/>
      <c r="Z743" s="42"/>
      <c r="AA743" s="42"/>
      <c r="AB743" s="42"/>
      <c r="AC743" s="42"/>
      <c r="AD743" s="42"/>
      <c r="AE743" s="42"/>
      <c r="AR743" s="219" t="s">
        <v>287</v>
      </c>
      <c r="AT743" s="219" t="s">
        <v>141</v>
      </c>
      <c r="AU743" s="219" t="s">
        <v>89</v>
      </c>
      <c r="AY743" s="20" t="s">
        <v>139</v>
      </c>
      <c r="BE743" s="220">
        <f>IF(N743="základní",J743,0)</f>
        <v>0</v>
      </c>
      <c r="BF743" s="220">
        <f>IF(N743="snížená",J743,0)</f>
        <v>0</v>
      </c>
      <c r="BG743" s="220">
        <f>IF(N743="zákl. přenesená",J743,0)</f>
        <v>0</v>
      </c>
      <c r="BH743" s="220">
        <f>IF(N743="sníž. přenesená",J743,0)</f>
        <v>0</v>
      </c>
      <c r="BI743" s="220">
        <f>IF(N743="nulová",J743,0)</f>
        <v>0</v>
      </c>
      <c r="BJ743" s="20" t="s">
        <v>87</v>
      </c>
      <c r="BK743" s="220">
        <f>ROUND(I743*H743,2)</f>
        <v>0</v>
      </c>
      <c r="BL743" s="20" t="s">
        <v>287</v>
      </c>
      <c r="BM743" s="219" t="s">
        <v>786</v>
      </c>
    </row>
    <row r="744" s="15" customFormat="1">
      <c r="A744" s="15"/>
      <c r="B744" s="250"/>
      <c r="C744" s="251"/>
      <c r="D744" s="228" t="s">
        <v>150</v>
      </c>
      <c r="E744" s="252" t="s">
        <v>35</v>
      </c>
      <c r="F744" s="253" t="s">
        <v>224</v>
      </c>
      <c r="G744" s="251"/>
      <c r="H744" s="252" t="s">
        <v>35</v>
      </c>
      <c r="I744" s="254"/>
      <c r="J744" s="251"/>
      <c r="K744" s="251"/>
      <c r="L744" s="255"/>
      <c r="M744" s="256"/>
      <c r="N744" s="257"/>
      <c r="O744" s="257"/>
      <c r="P744" s="257"/>
      <c r="Q744" s="257"/>
      <c r="R744" s="257"/>
      <c r="S744" s="257"/>
      <c r="T744" s="258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59" t="s">
        <v>150</v>
      </c>
      <c r="AU744" s="259" t="s">
        <v>89</v>
      </c>
      <c r="AV744" s="15" t="s">
        <v>87</v>
      </c>
      <c r="AW744" s="15" t="s">
        <v>41</v>
      </c>
      <c r="AX744" s="15" t="s">
        <v>80</v>
      </c>
      <c r="AY744" s="259" t="s">
        <v>139</v>
      </c>
    </row>
    <row r="745" s="13" customFormat="1">
      <c r="A745" s="13"/>
      <c r="B745" s="226"/>
      <c r="C745" s="227"/>
      <c r="D745" s="228" t="s">
        <v>150</v>
      </c>
      <c r="E745" s="229" t="s">
        <v>35</v>
      </c>
      <c r="F745" s="230" t="s">
        <v>781</v>
      </c>
      <c r="G745" s="227"/>
      <c r="H745" s="231">
        <v>1</v>
      </c>
      <c r="I745" s="232"/>
      <c r="J745" s="227"/>
      <c r="K745" s="227"/>
      <c r="L745" s="233"/>
      <c r="M745" s="234"/>
      <c r="N745" s="235"/>
      <c r="O745" s="235"/>
      <c r="P745" s="235"/>
      <c r="Q745" s="235"/>
      <c r="R745" s="235"/>
      <c r="S745" s="235"/>
      <c r="T745" s="23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7" t="s">
        <v>150</v>
      </c>
      <c r="AU745" s="237" t="s">
        <v>89</v>
      </c>
      <c r="AV745" s="13" t="s">
        <v>89</v>
      </c>
      <c r="AW745" s="13" t="s">
        <v>41</v>
      </c>
      <c r="AX745" s="13" t="s">
        <v>80</v>
      </c>
      <c r="AY745" s="237" t="s">
        <v>139</v>
      </c>
    </row>
    <row r="746" s="13" customFormat="1">
      <c r="A746" s="13"/>
      <c r="B746" s="226"/>
      <c r="C746" s="227"/>
      <c r="D746" s="228" t="s">
        <v>150</v>
      </c>
      <c r="E746" s="229" t="s">
        <v>35</v>
      </c>
      <c r="F746" s="230" t="s">
        <v>782</v>
      </c>
      <c r="G746" s="227"/>
      <c r="H746" s="231">
        <v>1</v>
      </c>
      <c r="I746" s="232"/>
      <c r="J746" s="227"/>
      <c r="K746" s="227"/>
      <c r="L746" s="233"/>
      <c r="M746" s="234"/>
      <c r="N746" s="235"/>
      <c r="O746" s="235"/>
      <c r="P746" s="235"/>
      <c r="Q746" s="235"/>
      <c r="R746" s="235"/>
      <c r="S746" s="235"/>
      <c r="T746" s="23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7" t="s">
        <v>150</v>
      </c>
      <c r="AU746" s="237" t="s">
        <v>89</v>
      </c>
      <c r="AV746" s="13" t="s">
        <v>89</v>
      </c>
      <c r="AW746" s="13" t="s">
        <v>41</v>
      </c>
      <c r="AX746" s="13" t="s">
        <v>80</v>
      </c>
      <c r="AY746" s="237" t="s">
        <v>139</v>
      </c>
    </row>
    <row r="747" s="13" customFormat="1">
      <c r="A747" s="13"/>
      <c r="B747" s="226"/>
      <c r="C747" s="227"/>
      <c r="D747" s="228" t="s">
        <v>150</v>
      </c>
      <c r="E747" s="229" t="s">
        <v>35</v>
      </c>
      <c r="F747" s="230" t="s">
        <v>406</v>
      </c>
      <c r="G747" s="227"/>
      <c r="H747" s="231">
        <v>1</v>
      </c>
      <c r="I747" s="232"/>
      <c r="J747" s="227"/>
      <c r="K747" s="227"/>
      <c r="L747" s="233"/>
      <c r="M747" s="234"/>
      <c r="N747" s="235"/>
      <c r="O747" s="235"/>
      <c r="P747" s="235"/>
      <c r="Q747" s="235"/>
      <c r="R747" s="235"/>
      <c r="S747" s="235"/>
      <c r="T747" s="23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7" t="s">
        <v>150</v>
      </c>
      <c r="AU747" s="237" t="s">
        <v>89</v>
      </c>
      <c r="AV747" s="13" t="s">
        <v>89</v>
      </c>
      <c r="AW747" s="13" t="s">
        <v>41</v>
      </c>
      <c r="AX747" s="13" t="s">
        <v>80</v>
      </c>
      <c r="AY747" s="237" t="s">
        <v>139</v>
      </c>
    </row>
    <row r="748" s="14" customFormat="1">
      <c r="A748" s="14"/>
      <c r="B748" s="238"/>
      <c r="C748" s="239"/>
      <c r="D748" s="228" t="s">
        <v>150</v>
      </c>
      <c r="E748" s="240" t="s">
        <v>35</v>
      </c>
      <c r="F748" s="241" t="s">
        <v>170</v>
      </c>
      <c r="G748" s="239"/>
      <c r="H748" s="242">
        <v>3</v>
      </c>
      <c r="I748" s="243"/>
      <c r="J748" s="239"/>
      <c r="K748" s="239"/>
      <c r="L748" s="244"/>
      <c r="M748" s="245"/>
      <c r="N748" s="246"/>
      <c r="O748" s="246"/>
      <c r="P748" s="246"/>
      <c r="Q748" s="246"/>
      <c r="R748" s="246"/>
      <c r="S748" s="246"/>
      <c r="T748" s="247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8" t="s">
        <v>150</v>
      </c>
      <c r="AU748" s="248" t="s">
        <v>89</v>
      </c>
      <c r="AV748" s="14" t="s">
        <v>146</v>
      </c>
      <c r="AW748" s="14" t="s">
        <v>41</v>
      </c>
      <c r="AX748" s="14" t="s">
        <v>87</v>
      </c>
      <c r="AY748" s="248" t="s">
        <v>139</v>
      </c>
    </row>
    <row r="749" s="2" customFormat="1" ht="24.15" customHeight="1">
      <c r="A749" s="42"/>
      <c r="B749" s="43"/>
      <c r="C749" s="208" t="s">
        <v>787</v>
      </c>
      <c r="D749" s="208" t="s">
        <v>141</v>
      </c>
      <c r="E749" s="209" t="s">
        <v>788</v>
      </c>
      <c r="F749" s="210" t="s">
        <v>789</v>
      </c>
      <c r="G749" s="211" t="s">
        <v>768</v>
      </c>
      <c r="H749" s="212">
        <v>4</v>
      </c>
      <c r="I749" s="213"/>
      <c r="J749" s="214">
        <f>ROUND(I749*H749,2)</f>
        <v>0</v>
      </c>
      <c r="K749" s="210" t="s">
        <v>145</v>
      </c>
      <c r="L749" s="48"/>
      <c r="M749" s="215" t="s">
        <v>35</v>
      </c>
      <c r="N749" s="216" t="s">
        <v>51</v>
      </c>
      <c r="O749" s="88"/>
      <c r="P749" s="217">
        <f>O749*H749</f>
        <v>0</v>
      </c>
      <c r="Q749" s="217">
        <v>0</v>
      </c>
      <c r="R749" s="217">
        <f>Q749*H749</f>
        <v>0</v>
      </c>
      <c r="S749" s="217">
        <v>0.0091999999999999998</v>
      </c>
      <c r="T749" s="218">
        <f>S749*H749</f>
        <v>0.036799999999999999</v>
      </c>
      <c r="U749" s="42"/>
      <c r="V749" s="42"/>
      <c r="W749" s="42"/>
      <c r="X749" s="42"/>
      <c r="Y749" s="42"/>
      <c r="Z749" s="42"/>
      <c r="AA749" s="42"/>
      <c r="AB749" s="42"/>
      <c r="AC749" s="42"/>
      <c r="AD749" s="42"/>
      <c r="AE749" s="42"/>
      <c r="AR749" s="219" t="s">
        <v>287</v>
      </c>
      <c r="AT749" s="219" t="s">
        <v>141</v>
      </c>
      <c r="AU749" s="219" t="s">
        <v>89</v>
      </c>
      <c r="AY749" s="20" t="s">
        <v>139</v>
      </c>
      <c r="BE749" s="220">
        <f>IF(N749="základní",J749,0)</f>
        <v>0</v>
      </c>
      <c r="BF749" s="220">
        <f>IF(N749="snížená",J749,0)</f>
        <v>0</v>
      </c>
      <c r="BG749" s="220">
        <f>IF(N749="zákl. přenesená",J749,0)</f>
        <v>0</v>
      </c>
      <c r="BH749" s="220">
        <f>IF(N749="sníž. přenesená",J749,0)</f>
        <v>0</v>
      </c>
      <c r="BI749" s="220">
        <f>IF(N749="nulová",J749,0)</f>
        <v>0</v>
      </c>
      <c r="BJ749" s="20" t="s">
        <v>87</v>
      </c>
      <c r="BK749" s="220">
        <f>ROUND(I749*H749,2)</f>
        <v>0</v>
      </c>
      <c r="BL749" s="20" t="s">
        <v>287</v>
      </c>
      <c r="BM749" s="219" t="s">
        <v>790</v>
      </c>
    </row>
    <row r="750" s="2" customFormat="1">
      <c r="A750" s="42"/>
      <c r="B750" s="43"/>
      <c r="C750" s="44"/>
      <c r="D750" s="221" t="s">
        <v>148</v>
      </c>
      <c r="E750" s="44"/>
      <c r="F750" s="222" t="s">
        <v>791</v>
      </c>
      <c r="G750" s="44"/>
      <c r="H750" s="44"/>
      <c r="I750" s="223"/>
      <c r="J750" s="44"/>
      <c r="K750" s="44"/>
      <c r="L750" s="48"/>
      <c r="M750" s="224"/>
      <c r="N750" s="225"/>
      <c r="O750" s="88"/>
      <c r="P750" s="88"/>
      <c r="Q750" s="88"/>
      <c r="R750" s="88"/>
      <c r="S750" s="88"/>
      <c r="T750" s="89"/>
      <c r="U750" s="42"/>
      <c r="V750" s="42"/>
      <c r="W750" s="42"/>
      <c r="X750" s="42"/>
      <c r="Y750" s="42"/>
      <c r="Z750" s="42"/>
      <c r="AA750" s="42"/>
      <c r="AB750" s="42"/>
      <c r="AC750" s="42"/>
      <c r="AD750" s="42"/>
      <c r="AE750" s="42"/>
      <c r="AT750" s="20" t="s">
        <v>148</v>
      </c>
      <c r="AU750" s="20" t="s">
        <v>89</v>
      </c>
    </row>
    <row r="751" s="15" customFormat="1">
      <c r="A751" s="15"/>
      <c r="B751" s="250"/>
      <c r="C751" s="251"/>
      <c r="D751" s="228" t="s">
        <v>150</v>
      </c>
      <c r="E751" s="252" t="s">
        <v>35</v>
      </c>
      <c r="F751" s="253" t="s">
        <v>329</v>
      </c>
      <c r="G751" s="251"/>
      <c r="H751" s="252" t="s">
        <v>35</v>
      </c>
      <c r="I751" s="254"/>
      <c r="J751" s="251"/>
      <c r="K751" s="251"/>
      <c r="L751" s="255"/>
      <c r="M751" s="256"/>
      <c r="N751" s="257"/>
      <c r="O751" s="257"/>
      <c r="P751" s="257"/>
      <c r="Q751" s="257"/>
      <c r="R751" s="257"/>
      <c r="S751" s="257"/>
      <c r="T751" s="258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59" t="s">
        <v>150</v>
      </c>
      <c r="AU751" s="259" t="s">
        <v>89</v>
      </c>
      <c r="AV751" s="15" t="s">
        <v>87</v>
      </c>
      <c r="AW751" s="15" t="s">
        <v>41</v>
      </c>
      <c r="AX751" s="15" t="s">
        <v>80</v>
      </c>
      <c r="AY751" s="259" t="s">
        <v>139</v>
      </c>
    </row>
    <row r="752" s="13" customFormat="1">
      <c r="A752" s="13"/>
      <c r="B752" s="226"/>
      <c r="C752" s="227"/>
      <c r="D752" s="228" t="s">
        <v>150</v>
      </c>
      <c r="E752" s="229" t="s">
        <v>35</v>
      </c>
      <c r="F752" s="230" t="s">
        <v>792</v>
      </c>
      <c r="G752" s="227"/>
      <c r="H752" s="231">
        <v>4</v>
      </c>
      <c r="I752" s="232"/>
      <c r="J752" s="227"/>
      <c r="K752" s="227"/>
      <c r="L752" s="233"/>
      <c r="M752" s="234"/>
      <c r="N752" s="235"/>
      <c r="O752" s="235"/>
      <c r="P752" s="235"/>
      <c r="Q752" s="235"/>
      <c r="R752" s="235"/>
      <c r="S752" s="235"/>
      <c r="T752" s="236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7" t="s">
        <v>150</v>
      </c>
      <c r="AU752" s="237" t="s">
        <v>89</v>
      </c>
      <c r="AV752" s="13" t="s">
        <v>89</v>
      </c>
      <c r="AW752" s="13" t="s">
        <v>41</v>
      </c>
      <c r="AX752" s="13" t="s">
        <v>87</v>
      </c>
      <c r="AY752" s="237" t="s">
        <v>139</v>
      </c>
    </row>
    <row r="753" s="2" customFormat="1" ht="24.15" customHeight="1">
      <c r="A753" s="42"/>
      <c r="B753" s="43"/>
      <c r="C753" s="208" t="s">
        <v>793</v>
      </c>
      <c r="D753" s="208" t="s">
        <v>141</v>
      </c>
      <c r="E753" s="209" t="s">
        <v>794</v>
      </c>
      <c r="F753" s="210" t="s">
        <v>795</v>
      </c>
      <c r="G753" s="211" t="s">
        <v>768</v>
      </c>
      <c r="H753" s="212">
        <v>4</v>
      </c>
      <c r="I753" s="213"/>
      <c r="J753" s="214">
        <f>ROUND(I753*H753,2)</f>
        <v>0</v>
      </c>
      <c r="K753" s="210" t="s">
        <v>35</v>
      </c>
      <c r="L753" s="48"/>
      <c r="M753" s="215" t="s">
        <v>35</v>
      </c>
      <c r="N753" s="216" t="s">
        <v>51</v>
      </c>
      <c r="O753" s="88"/>
      <c r="P753" s="217">
        <f>O753*H753</f>
        <v>0</v>
      </c>
      <c r="Q753" s="217">
        <v>0.00055999999999999995</v>
      </c>
      <c r="R753" s="217">
        <f>Q753*H753</f>
        <v>0.0022399999999999998</v>
      </c>
      <c r="S753" s="217">
        <v>0</v>
      </c>
      <c r="T753" s="218">
        <f>S753*H753</f>
        <v>0</v>
      </c>
      <c r="U753" s="42"/>
      <c r="V753" s="42"/>
      <c r="W753" s="42"/>
      <c r="X753" s="42"/>
      <c r="Y753" s="42"/>
      <c r="Z753" s="42"/>
      <c r="AA753" s="42"/>
      <c r="AB753" s="42"/>
      <c r="AC753" s="42"/>
      <c r="AD753" s="42"/>
      <c r="AE753" s="42"/>
      <c r="AR753" s="219" t="s">
        <v>287</v>
      </c>
      <c r="AT753" s="219" t="s">
        <v>141</v>
      </c>
      <c r="AU753" s="219" t="s">
        <v>89</v>
      </c>
      <c r="AY753" s="20" t="s">
        <v>139</v>
      </c>
      <c r="BE753" s="220">
        <f>IF(N753="základní",J753,0)</f>
        <v>0</v>
      </c>
      <c r="BF753" s="220">
        <f>IF(N753="snížená",J753,0)</f>
        <v>0</v>
      </c>
      <c r="BG753" s="220">
        <f>IF(N753="zákl. přenesená",J753,0)</f>
        <v>0</v>
      </c>
      <c r="BH753" s="220">
        <f>IF(N753="sníž. přenesená",J753,0)</f>
        <v>0</v>
      </c>
      <c r="BI753" s="220">
        <f>IF(N753="nulová",J753,0)</f>
        <v>0</v>
      </c>
      <c r="BJ753" s="20" t="s">
        <v>87</v>
      </c>
      <c r="BK753" s="220">
        <f>ROUND(I753*H753,2)</f>
        <v>0</v>
      </c>
      <c r="BL753" s="20" t="s">
        <v>287</v>
      </c>
      <c r="BM753" s="219" t="s">
        <v>796</v>
      </c>
    </row>
    <row r="754" s="15" customFormat="1">
      <c r="A754" s="15"/>
      <c r="B754" s="250"/>
      <c r="C754" s="251"/>
      <c r="D754" s="228" t="s">
        <v>150</v>
      </c>
      <c r="E754" s="252" t="s">
        <v>35</v>
      </c>
      <c r="F754" s="253" t="s">
        <v>329</v>
      </c>
      <c r="G754" s="251"/>
      <c r="H754" s="252" t="s">
        <v>35</v>
      </c>
      <c r="I754" s="254"/>
      <c r="J754" s="251"/>
      <c r="K754" s="251"/>
      <c r="L754" s="255"/>
      <c r="M754" s="256"/>
      <c r="N754" s="257"/>
      <c r="O754" s="257"/>
      <c r="P754" s="257"/>
      <c r="Q754" s="257"/>
      <c r="R754" s="257"/>
      <c r="S754" s="257"/>
      <c r="T754" s="258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59" t="s">
        <v>150</v>
      </c>
      <c r="AU754" s="259" t="s">
        <v>89</v>
      </c>
      <c r="AV754" s="15" t="s">
        <v>87</v>
      </c>
      <c r="AW754" s="15" t="s">
        <v>41</v>
      </c>
      <c r="AX754" s="15" t="s">
        <v>80</v>
      </c>
      <c r="AY754" s="259" t="s">
        <v>139</v>
      </c>
    </row>
    <row r="755" s="13" customFormat="1">
      <c r="A755" s="13"/>
      <c r="B755" s="226"/>
      <c r="C755" s="227"/>
      <c r="D755" s="228" t="s">
        <v>150</v>
      </c>
      <c r="E755" s="229" t="s">
        <v>35</v>
      </c>
      <c r="F755" s="230" t="s">
        <v>792</v>
      </c>
      <c r="G755" s="227"/>
      <c r="H755" s="231">
        <v>4</v>
      </c>
      <c r="I755" s="232"/>
      <c r="J755" s="227"/>
      <c r="K755" s="227"/>
      <c r="L755" s="233"/>
      <c r="M755" s="234"/>
      <c r="N755" s="235"/>
      <c r="O755" s="235"/>
      <c r="P755" s="235"/>
      <c r="Q755" s="235"/>
      <c r="R755" s="235"/>
      <c r="S755" s="235"/>
      <c r="T755" s="23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7" t="s">
        <v>150</v>
      </c>
      <c r="AU755" s="237" t="s">
        <v>89</v>
      </c>
      <c r="AV755" s="13" t="s">
        <v>89</v>
      </c>
      <c r="AW755" s="13" t="s">
        <v>41</v>
      </c>
      <c r="AX755" s="13" t="s">
        <v>87</v>
      </c>
      <c r="AY755" s="237" t="s">
        <v>139</v>
      </c>
    </row>
    <row r="756" s="2" customFormat="1" ht="16.5" customHeight="1">
      <c r="A756" s="42"/>
      <c r="B756" s="43"/>
      <c r="C756" s="208" t="s">
        <v>797</v>
      </c>
      <c r="D756" s="208" t="s">
        <v>141</v>
      </c>
      <c r="E756" s="209" t="s">
        <v>798</v>
      </c>
      <c r="F756" s="210" t="s">
        <v>799</v>
      </c>
      <c r="G756" s="211" t="s">
        <v>768</v>
      </c>
      <c r="H756" s="212">
        <v>7</v>
      </c>
      <c r="I756" s="213"/>
      <c r="J756" s="214">
        <f>ROUND(I756*H756,2)</f>
        <v>0</v>
      </c>
      <c r="K756" s="210" t="s">
        <v>145</v>
      </c>
      <c r="L756" s="48"/>
      <c r="M756" s="215" t="s">
        <v>35</v>
      </c>
      <c r="N756" s="216" t="s">
        <v>51</v>
      </c>
      <c r="O756" s="88"/>
      <c r="P756" s="217">
        <f>O756*H756</f>
        <v>0</v>
      </c>
      <c r="Q756" s="217">
        <v>0</v>
      </c>
      <c r="R756" s="217">
        <f>Q756*H756</f>
        <v>0</v>
      </c>
      <c r="S756" s="217">
        <v>0.00085999999999999998</v>
      </c>
      <c r="T756" s="218">
        <f>S756*H756</f>
        <v>0.0060200000000000002</v>
      </c>
      <c r="U756" s="42"/>
      <c r="V756" s="42"/>
      <c r="W756" s="42"/>
      <c r="X756" s="42"/>
      <c r="Y756" s="42"/>
      <c r="Z756" s="42"/>
      <c r="AA756" s="42"/>
      <c r="AB756" s="42"/>
      <c r="AC756" s="42"/>
      <c r="AD756" s="42"/>
      <c r="AE756" s="42"/>
      <c r="AR756" s="219" t="s">
        <v>287</v>
      </c>
      <c r="AT756" s="219" t="s">
        <v>141</v>
      </c>
      <c r="AU756" s="219" t="s">
        <v>89</v>
      </c>
      <c r="AY756" s="20" t="s">
        <v>139</v>
      </c>
      <c r="BE756" s="220">
        <f>IF(N756="základní",J756,0)</f>
        <v>0</v>
      </c>
      <c r="BF756" s="220">
        <f>IF(N756="snížená",J756,0)</f>
        <v>0</v>
      </c>
      <c r="BG756" s="220">
        <f>IF(N756="zákl. přenesená",J756,0)</f>
        <v>0</v>
      </c>
      <c r="BH756" s="220">
        <f>IF(N756="sníž. přenesená",J756,0)</f>
        <v>0</v>
      </c>
      <c r="BI756" s="220">
        <f>IF(N756="nulová",J756,0)</f>
        <v>0</v>
      </c>
      <c r="BJ756" s="20" t="s">
        <v>87</v>
      </c>
      <c r="BK756" s="220">
        <f>ROUND(I756*H756,2)</f>
        <v>0</v>
      </c>
      <c r="BL756" s="20" t="s">
        <v>287</v>
      </c>
      <c r="BM756" s="219" t="s">
        <v>800</v>
      </c>
    </row>
    <row r="757" s="2" customFormat="1">
      <c r="A757" s="42"/>
      <c r="B757" s="43"/>
      <c r="C757" s="44"/>
      <c r="D757" s="221" t="s">
        <v>148</v>
      </c>
      <c r="E757" s="44"/>
      <c r="F757" s="222" t="s">
        <v>801</v>
      </c>
      <c r="G757" s="44"/>
      <c r="H757" s="44"/>
      <c r="I757" s="223"/>
      <c r="J757" s="44"/>
      <c r="K757" s="44"/>
      <c r="L757" s="48"/>
      <c r="M757" s="224"/>
      <c r="N757" s="225"/>
      <c r="O757" s="88"/>
      <c r="P757" s="88"/>
      <c r="Q757" s="88"/>
      <c r="R757" s="88"/>
      <c r="S757" s="88"/>
      <c r="T757" s="89"/>
      <c r="U757" s="42"/>
      <c r="V757" s="42"/>
      <c r="W757" s="42"/>
      <c r="X757" s="42"/>
      <c r="Y757" s="42"/>
      <c r="Z757" s="42"/>
      <c r="AA757" s="42"/>
      <c r="AB757" s="42"/>
      <c r="AC757" s="42"/>
      <c r="AD757" s="42"/>
      <c r="AE757" s="42"/>
      <c r="AT757" s="20" t="s">
        <v>148</v>
      </c>
      <c r="AU757" s="20" t="s">
        <v>89</v>
      </c>
    </row>
    <row r="758" s="15" customFormat="1">
      <c r="A758" s="15"/>
      <c r="B758" s="250"/>
      <c r="C758" s="251"/>
      <c r="D758" s="228" t="s">
        <v>150</v>
      </c>
      <c r="E758" s="252" t="s">
        <v>35</v>
      </c>
      <c r="F758" s="253" t="s">
        <v>224</v>
      </c>
      <c r="G758" s="251"/>
      <c r="H758" s="252" t="s">
        <v>35</v>
      </c>
      <c r="I758" s="254"/>
      <c r="J758" s="251"/>
      <c r="K758" s="251"/>
      <c r="L758" s="255"/>
      <c r="M758" s="256"/>
      <c r="N758" s="257"/>
      <c r="O758" s="257"/>
      <c r="P758" s="257"/>
      <c r="Q758" s="257"/>
      <c r="R758" s="257"/>
      <c r="S758" s="257"/>
      <c r="T758" s="258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59" t="s">
        <v>150</v>
      </c>
      <c r="AU758" s="259" t="s">
        <v>89</v>
      </c>
      <c r="AV758" s="15" t="s">
        <v>87</v>
      </c>
      <c r="AW758" s="15" t="s">
        <v>41</v>
      </c>
      <c r="AX758" s="15" t="s">
        <v>80</v>
      </c>
      <c r="AY758" s="259" t="s">
        <v>139</v>
      </c>
    </row>
    <row r="759" s="13" customFormat="1">
      <c r="A759" s="13"/>
      <c r="B759" s="226"/>
      <c r="C759" s="227"/>
      <c r="D759" s="228" t="s">
        <v>150</v>
      </c>
      <c r="E759" s="229" t="s">
        <v>35</v>
      </c>
      <c r="F759" s="230" t="s">
        <v>781</v>
      </c>
      <c r="G759" s="227"/>
      <c r="H759" s="231">
        <v>1</v>
      </c>
      <c r="I759" s="232"/>
      <c r="J759" s="227"/>
      <c r="K759" s="227"/>
      <c r="L759" s="233"/>
      <c r="M759" s="234"/>
      <c r="N759" s="235"/>
      <c r="O759" s="235"/>
      <c r="P759" s="235"/>
      <c r="Q759" s="235"/>
      <c r="R759" s="235"/>
      <c r="S759" s="235"/>
      <c r="T759" s="23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7" t="s">
        <v>150</v>
      </c>
      <c r="AU759" s="237" t="s">
        <v>89</v>
      </c>
      <c r="AV759" s="13" t="s">
        <v>89</v>
      </c>
      <c r="AW759" s="13" t="s">
        <v>41</v>
      </c>
      <c r="AX759" s="13" t="s">
        <v>80</v>
      </c>
      <c r="AY759" s="237" t="s">
        <v>139</v>
      </c>
    </row>
    <row r="760" s="13" customFormat="1">
      <c r="A760" s="13"/>
      <c r="B760" s="226"/>
      <c r="C760" s="227"/>
      <c r="D760" s="228" t="s">
        <v>150</v>
      </c>
      <c r="E760" s="229" t="s">
        <v>35</v>
      </c>
      <c r="F760" s="230" t="s">
        <v>782</v>
      </c>
      <c r="G760" s="227"/>
      <c r="H760" s="231">
        <v>1</v>
      </c>
      <c r="I760" s="232"/>
      <c r="J760" s="227"/>
      <c r="K760" s="227"/>
      <c r="L760" s="233"/>
      <c r="M760" s="234"/>
      <c r="N760" s="235"/>
      <c r="O760" s="235"/>
      <c r="P760" s="235"/>
      <c r="Q760" s="235"/>
      <c r="R760" s="235"/>
      <c r="S760" s="235"/>
      <c r="T760" s="236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7" t="s">
        <v>150</v>
      </c>
      <c r="AU760" s="237" t="s">
        <v>89</v>
      </c>
      <c r="AV760" s="13" t="s">
        <v>89</v>
      </c>
      <c r="AW760" s="13" t="s">
        <v>41</v>
      </c>
      <c r="AX760" s="13" t="s">
        <v>80</v>
      </c>
      <c r="AY760" s="237" t="s">
        <v>139</v>
      </c>
    </row>
    <row r="761" s="13" customFormat="1">
      <c r="A761" s="13"/>
      <c r="B761" s="226"/>
      <c r="C761" s="227"/>
      <c r="D761" s="228" t="s">
        <v>150</v>
      </c>
      <c r="E761" s="229" t="s">
        <v>35</v>
      </c>
      <c r="F761" s="230" t="s">
        <v>406</v>
      </c>
      <c r="G761" s="227"/>
      <c r="H761" s="231">
        <v>1</v>
      </c>
      <c r="I761" s="232"/>
      <c r="J761" s="227"/>
      <c r="K761" s="227"/>
      <c r="L761" s="233"/>
      <c r="M761" s="234"/>
      <c r="N761" s="235"/>
      <c r="O761" s="235"/>
      <c r="P761" s="235"/>
      <c r="Q761" s="235"/>
      <c r="R761" s="235"/>
      <c r="S761" s="235"/>
      <c r="T761" s="23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7" t="s">
        <v>150</v>
      </c>
      <c r="AU761" s="237" t="s">
        <v>89</v>
      </c>
      <c r="AV761" s="13" t="s">
        <v>89</v>
      </c>
      <c r="AW761" s="13" t="s">
        <v>41</v>
      </c>
      <c r="AX761" s="13" t="s">
        <v>80</v>
      </c>
      <c r="AY761" s="237" t="s">
        <v>139</v>
      </c>
    </row>
    <row r="762" s="16" customFormat="1">
      <c r="A762" s="16"/>
      <c r="B762" s="270"/>
      <c r="C762" s="271"/>
      <c r="D762" s="228" t="s">
        <v>150</v>
      </c>
      <c r="E762" s="272" t="s">
        <v>35</v>
      </c>
      <c r="F762" s="273" t="s">
        <v>488</v>
      </c>
      <c r="G762" s="271"/>
      <c r="H762" s="274">
        <v>3</v>
      </c>
      <c r="I762" s="275"/>
      <c r="J762" s="271"/>
      <c r="K762" s="271"/>
      <c r="L762" s="276"/>
      <c r="M762" s="277"/>
      <c r="N762" s="278"/>
      <c r="O762" s="278"/>
      <c r="P762" s="278"/>
      <c r="Q762" s="278"/>
      <c r="R762" s="278"/>
      <c r="S762" s="278"/>
      <c r="T762" s="279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T762" s="280" t="s">
        <v>150</v>
      </c>
      <c r="AU762" s="280" t="s">
        <v>89</v>
      </c>
      <c r="AV762" s="16" t="s">
        <v>176</v>
      </c>
      <c r="AW762" s="16" t="s">
        <v>41</v>
      </c>
      <c r="AX762" s="16" t="s">
        <v>80</v>
      </c>
      <c r="AY762" s="280" t="s">
        <v>139</v>
      </c>
    </row>
    <row r="763" s="15" customFormat="1">
      <c r="A763" s="15"/>
      <c r="B763" s="250"/>
      <c r="C763" s="251"/>
      <c r="D763" s="228" t="s">
        <v>150</v>
      </c>
      <c r="E763" s="252" t="s">
        <v>35</v>
      </c>
      <c r="F763" s="253" t="s">
        <v>329</v>
      </c>
      <c r="G763" s="251"/>
      <c r="H763" s="252" t="s">
        <v>35</v>
      </c>
      <c r="I763" s="254"/>
      <c r="J763" s="251"/>
      <c r="K763" s="251"/>
      <c r="L763" s="255"/>
      <c r="M763" s="256"/>
      <c r="N763" s="257"/>
      <c r="O763" s="257"/>
      <c r="P763" s="257"/>
      <c r="Q763" s="257"/>
      <c r="R763" s="257"/>
      <c r="S763" s="257"/>
      <c r="T763" s="258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59" t="s">
        <v>150</v>
      </c>
      <c r="AU763" s="259" t="s">
        <v>89</v>
      </c>
      <c r="AV763" s="15" t="s">
        <v>87</v>
      </c>
      <c r="AW763" s="15" t="s">
        <v>41</v>
      </c>
      <c r="AX763" s="15" t="s">
        <v>80</v>
      </c>
      <c r="AY763" s="259" t="s">
        <v>139</v>
      </c>
    </row>
    <row r="764" s="13" customFormat="1">
      <c r="A764" s="13"/>
      <c r="B764" s="226"/>
      <c r="C764" s="227"/>
      <c r="D764" s="228" t="s">
        <v>150</v>
      </c>
      <c r="E764" s="229" t="s">
        <v>35</v>
      </c>
      <c r="F764" s="230" t="s">
        <v>792</v>
      </c>
      <c r="G764" s="227"/>
      <c r="H764" s="231">
        <v>4</v>
      </c>
      <c r="I764" s="232"/>
      <c r="J764" s="227"/>
      <c r="K764" s="227"/>
      <c r="L764" s="233"/>
      <c r="M764" s="234"/>
      <c r="N764" s="235"/>
      <c r="O764" s="235"/>
      <c r="P764" s="235"/>
      <c r="Q764" s="235"/>
      <c r="R764" s="235"/>
      <c r="S764" s="235"/>
      <c r="T764" s="23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7" t="s">
        <v>150</v>
      </c>
      <c r="AU764" s="237" t="s">
        <v>89</v>
      </c>
      <c r="AV764" s="13" t="s">
        <v>89</v>
      </c>
      <c r="AW764" s="13" t="s">
        <v>41</v>
      </c>
      <c r="AX764" s="13" t="s">
        <v>80</v>
      </c>
      <c r="AY764" s="237" t="s">
        <v>139</v>
      </c>
    </row>
    <row r="765" s="16" customFormat="1">
      <c r="A765" s="16"/>
      <c r="B765" s="270"/>
      <c r="C765" s="271"/>
      <c r="D765" s="228" t="s">
        <v>150</v>
      </c>
      <c r="E765" s="272" t="s">
        <v>35</v>
      </c>
      <c r="F765" s="273" t="s">
        <v>488</v>
      </c>
      <c r="G765" s="271"/>
      <c r="H765" s="274">
        <v>4</v>
      </c>
      <c r="I765" s="275"/>
      <c r="J765" s="271"/>
      <c r="K765" s="271"/>
      <c r="L765" s="276"/>
      <c r="M765" s="277"/>
      <c r="N765" s="278"/>
      <c r="O765" s="278"/>
      <c r="P765" s="278"/>
      <c r="Q765" s="278"/>
      <c r="R765" s="278"/>
      <c r="S765" s="278"/>
      <c r="T765" s="279"/>
      <c r="U765" s="16"/>
      <c r="V765" s="16"/>
      <c r="W765" s="16"/>
      <c r="X765" s="16"/>
      <c r="Y765" s="16"/>
      <c r="Z765" s="16"/>
      <c r="AA765" s="16"/>
      <c r="AB765" s="16"/>
      <c r="AC765" s="16"/>
      <c r="AD765" s="16"/>
      <c r="AE765" s="16"/>
      <c r="AT765" s="280" t="s">
        <v>150</v>
      </c>
      <c r="AU765" s="280" t="s">
        <v>89</v>
      </c>
      <c r="AV765" s="16" t="s">
        <v>176</v>
      </c>
      <c r="AW765" s="16" t="s">
        <v>41</v>
      </c>
      <c r="AX765" s="16" t="s">
        <v>80</v>
      </c>
      <c r="AY765" s="280" t="s">
        <v>139</v>
      </c>
    </row>
    <row r="766" s="14" customFormat="1">
      <c r="A766" s="14"/>
      <c r="B766" s="238"/>
      <c r="C766" s="239"/>
      <c r="D766" s="228" t="s">
        <v>150</v>
      </c>
      <c r="E766" s="240" t="s">
        <v>35</v>
      </c>
      <c r="F766" s="241" t="s">
        <v>170</v>
      </c>
      <c r="G766" s="239"/>
      <c r="H766" s="242">
        <v>7</v>
      </c>
      <c r="I766" s="243"/>
      <c r="J766" s="239"/>
      <c r="K766" s="239"/>
      <c r="L766" s="244"/>
      <c r="M766" s="245"/>
      <c r="N766" s="246"/>
      <c r="O766" s="246"/>
      <c r="P766" s="246"/>
      <c r="Q766" s="246"/>
      <c r="R766" s="246"/>
      <c r="S766" s="246"/>
      <c r="T766" s="247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8" t="s">
        <v>150</v>
      </c>
      <c r="AU766" s="248" t="s">
        <v>89</v>
      </c>
      <c r="AV766" s="14" t="s">
        <v>146</v>
      </c>
      <c r="AW766" s="14" t="s">
        <v>41</v>
      </c>
      <c r="AX766" s="14" t="s">
        <v>87</v>
      </c>
      <c r="AY766" s="248" t="s">
        <v>139</v>
      </c>
    </row>
    <row r="767" s="2" customFormat="1" ht="24.15" customHeight="1">
      <c r="A767" s="42"/>
      <c r="B767" s="43"/>
      <c r="C767" s="208" t="s">
        <v>802</v>
      </c>
      <c r="D767" s="208" t="s">
        <v>141</v>
      </c>
      <c r="E767" s="209" t="s">
        <v>803</v>
      </c>
      <c r="F767" s="210" t="s">
        <v>804</v>
      </c>
      <c r="G767" s="211" t="s">
        <v>221</v>
      </c>
      <c r="H767" s="212">
        <v>4</v>
      </c>
      <c r="I767" s="213"/>
      <c r="J767" s="214">
        <f>ROUND(I767*H767,2)</f>
        <v>0</v>
      </c>
      <c r="K767" s="210" t="s">
        <v>145</v>
      </c>
      <c r="L767" s="48"/>
      <c r="M767" s="215" t="s">
        <v>35</v>
      </c>
      <c r="N767" s="216" t="s">
        <v>51</v>
      </c>
      <c r="O767" s="88"/>
      <c r="P767" s="217">
        <f>O767*H767</f>
        <v>0</v>
      </c>
      <c r="Q767" s="217">
        <v>0</v>
      </c>
      <c r="R767" s="217">
        <f>Q767*H767</f>
        <v>0</v>
      </c>
      <c r="S767" s="217">
        <v>0</v>
      </c>
      <c r="T767" s="218">
        <f>S767*H767</f>
        <v>0</v>
      </c>
      <c r="U767" s="42"/>
      <c r="V767" s="42"/>
      <c r="W767" s="42"/>
      <c r="X767" s="42"/>
      <c r="Y767" s="42"/>
      <c r="Z767" s="42"/>
      <c r="AA767" s="42"/>
      <c r="AB767" s="42"/>
      <c r="AC767" s="42"/>
      <c r="AD767" s="42"/>
      <c r="AE767" s="42"/>
      <c r="AR767" s="219" t="s">
        <v>287</v>
      </c>
      <c r="AT767" s="219" t="s">
        <v>141</v>
      </c>
      <c r="AU767" s="219" t="s">
        <v>89</v>
      </c>
      <c r="AY767" s="20" t="s">
        <v>139</v>
      </c>
      <c r="BE767" s="220">
        <f>IF(N767="základní",J767,0)</f>
        <v>0</v>
      </c>
      <c r="BF767" s="220">
        <f>IF(N767="snížená",J767,0)</f>
        <v>0</v>
      </c>
      <c r="BG767" s="220">
        <f>IF(N767="zákl. přenesená",J767,0)</f>
        <v>0</v>
      </c>
      <c r="BH767" s="220">
        <f>IF(N767="sníž. přenesená",J767,0)</f>
        <v>0</v>
      </c>
      <c r="BI767" s="220">
        <f>IF(N767="nulová",J767,0)</f>
        <v>0</v>
      </c>
      <c r="BJ767" s="20" t="s">
        <v>87</v>
      </c>
      <c r="BK767" s="220">
        <f>ROUND(I767*H767,2)</f>
        <v>0</v>
      </c>
      <c r="BL767" s="20" t="s">
        <v>287</v>
      </c>
      <c r="BM767" s="219" t="s">
        <v>805</v>
      </c>
    </row>
    <row r="768" s="2" customFormat="1">
      <c r="A768" s="42"/>
      <c r="B768" s="43"/>
      <c r="C768" s="44"/>
      <c r="D768" s="221" t="s">
        <v>148</v>
      </c>
      <c r="E768" s="44"/>
      <c r="F768" s="222" t="s">
        <v>806</v>
      </c>
      <c r="G768" s="44"/>
      <c r="H768" s="44"/>
      <c r="I768" s="223"/>
      <c r="J768" s="44"/>
      <c r="K768" s="44"/>
      <c r="L768" s="48"/>
      <c r="M768" s="224"/>
      <c r="N768" s="225"/>
      <c r="O768" s="88"/>
      <c r="P768" s="88"/>
      <c r="Q768" s="88"/>
      <c r="R768" s="88"/>
      <c r="S768" s="88"/>
      <c r="T768" s="89"/>
      <c r="U768" s="42"/>
      <c r="V768" s="42"/>
      <c r="W768" s="42"/>
      <c r="X768" s="42"/>
      <c r="Y768" s="42"/>
      <c r="Z768" s="42"/>
      <c r="AA768" s="42"/>
      <c r="AB768" s="42"/>
      <c r="AC768" s="42"/>
      <c r="AD768" s="42"/>
      <c r="AE768" s="42"/>
      <c r="AT768" s="20" t="s">
        <v>148</v>
      </c>
      <c r="AU768" s="20" t="s">
        <v>89</v>
      </c>
    </row>
    <row r="769" s="15" customFormat="1">
      <c r="A769" s="15"/>
      <c r="B769" s="250"/>
      <c r="C769" s="251"/>
      <c r="D769" s="228" t="s">
        <v>150</v>
      </c>
      <c r="E769" s="252" t="s">
        <v>35</v>
      </c>
      <c r="F769" s="253" t="s">
        <v>329</v>
      </c>
      <c r="G769" s="251"/>
      <c r="H769" s="252" t="s">
        <v>35</v>
      </c>
      <c r="I769" s="254"/>
      <c r="J769" s="251"/>
      <c r="K769" s="251"/>
      <c r="L769" s="255"/>
      <c r="M769" s="256"/>
      <c r="N769" s="257"/>
      <c r="O769" s="257"/>
      <c r="P769" s="257"/>
      <c r="Q769" s="257"/>
      <c r="R769" s="257"/>
      <c r="S769" s="257"/>
      <c r="T769" s="258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59" t="s">
        <v>150</v>
      </c>
      <c r="AU769" s="259" t="s">
        <v>89</v>
      </c>
      <c r="AV769" s="15" t="s">
        <v>87</v>
      </c>
      <c r="AW769" s="15" t="s">
        <v>41</v>
      </c>
      <c r="AX769" s="15" t="s">
        <v>80</v>
      </c>
      <c r="AY769" s="259" t="s">
        <v>139</v>
      </c>
    </row>
    <row r="770" s="13" customFormat="1">
      <c r="A770" s="13"/>
      <c r="B770" s="226"/>
      <c r="C770" s="227"/>
      <c r="D770" s="228" t="s">
        <v>150</v>
      </c>
      <c r="E770" s="229" t="s">
        <v>35</v>
      </c>
      <c r="F770" s="230" t="s">
        <v>792</v>
      </c>
      <c r="G770" s="227"/>
      <c r="H770" s="231">
        <v>4</v>
      </c>
      <c r="I770" s="232"/>
      <c r="J770" s="227"/>
      <c r="K770" s="227"/>
      <c r="L770" s="233"/>
      <c r="M770" s="234"/>
      <c r="N770" s="235"/>
      <c r="O770" s="235"/>
      <c r="P770" s="235"/>
      <c r="Q770" s="235"/>
      <c r="R770" s="235"/>
      <c r="S770" s="235"/>
      <c r="T770" s="23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7" t="s">
        <v>150</v>
      </c>
      <c r="AU770" s="237" t="s">
        <v>89</v>
      </c>
      <c r="AV770" s="13" t="s">
        <v>89</v>
      </c>
      <c r="AW770" s="13" t="s">
        <v>41</v>
      </c>
      <c r="AX770" s="13" t="s">
        <v>87</v>
      </c>
      <c r="AY770" s="237" t="s">
        <v>139</v>
      </c>
    </row>
    <row r="771" s="2" customFormat="1" ht="21.75" customHeight="1">
      <c r="A771" s="42"/>
      <c r="B771" s="43"/>
      <c r="C771" s="208" t="s">
        <v>807</v>
      </c>
      <c r="D771" s="208" t="s">
        <v>141</v>
      </c>
      <c r="E771" s="209" t="s">
        <v>808</v>
      </c>
      <c r="F771" s="210" t="s">
        <v>809</v>
      </c>
      <c r="G771" s="211" t="s">
        <v>221</v>
      </c>
      <c r="H771" s="212">
        <v>3</v>
      </c>
      <c r="I771" s="213"/>
      <c r="J771" s="214">
        <f>ROUND(I771*H771,2)</f>
        <v>0</v>
      </c>
      <c r="K771" s="210" t="s">
        <v>35</v>
      </c>
      <c r="L771" s="48"/>
      <c r="M771" s="215" t="s">
        <v>35</v>
      </c>
      <c r="N771" s="216" t="s">
        <v>51</v>
      </c>
      <c r="O771" s="88"/>
      <c r="P771" s="217">
        <f>O771*H771</f>
        <v>0</v>
      </c>
      <c r="Q771" s="217">
        <v>4.0000000000000003E-05</v>
      </c>
      <c r="R771" s="217">
        <f>Q771*H771</f>
        <v>0.00012000000000000002</v>
      </c>
      <c r="S771" s="217">
        <v>0</v>
      </c>
      <c r="T771" s="218">
        <f>S771*H771</f>
        <v>0</v>
      </c>
      <c r="U771" s="42"/>
      <c r="V771" s="42"/>
      <c r="W771" s="42"/>
      <c r="X771" s="42"/>
      <c r="Y771" s="42"/>
      <c r="Z771" s="42"/>
      <c r="AA771" s="42"/>
      <c r="AB771" s="42"/>
      <c r="AC771" s="42"/>
      <c r="AD771" s="42"/>
      <c r="AE771" s="42"/>
      <c r="AR771" s="219" t="s">
        <v>287</v>
      </c>
      <c r="AT771" s="219" t="s">
        <v>141</v>
      </c>
      <c r="AU771" s="219" t="s">
        <v>89</v>
      </c>
      <c r="AY771" s="20" t="s">
        <v>139</v>
      </c>
      <c r="BE771" s="220">
        <f>IF(N771="základní",J771,0)</f>
        <v>0</v>
      </c>
      <c r="BF771" s="220">
        <f>IF(N771="snížená",J771,0)</f>
        <v>0</v>
      </c>
      <c r="BG771" s="220">
        <f>IF(N771="zákl. přenesená",J771,0)</f>
        <v>0</v>
      </c>
      <c r="BH771" s="220">
        <f>IF(N771="sníž. přenesená",J771,0)</f>
        <v>0</v>
      </c>
      <c r="BI771" s="220">
        <f>IF(N771="nulová",J771,0)</f>
        <v>0</v>
      </c>
      <c r="BJ771" s="20" t="s">
        <v>87</v>
      </c>
      <c r="BK771" s="220">
        <f>ROUND(I771*H771,2)</f>
        <v>0</v>
      </c>
      <c r="BL771" s="20" t="s">
        <v>287</v>
      </c>
      <c r="BM771" s="219" t="s">
        <v>810</v>
      </c>
    </row>
    <row r="772" s="15" customFormat="1">
      <c r="A772" s="15"/>
      <c r="B772" s="250"/>
      <c r="C772" s="251"/>
      <c r="D772" s="228" t="s">
        <v>150</v>
      </c>
      <c r="E772" s="252" t="s">
        <v>35</v>
      </c>
      <c r="F772" s="253" t="s">
        <v>224</v>
      </c>
      <c r="G772" s="251"/>
      <c r="H772" s="252" t="s">
        <v>35</v>
      </c>
      <c r="I772" s="254"/>
      <c r="J772" s="251"/>
      <c r="K772" s="251"/>
      <c r="L772" s="255"/>
      <c r="M772" s="256"/>
      <c r="N772" s="257"/>
      <c r="O772" s="257"/>
      <c r="P772" s="257"/>
      <c r="Q772" s="257"/>
      <c r="R772" s="257"/>
      <c r="S772" s="257"/>
      <c r="T772" s="258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59" t="s">
        <v>150</v>
      </c>
      <c r="AU772" s="259" t="s">
        <v>89</v>
      </c>
      <c r="AV772" s="15" t="s">
        <v>87</v>
      </c>
      <c r="AW772" s="15" t="s">
        <v>41</v>
      </c>
      <c r="AX772" s="15" t="s">
        <v>80</v>
      </c>
      <c r="AY772" s="259" t="s">
        <v>139</v>
      </c>
    </row>
    <row r="773" s="13" customFormat="1">
      <c r="A773" s="13"/>
      <c r="B773" s="226"/>
      <c r="C773" s="227"/>
      <c r="D773" s="228" t="s">
        <v>150</v>
      </c>
      <c r="E773" s="229" t="s">
        <v>35</v>
      </c>
      <c r="F773" s="230" t="s">
        <v>781</v>
      </c>
      <c r="G773" s="227"/>
      <c r="H773" s="231">
        <v>1</v>
      </c>
      <c r="I773" s="232"/>
      <c r="J773" s="227"/>
      <c r="K773" s="227"/>
      <c r="L773" s="233"/>
      <c r="M773" s="234"/>
      <c r="N773" s="235"/>
      <c r="O773" s="235"/>
      <c r="P773" s="235"/>
      <c r="Q773" s="235"/>
      <c r="R773" s="235"/>
      <c r="S773" s="235"/>
      <c r="T773" s="23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7" t="s">
        <v>150</v>
      </c>
      <c r="AU773" s="237" t="s">
        <v>89</v>
      </c>
      <c r="AV773" s="13" t="s">
        <v>89</v>
      </c>
      <c r="AW773" s="13" t="s">
        <v>41</v>
      </c>
      <c r="AX773" s="13" t="s">
        <v>80</v>
      </c>
      <c r="AY773" s="237" t="s">
        <v>139</v>
      </c>
    </row>
    <row r="774" s="13" customFormat="1">
      <c r="A774" s="13"/>
      <c r="B774" s="226"/>
      <c r="C774" s="227"/>
      <c r="D774" s="228" t="s">
        <v>150</v>
      </c>
      <c r="E774" s="229" t="s">
        <v>35</v>
      </c>
      <c r="F774" s="230" t="s">
        <v>782</v>
      </c>
      <c r="G774" s="227"/>
      <c r="H774" s="231">
        <v>1</v>
      </c>
      <c r="I774" s="232"/>
      <c r="J774" s="227"/>
      <c r="K774" s="227"/>
      <c r="L774" s="233"/>
      <c r="M774" s="234"/>
      <c r="N774" s="235"/>
      <c r="O774" s="235"/>
      <c r="P774" s="235"/>
      <c r="Q774" s="235"/>
      <c r="R774" s="235"/>
      <c r="S774" s="235"/>
      <c r="T774" s="236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7" t="s">
        <v>150</v>
      </c>
      <c r="AU774" s="237" t="s">
        <v>89</v>
      </c>
      <c r="AV774" s="13" t="s">
        <v>89</v>
      </c>
      <c r="AW774" s="13" t="s">
        <v>41</v>
      </c>
      <c r="AX774" s="13" t="s">
        <v>80</v>
      </c>
      <c r="AY774" s="237" t="s">
        <v>139</v>
      </c>
    </row>
    <row r="775" s="13" customFormat="1">
      <c r="A775" s="13"/>
      <c r="B775" s="226"/>
      <c r="C775" s="227"/>
      <c r="D775" s="228" t="s">
        <v>150</v>
      </c>
      <c r="E775" s="229" t="s">
        <v>35</v>
      </c>
      <c r="F775" s="230" t="s">
        <v>406</v>
      </c>
      <c r="G775" s="227"/>
      <c r="H775" s="231">
        <v>1</v>
      </c>
      <c r="I775" s="232"/>
      <c r="J775" s="227"/>
      <c r="K775" s="227"/>
      <c r="L775" s="233"/>
      <c r="M775" s="234"/>
      <c r="N775" s="235"/>
      <c r="O775" s="235"/>
      <c r="P775" s="235"/>
      <c r="Q775" s="235"/>
      <c r="R775" s="235"/>
      <c r="S775" s="235"/>
      <c r="T775" s="23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7" t="s">
        <v>150</v>
      </c>
      <c r="AU775" s="237" t="s">
        <v>89</v>
      </c>
      <c r="AV775" s="13" t="s">
        <v>89</v>
      </c>
      <c r="AW775" s="13" t="s">
        <v>41</v>
      </c>
      <c r="AX775" s="13" t="s">
        <v>80</v>
      </c>
      <c r="AY775" s="237" t="s">
        <v>139</v>
      </c>
    </row>
    <row r="776" s="14" customFormat="1">
      <c r="A776" s="14"/>
      <c r="B776" s="238"/>
      <c r="C776" s="239"/>
      <c r="D776" s="228" t="s">
        <v>150</v>
      </c>
      <c r="E776" s="240" t="s">
        <v>35</v>
      </c>
      <c r="F776" s="241" t="s">
        <v>170</v>
      </c>
      <c r="G776" s="239"/>
      <c r="H776" s="242">
        <v>3</v>
      </c>
      <c r="I776" s="243"/>
      <c r="J776" s="239"/>
      <c r="K776" s="239"/>
      <c r="L776" s="244"/>
      <c r="M776" s="245"/>
      <c r="N776" s="246"/>
      <c r="O776" s="246"/>
      <c r="P776" s="246"/>
      <c r="Q776" s="246"/>
      <c r="R776" s="246"/>
      <c r="S776" s="246"/>
      <c r="T776" s="247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8" t="s">
        <v>150</v>
      </c>
      <c r="AU776" s="248" t="s">
        <v>89</v>
      </c>
      <c r="AV776" s="14" t="s">
        <v>146</v>
      </c>
      <c r="AW776" s="14" t="s">
        <v>41</v>
      </c>
      <c r="AX776" s="14" t="s">
        <v>87</v>
      </c>
      <c r="AY776" s="248" t="s">
        <v>139</v>
      </c>
    </row>
    <row r="777" s="2" customFormat="1" ht="24.15" customHeight="1">
      <c r="A777" s="42"/>
      <c r="B777" s="43"/>
      <c r="C777" s="208" t="s">
        <v>811</v>
      </c>
      <c r="D777" s="208" t="s">
        <v>141</v>
      </c>
      <c r="E777" s="209" t="s">
        <v>812</v>
      </c>
      <c r="F777" s="210" t="s">
        <v>813</v>
      </c>
      <c r="G777" s="211" t="s">
        <v>221</v>
      </c>
      <c r="H777" s="212">
        <v>7</v>
      </c>
      <c r="I777" s="213"/>
      <c r="J777" s="214">
        <f>ROUND(I777*H777,2)</f>
        <v>0</v>
      </c>
      <c r="K777" s="210" t="s">
        <v>145</v>
      </c>
      <c r="L777" s="48"/>
      <c r="M777" s="215" t="s">
        <v>35</v>
      </c>
      <c r="N777" s="216" t="s">
        <v>51</v>
      </c>
      <c r="O777" s="88"/>
      <c r="P777" s="217">
        <f>O777*H777</f>
        <v>0</v>
      </c>
      <c r="Q777" s="217">
        <v>0</v>
      </c>
      <c r="R777" s="217">
        <f>Q777*H777</f>
        <v>0</v>
      </c>
      <c r="S777" s="217">
        <v>0.00084999999999999995</v>
      </c>
      <c r="T777" s="218">
        <f>S777*H777</f>
        <v>0.0059499999999999996</v>
      </c>
      <c r="U777" s="42"/>
      <c r="V777" s="42"/>
      <c r="W777" s="42"/>
      <c r="X777" s="42"/>
      <c r="Y777" s="42"/>
      <c r="Z777" s="42"/>
      <c r="AA777" s="42"/>
      <c r="AB777" s="42"/>
      <c r="AC777" s="42"/>
      <c r="AD777" s="42"/>
      <c r="AE777" s="42"/>
      <c r="AR777" s="219" t="s">
        <v>287</v>
      </c>
      <c r="AT777" s="219" t="s">
        <v>141</v>
      </c>
      <c r="AU777" s="219" t="s">
        <v>89</v>
      </c>
      <c r="AY777" s="20" t="s">
        <v>139</v>
      </c>
      <c r="BE777" s="220">
        <f>IF(N777="základní",J777,0)</f>
        <v>0</v>
      </c>
      <c r="BF777" s="220">
        <f>IF(N777="snížená",J777,0)</f>
        <v>0</v>
      </c>
      <c r="BG777" s="220">
        <f>IF(N777="zákl. přenesená",J777,0)</f>
        <v>0</v>
      </c>
      <c r="BH777" s="220">
        <f>IF(N777="sníž. přenesená",J777,0)</f>
        <v>0</v>
      </c>
      <c r="BI777" s="220">
        <f>IF(N777="nulová",J777,0)</f>
        <v>0</v>
      </c>
      <c r="BJ777" s="20" t="s">
        <v>87</v>
      </c>
      <c r="BK777" s="220">
        <f>ROUND(I777*H777,2)</f>
        <v>0</v>
      </c>
      <c r="BL777" s="20" t="s">
        <v>287</v>
      </c>
      <c r="BM777" s="219" t="s">
        <v>814</v>
      </c>
    </row>
    <row r="778" s="2" customFormat="1">
      <c r="A778" s="42"/>
      <c r="B778" s="43"/>
      <c r="C778" s="44"/>
      <c r="D778" s="221" t="s">
        <v>148</v>
      </c>
      <c r="E778" s="44"/>
      <c r="F778" s="222" t="s">
        <v>815</v>
      </c>
      <c r="G778" s="44"/>
      <c r="H778" s="44"/>
      <c r="I778" s="223"/>
      <c r="J778" s="44"/>
      <c r="K778" s="44"/>
      <c r="L778" s="48"/>
      <c r="M778" s="224"/>
      <c r="N778" s="225"/>
      <c r="O778" s="88"/>
      <c r="P778" s="88"/>
      <c r="Q778" s="88"/>
      <c r="R778" s="88"/>
      <c r="S778" s="88"/>
      <c r="T778" s="89"/>
      <c r="U778" s="42"/>
      <c r="V778" s="42"/>
      <c r="W778" s="42"/>
      <c r="X778" s="42"/>
      <c r="Y778" s="42"/>
      <c r="Z778" s="42"/>
      <c r="AA778" s="42"/>
      <c r="AB778" s="42"/>
      <c r="AC778" s="42"/>
      <c r="AD778" s="42"/>
      <c r="AE778" s="42"/>
      <c r="AT778" s="20" t="s">
        <v>148</v>
      </c>
      <c r="AU778" s="20" t="s">
        <v>89</v>
      </c>
    </row>
    <row r="779" s="15" customFormat="1">
      <c r="A779" s="15"/>
      <c r="B779" s="250"/>
      <c r="C779" s="251"/>
      <c r="D779" s="228" t="s">
        <v>150</v>
      </c>
      <c r="E779" s="252" t="s">
        <v>35</v>
      </c>
      <c r="F779" s="253" t="s">
        <v>224</v>
      </c>
      <c r="G779" s="251"/>
      <c r="H779" s="252" t="s">
        <v>35</v>
      </c>
      <c r="I779" s="254"/>
      <c r="J779" s="251"/>
      <c r="K779" s="251"/>
      <c r="L779" s="255"/>
      <c r="M779" s="256"/>
      <c r="N779" s="257"/>
      <c r="O779" s="257"/>
      <c r="P779" s="257"/>
      <c r="Q779" s="257"/>
      <c r="R779" s="257"/>
      <c r="S779" s="257"/>
      <c r="T779" s="258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59" t="s">
        <v>150</v>
      </c>
      <c r="AU779" s="259" t="s">
        <v>89</v>
      </c>
      <c r="AV779" s="15" t="s">
        <v>87</v>
      </c>
      <c r="AW779" s="15" t="s">
        <v>41</v>
      </c>
      <c r="AX779" s="15" t="s">
        <v>80</v>
      </c>
      <c r="AY779" s="259" t="s">
        <v>139</v>
      </c>
    </row>
    <row r="780" s="15" customFormat="1">
      <c r="A780" s="15"/>
      <c r="B780" s="250"/>
      <c r="C780" s="251"/>
      <c r="D780" s="228" t="s">
        <v>150</v>
      </c>
      <c r="E780" s="252" t="s">
        <v>35</v>
      </c>
      <c r="F780" s="253" t="s">
        <v>816</v>
      </c>
      <c r="G780" s="251"/>
      <c r="H780" s="252" t="s">
        <v>35</v>
      </c>
      <c r="I780" s="254"/>
      <c r="J780" s="251"/>
      <c r="K780" s="251"/>
      <c r="L780" s="255"/>
      <c r="M780" s="256"/>
      <c r="N780" s="257"/>
      <c r="O780" s="257"/>
      <c r="P780" s="257"/>
      <c r="Q780" s="257"/>
      <c r="R780" s="257"/>
      <c r="S780" s="257"/>
      <c r="T780" s="258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59" t="s">
        <v>150</v>
      </c>
      <c r="AU780" s="259" t="s">
        <v>89</v>
      </c>
      <c r="AV780" s="15" t="s">
        <v>87</v>
      </c>
      <c r="AW780" s="15" t="s">
        <v>41</v>
      </c>
      <c r="AX780" s="15" t="s">
        <v>80</v>
      </c>
      <c r="AY780" s="259" t="s">
        <v>139</v>
      </c>
    </row>
    <row r="781" s="13" customFormat="1">
      <c r="A781" s="13"/>
      <c r="B781" s="226"/>
      <c r="C781" s="227"/>
      <c r="D781" s="228" t="s">
        <v>150</v>
      </c>
      <c r="E781" s="229" t="s">
        <v>35</v>
      </c>
      <c r="F781" s="230" t="s">
        <v>781</v>
      </c>
      <c r="G781" s="227"/>
      <c r="H781" s="231">
        <v>1</v>
      </c>
      <c r="I781" s="232"/>
      <c r="J781" s="227"/>
      <c r="K781" s="227"/>
      <c r="L781" s="233"/>
      <c r="M781" s="234"/>
      <c r="N781" s="235"/>
      <c r="O781" s="235"/>
      <c r="P781" s="235"/>
      <c r="Q781" s="235"/>
      <c r="R781" s="235"/>
      <c r="S781" s="235"/>
      <c r="T781" s="236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7" t="s">
        <v>150</v>
      </c>
      <c r="AU781" s="237" t="s">
        <v>89</v>
      </c>
      <c r="AV781" s="13" t="s">
        <v>89</v>
      </c>
      <c r="AW781" s="13" t="s">
        <v>41</v>
      </c>
      <c r="AX781" s="13" t="s">
        <v>80</v>
      </c>
      <c r="AY781" s="237" t="s">
        <v>139</v>
      </c>
    </row>
    <row r="782" s="13" customFormat="1">
      <c r="A782" s="13"/>
      <c r="B782" s="226"/>
      <c r="C782" s="227"/>
      <c r="D782" s="228" t="s">
        <v>150</v>
      </c>
      <c r="E782" s="229" t="s">
        <v>35</v>
      </c>
      <c r="F782" s="230" t="s">
        <v>782</v>
      </c>
      <c r="G782" s="227"/>
      <c r="H782" s="231">
        <v>1</v>
      </c>
      <c r="I782" s="232"/>
      <c r="J782" s="227"/>
      <c r="K782" s="227"/>
      <c r="L782" s="233"/>
      <c r="M782" s="234"/>
      <c r="N782" s="235"/>
      <c r="O782" s="235"/>
      <c r="P782" s="235"/>
      <c r="Q782" s="235"/>
      <c r="R782" s="235"/>
      <c r="S782" s="235"/>
      <c r="T782" s="236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7" t="s">
        <v>150</v>
      </c>
      <c r="AU782" s="237" t="s">
        <v>89</v>
      </c>
      <c r="AV782" s="13" t="s">
        <v>89</v>
      </c>
      <c r="AW782" s="13" t="s">
        <v>41</v>
      </c>
      <c r="AX782" s="13" t="s">
        <v>80</v>
      </c>
      <c r="AY782" s="237" t="s">
        <v>139</v>
      </c>
    </row>
    <row r="783" s="13" customFormat="1">
      <c r="A783" s="13"/>
      <c r="B783" s="226"/>
      <c r="C783" s="227"/>
      <c r="D783" s="228" t="s">
        <v>150</v>
      </c>
      <c r="E783" s="229" t="s">
        <v>35</v>
      </c>
      <c r="F783" s="230" t="s">
        <v>406</v>
      </c>
      <c r="G783" s="227"/>
      <c r="H783" s="231">
        <v>1</v>
      </c>
      <c r="I783" s="232"/>
      <c r="J783" s="227"/>
      <c r="K783" s="227"/>
      <c r="L783" s="233"/>
      <c r="M783" s="234"/>
      <c r="N783" s="235"/>
      <c r="O783" s="235"/>
      <c r="P783" s="235"/>
      <c r="Q783" s="235"/>
      <c r="R783" s="235"/>
      <c r="S783" s="235"/>
      <c r="T783" s="236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7" t="s">
        <v>150</v>
      </c>
      <c r="AU783" s="237" t="s">
        <v>89</v>
      </c>
      <c r="AV783" s="13" t="s">
        <v>89</v>
      </c>
      <c r="AW783" s="13" t="s">
        <v>41</v>
      </c>
      <c r="AX783" s="13" t="s">
        <v>80</v>
      </c>
      <c r="AY783" s="237" t="s">
        <v>139</v>
      </c>
    </row>
    <row r="784" s="16" customFormat="1">
      <c r="A784" s="16"/>
      <c r="B784" s="270"/>
      <c r="C784" s="271"/>
      <c r="D784" s="228" t="s">
        <v>150</v>
      </c>
      <c r="E784" s="272" t="s">
        <v>35</v>
      </c>
      <c r="F784" s="273" t="s">
        <v>488</v>
      </c>
      <c r="G784" s="271"/>
      <c r="H784" s="274">
        <v>3</v>
      </c>
      <c r="I784" s="275"/>
      <c r="J784" s="271"/>
      <c r="K784" s="271"/>
      <c r="L784" s="276"/>
      <c r="M784" s="277"/>
      <c r="N784" s="278"/>
      <c r="O784" s="278"/>
      <c r="P784" s="278"/>
      <c r="Q784" s="278"/>
      <c r="R784" s="278"/>
      <c r="S784" s="278"/>
      <c r="T784" s="279"/>
      <c r="U784" s="16"/>
      <c r="V784" s="16"/>
      <c r="W784" s="16"/>
      <c r="X784" s="16"/>
      <c r="Y784" s="16"/>
      <c r="Z784" s="16"/>
      <c r="AA784" s="16"/>
      <c r="AB784" s="16"/>
      <c r="AC784" s="16"/>
      <c r="AD784" s="16"/>
      <c r="AE784" s="16"/>
      <c r="AT784" s="280" t="s">
        <v>150</v>
      </c>
      <c r="AU784" s="280" t="s">
        <v>89</v>
      </c>
      <c r="AV784" s="16" t="s">
        <v>176</v>
      </c>
      <c r="AW784" s="16" t="s">
        <v>41</v>
      </c>
      <c r="AX784" s="16" t="s">
        <v>80</v>
      </c>
      <c r="AY784" s="280" t="s">
        <v>139</v>
      </c>
    </row>
    <row r="785" s="15" customFormat="1">
      <c r="A785" s="15"/>
      <c r="B785" s="250"/>
      <c r="C785" s="251"/>
      <c r="D785" s="228" t="s">
        <v>150</v>
      </c>
      <c r="E785" s="252" t="s">
        <v>35</v>
      </c>
      <c r="F785" s="253" t="s">
        <v>329</v>
      </c>
      <c r="G785" s="251"/>
      <c r="H785" s="252" t="s">
        <v>35</v>
      </c>
      <c r="I785" s="254"/>
      <c r="J785" s="251"/>
      <c r="K785" s="251"/>
      <c r="L785" s="255"/>
      <c r="M785" s="256"/>
      <c r="N785" s="257"/>
      <c r="O785" s="257"/>
      <c r="P785" s="257"/>
      <c r="Q785" s="257"/>
      <c r="R785" s="257"/>
      <c r="S785" s="257"/>
      <c r="T785" s="258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59" t="s">
        <v>150</v>
      </c>
      <c r="AU785" s="259" t="s">
        <v>89</v>
      </c>
      <c r="AV785" s="15" t="s">
        <v>87</v>
      </c>
      <c r="AW785" s="15" t="s">
        <v>41</v>
      </c>
      <c r="AX785" s="15" t="s">
        <v>80</v>
      </c>
      <c r="AY785" s="259" t="s">
        <v>139</v>
      </c>
    </row>
    <row r="786" s="13" customFormat="1">
      <c r="A786" s="13"/>
      <c r="B786" s="226"/>
      <c r="C786" s="227"/>
      <c r="D786" s="228" t="s">
        <v>150</v>
      </c>
      <c r="E786" s="229" t="s">
        <v>35</v>
      </c>
      <c r="F786" s="230" t="s">
        <v>817</v>
      </c>
      <c r="G786" s="227"/>
      <c r="H786" s="231">
        <v>4</v>
      </c>
      <c r="I786" s="232"/>
      <c r="J786" s="227"/>
      <c r="K786" s="227"/>
      <c r="L786" s="233"/>
      <c r="M786" s="234"/>
      <c r="N786" s="235"/>
      <c r="O786" s="235"/>
      <c r="P786" s="235"/>
      <c r="Q786" s="235"/>
      <c r="R786" s="235"/>
      <c r="S786" s="235"/>
      <c r="T786" s="236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7" t="s">
        <v>150</v>
      </c>
      <c r="AU786" s="237" t="s">
        <v>89</v>
      </c>
      <c r="AV786" s="13" t="s">
        <v>89</v>
      </c>
      <c r="AW786" s="13" t="s">
        <v>41</v>
      </c>
      <c r="AX786" s="13" t="s">
        <v>80</v>
      </c>
      <c r="AY786" s="237" t="s">
        <v>139</v>
      </c>
    </row>
    <row r="787" s="16" customFormat="1">
      <c r="A787" s="16"/>
      <c r="B787" s="270"/>
      <c r="C787" s="271"/>
      <c r="D787" s="228" t="s">
        <v>150</v>
      </c>
      <c r="E787" s="272" t="s">
        <v>35</v>
      </c>
      <c r="F787" s="273" t="s">
        <v>488</v>
      </c>
      <c r="G787" s="271"/>
      <c r="H787" s="274">
        <v>4</v>
      </c>
      <c r="I787" s="275"/>
      <c r="J787" s="271"/>
      <c r="K787" s="271"/>
      <c r="L787" s="276"/>
      <c r="M787" s="277"/>
      <c r="N787" s="278"/>
      <c r="O787" s="278"/>
      <c r="P787" s="278"/>
      <c r="Q787" s="278"/>
      <c r="R787" s="278"/>
      <c r="S787" s="278"/>
      <c r="T787" s="279"/>
      <c r="U787" s="16"/>
      <c r="V787" s="16"/>
      <c r="W787" s="16"/>
      <c r="X787" s="16"/>
      <c r="Y787" s="16"/>
      <c r="Z787" s="16"/>
      <c r="AA787" s="16"/>
      <c r="AB787" s="16"/>
      <c r="AC787" s="16"/>
      <c r="AD787" s="16"/>
      <c r="AE787" s="16"/>
      <c r="AT787" s="280" t="s">
        <v>150</v>
      </c>
      <c r="AU787" s="280" t="s">
        <v>89</v>
      </c>
      <c r="AV787" s="16" t="s">
        <v>176</v>
      </c>
      <c r="AW787" s="16" t="s">
        <v>41</v>
      </c>
      <c r="AX787" s="16" t="s">
        <v>80</v>
      </c>
      <c r="AY787" s="280" t="s">
        <v>139</v>
      </c>
    </row>
    <row r="788" s="14" customFormat="1">
      <c r="A788" s="14"/>
      <c r="B788" s="238"/>
      <c r="C788" s="239"/>
      <c r="D788" s="228" t="s">
        <v>150</v>
      </c>
      <c r="E788" s="240" t="s">
        <v>35</v>
      </c>
      <c r="F788" s="241" t="s">
        <v>170</v>
      </c>
      <c r="G788" s="239"/>
      <c r="H788" s="242">
        <v>7</v>
      </c>
      <c r="I788" s="243"/>
      <c r="J788" s="239"/>
      <c r="K788" s="239"/>
      <c r="L788" s="244"/>
      <c r="M788" s="245"/>
      <c r="N788" s="246"/>
      <c r="O788" s="246"/>
      <c r="P788" s="246"/>
      <c r="Q788" s="246"/>
      <c r="R788" s="246"/>
      <c r="S788" s="246"/>
      <c r="T788" s="247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8" t="s">
        <v>150</v>
      </c>
      <c r="AU788" s="248" t="s">
        <v>89</v>
      </c>
      <c r="AV788" s="14" t="s">
        <v>146</v>
      </c>
      <c r="AW788" s="14" t="s">
        <v>41</v>
      </c>
      <c r="AX788" s="14" t="s">
        <v>87</v>
      </c>
      <c r="AY788" s="248" t="s">
        <v>139</v>
      </c>
    </row>
    <row r="789" s="2" customFormat="1" ht="55.5" customHeight="1">
      <c r="A789" s="42"/>
      <c r="B789" s="43"/>
      <c r="C789" s="208" t="s">
        <v>818</v>
      </c>
      <c r="D789" s="208" t="s">
        <v>141</v>
      </c>
      <c r="E789" s="209" t="s">
        <v>819</v>
      </c>
      <c r="F789" s="210" t="s">
        <v>820</v>
      </c>
      <c r="G789" s="211" t="s">
        <v>749</v>
      </c>
      <c r="H789" s="281"/>
      <c r="I789" s="213"/>
      <c r="J789" s="214">
        <f>ROUND(I789*H789,2)</f>
        <v>0</v>
      </c>
      <c r="K789" s="210" t="s">
        <v>145</v>
      </c>
      <c r="L789" s="48"/>
      <c r="M789" s="215" t="s">
        <v>35</v>
      </c>
      <c r="N789" s="216" t="s">
        <v>51</v>
      </c>
      <c r="O789" s="88"/>
      <c r="P789" s="217">
        <f>O789*H789</f>
        <v>0</v>
      </c>
      <c r="Q789" s="217">
        <v>0</v>
      </c>
      <c r="R789" s="217">
        <f>Q789*H789</f>
        <v>0</v>
      </c>
      <c r="S789" s="217">
        <v>0</v>
      </c>
      <c r="T789" s="218">
        <f>S789*H789</f>
        <v>0</v>
      </c>
      <c r="U789" s="42"/>
      <c r="V789" s="42"/>
      <c r="W789" s="42"/>
      <c r="X789" s="42"/>
      <c r="Y789" s="42"/>
      <c r="Z789" s="42"/>
      <c r="AA789" s="42"/>
      <c r="AB789" s="42"/>
      <c r="AC789" s="42"/>
      <c r="AD789" s="42"/>
      <c r="AE789" s="42"/>
      <c r="AR789" s="219" t="s">
        <v>287</v>
      </c>
      <c r="AT789" s="219" t="s">
        <v>141</v>
      </c>
      <c r="AU789" s="219" t="s">
        <v>89</v>
      </c>
      <c r="AY789" s="20" t="s">
        <v>139</v>
      </c>
      <c r="BE789" s="220">
        <f>IF(N789="základní",J789,0)</f>
        <v>0</v>
      </c>
      <c r="BF789" s="220">
        <f>IF(N789="snížená",J789,0)</f>
        <v>0</v>
      </c>
      <c r="BG789" s="220">
        <f>IF(N789="zákl. přenesená",J789,0)</f>
        <v>0</v>
      </c>
      <c r="BH789" s="220">
        <f>IF(N789="sníž. přenesená",J789,0)</f>
        <v>0</v>
      </c>
      <c r="BI789" s="220">
        <f>IF(N789="nulová",J789,0)</f>
        <v>0</v>
      </c>
      <c r="BJ789" s="20" t="s">
        <v>87</v>
      </c>
      <c r="BK789" s="220">
        <f>ROUND(I789*H789,2)</f>
        <v>0</v>
      </c>
      <c r="BL789" s="20" t="s">
        <v>287</v>
      </c>
      <c r="BM789" s="219" t="s">
        <v>821</v>
      </c>
    </row>
    <row r="790" s="2" customFormat="1">
      <c r="A790" s="42"/>
      <c r="B790" s="43"/>
      <c r="C790" s="44"/>
      <c r="D790" s="221" t="s">
        <v>148</v>
      </c>
      <c r="E790" s="44"/>
      <c r="F790" s="222" t="s">
        <v>822</v>
      </c>
      <c r="G790" s="44"/>
      <c r="H790" s="44"/>
      <c r="I790" s="223"/>
      <c r="J790" s="44"/>
      <c r="K790" s="44"/>
      <c r="L790" s="48"/>
      <c r="M790" s="224"/>
      <c r="N790" s="225"/>
      <c r="O790" s="88"/>
      <c r="P790" s="88"/>
      <c r="Q790" s="88"/>
      <c r="R790" s="88"/>
      <c r="S790" s="88"/>
      <c r="T790" s="89"/>
      <c r="U790" s="42"/>
      <c r="V790" s="42"/>
      <c r="W790" s="42"/>
      <c r="X790" s="42"/>
      <c r="Y790" s="42"/>
      <c r="Z790" s="42"/>
      <c r="AA790" s="42"/>
      <c r="AB790" s="42"/>
      <c r="AC790" s="42"/>
      <c r="AD790" s="42"/>
      <c r="AE790" s="42"/>
      <c r="AT790" s="20" t="s">
        <v>148</v>
      </c>
      <c r="AU790" s="20" t="s">
        <v>89</v>
      </c>
    </row>
    <row r="791" s="12" customFormat="1" ht="22.8" customHeight="1">
      <c r="A791" s="12"/>
      <c r="B791" s="192"/>
      <c r="C791" s="193"/>
      <c r="D791" s="194" t="s">
        <v>79</v>
      </c>
      <c r="E791" s="206" t="s">
        <v>823</v>
      </c>
      <c r="F791" s="206" t="s">
        <v>824</v>
      </c>
      <c r="G791" s="193"/>
      <c r="H791" s="193"/>
      <c r="I791" s="196"/>
      <c r="J791" s="207">
        <f>BK791</f>
        <v>0</v>
      </c>
      <c r="K791" s="193"/>
      <c r="L791" s="198"/>
      <c r="M791" s="199"/>
      <c r="N791" s="200"/>
      <c r="O791" s="200"/>
      <c r="P791" s="201">
        <f>SUM(P792:P796)</f>
        <v>0</v>
      </c>
      <c r="Q791" s="200"/>
      <c r="R791" s="201">
        <f>SUM(R792:R796)</f>
        <v>0.00027999999999999998</v>
      </c>
      <c r="S791" s="200"/>
      <c r="T791" s="202">
        <f>SUM(T792:T796)</f>
        <v>0</v>
      </c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R791" s="203" t="s">
        <v>89</v>
      </c>
      <c r="AT791" s="204" t="s">
        <v>79</v>
      </c>
      <c r="AU791" s="204" t="s">
        <v>87</v>
      </c>
      <c r="AY791" s="203" t="s">
        <v>139</v>
      </c>
      <c r="BK791" s="205">
        <f>SUM(BK792:BK796)</f>
        <v>0</v>
      </c>
    </row>
    <row r="792" s="2" customFormat="1" ht="24.15" customHeight="1">
      <c r="A792" s="42"/>
      <c r="B792" s="43"/>
      <c r="C792" s="208" t="s">
        <v>825</v>
      </c>
      <c r="D792" s="208" t="s">
        <v>141</v>
      </c>
      <c r="E792" s="209" t="s">
        <v>826</v>
      </c>
      <c r="F792" s="210" t="s">
        <v>827</v>
      </c>
      <c r="G792" s="211" t="s">
        <v>221</v>
      </c>
      <c r="H792" s="212">
        <v>4</v>
      </c>
      <c r="I792" s="213"/>
      <c r="J792" s="214">
        <f>ROUND(I792*H792,2)</f>
        <v>0</v>
      </c>
      <c r="K792" s="210" t="s">
        <v>35</v>
      </c>
      <c r="L792" s="48"/>
      <c r="M792" s="215" t="s">
        <v>35</v>
      </c>
      <c r="N792" s="216" t="s">
        <v>51</v>
      </c>
      <c r="O792" s="88"/>
      <c r="P792" s="217">
        <f>O792*H792</f>
        <v>0</v>
      </c>
      <c r="Q792" s="217">
        <v>6.9999999999999994E-05</v>
      </c>
      <c r="R792" s="217">
        <f>Q792*H792</f>
        <v>0.00027999999999999998</v>
      </c>
      <c r="S792" s="217">
        <v>0</v>
      </c>
      <c r="T792" s="218">
        <f>S792*H792</f>
        <v>0</v>
      </c>
      <c r="U792" s="42"/>
      <c r="V792" s="42"/>
      <c r="W792" s="42"/>
      <c r="X792" s="42"/>
      <c r="Y792" s="42"/>
      <c r="Z792" s="42"/>
      <c r="AA792" s="42"/>
      <c r="AB792" s="42"/>
      <c r="AC792" s="42"/>
      <c r="AD792" s="42"/>
      <c r="AE792" s="42"/>
      <c r="AR792" s="219" t="s">
        <v>287</v>
      </c>
      <c r="AT792" s="219" t="s">
        <v>141</v>
      </c>
      <c r="AU792" s="219" t="s">
        <v>89</v>
      </c>
      <c r="AY792" s="20" t="s">
        <v>139</v>
      </c>
      <c r="BE792" s="220">
        <f>IF(N792="základní",J792,0)</f>
        <v>0</v>
      </c>
      <c r="BF792" s="220">
        <f>IF(N792="snížená",J792,0)</f>
        <v>0</v>
      </c>
      <c r="BG792" s="220">
        <f>IF(N792="zákl. přenesená",J792,0)</f>
        <v>0</v>
      </c>
      <c r="BH792" s="220">
        <f>IF(N792="sníž. přenesená",J792,0)</f>
        <v>0</v>
      </c>
      <c r="BI792" s="220">
        <f>IF(N792="nulová",J792,0)</f>
        <v>0</v>
      </c>
      <c r="BJ792" s="20" t="s">
        <v>87</v>
      </c>
      <c r="BK792" s="220">
        <f>ROUND(I792*H792,2)</f>
        <v>0</v>
      </c>
      <c r="BL792" s="20" t="s">
        <v>287</v>
      </c>
      <c r="BM792" s="219" t="s">
        <v>828</v>
      </c>
    </row>
    <row r="793" s="15" customFormat="1">
      <c r="A793" s="15"/>
      <c r="B793" s="250"/>
      <c r="C793" s="251"/>
      <c r="D793" s="228" t="s">
        <v>150</v>
      </c>
      <c r="E793" s="252" t="s">
        <v>35</v>
      </c>
      <c r="F793" s="253" t="s">
        <v>329</v>
      </c>
      <c r="G793" s="251"/>
      <c r="H793" s="252" t="s">
        <v>35</v>
      </c>
      <c r="I793" s="254"/>
      <c r="J793" s="251"/>
      <c r="K793" s="251"/>
      <c r="L793" s="255"/>
      <c r="M793" s="256"/>
      <c r="N793" s="257"/>
      <c r="O793" s="257"/>
      <c r="P793" s="257"/>
      <c r="Q793" s="257"/>
      <c r="R793" s="257"/>
      <c r="S793" s="257"/>
      <c r="T793" s="258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59" t="s">
        <v>150</v>
      </c>
      <c r="AU793" s="259" t="s">
        <v>89</v>
      </c>
      <c r="AV793" s="15" t="s">
        <v>87</v>
      </c>
      <c r="AW793" s="15" t="s">
        <v>41</v>
      </c>
      <c r="AX793" s="15" t="s">
        <v>80</v>
      </c>
      <c r="AY793" s="259" t="s">
        <v>139</v>
      </c>
    </row>
    <row r="794" s="13" customFormat="1">
      <c r="A794" s="13"/>
      <c r="B794" s="226"/>
      <c r="C794" s="227"/>
      <c r="D794" s="228" t="s">
        <v>150</v>
      </c>
      <c r="E794" s="229" t="s">
        <v>35</v>
      </c>
      <c r="F794" s="230" t="s">
        <v>829</v>
      </c>
      <c r="G794" s="227"/>
      <c r="H794" s="231">
        <v>4</v>
      </c>
      <c r="I794" s="232"/>
      <c r="J794" s="227"/>
      <c r="K794" s="227"/>
      <c r="L794" s="233"/>
      <c r="M794" s="234"/>
      <c r="N794" s="235"/>
      <c r="O794" s="235"/>
      <c r="P794" s="235"/>
      <c r="Q794" s="235"/>
      <c r="R794" s="235"/>
      <c r="S794" s="235"/>
      <c r="T794" s="236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7" t="s">
        <v>150</v>
      </c>
      <c r="AU794" s="237" t="s">
        <v>89</v>
      </c>
      <c r="AV794" s="13" t="s">
        <v>89</v>
      </c>
      <c r="AW794" s="13" t="s">
        <v>41</v>
      </c>
      <c r="AX794" s="13" t="s">
        <v>87</v>
      </c>
      <c r="AY794" s="237" t="s">
        <v>139</v>
      </c>
    </row>
    <row r="795" s="2" customFormat="1" ht="55.5" customHeight="1">
      <c r="A795" s="42"/>
      <c r="B795" s="43"/>
      <c r="C795" s="208" t="s">
        <v>830</v>
      </c>
      <c r="D795" s="208" t="s">
        <v>141</v>
      </c>
      <c r="E795" s="209" t="s">
        <v>831</v>
      </c>
      <c r="F795" s="210" t="s">
        <v>832</v>
      </c>
      <c r="G795" s="211" t="s">
        <v>749</v>
      </c>
      <c r="H795" s="281"/>
      <c r="I795" s="213"/>
      <c r="J795" s="214">
        <f>ROUND(I795*H795,2)</f>
        <v>0</v>
      </c>
      <c r="K795" s="210" t="s">
        <v>145</v>
      </c>
      <c r="L795" s="48"/>
      <c r="M795" s="215" t="s">
        <v>35</v>
      </c>
      <c r="N795" s="216" t="s">
        <v>51</v>
      </c>
      <c r="O795" s="88"/>
      <c r="P795" s="217">
        <f>O795*H795</f>
        <v>0</v>
      </c>
      <c r="Q795" s="217">
        <v>0</v>
      </c>
      <c r="R795" s="217">
        <f>Q795*H795</f>
        <v>0</v>
      </c>
      <c r="S795" s="217">
        <v>0</v>
      </c>
      <c r="T795" s="218">
        <f>S795*H795</f>
        <v>0</v>
      </c>
      <c r="U795" s="42"/>
      <c r="V795" s="42"/>
      <c r="W795" s="42"/>
      <c r="X795" s="42"/>
      <c r="Y795" s="42"/>
      <c r="Z795" s="42"/>
      <c r="AA795" s="42"/>
      <c r="AB795" s="42"/>
      <c r="AC795" s="42"/>
      <c r="AD795" s="42"/>
      <c r="AE795" s="42"/>
      <c r="AR795" s="219" t="s">
        <v>287</v>
      </c>
      <c r="AT795" s="219" t="s">
        <v>141</v>
      </c>
      <c r="AU795" s="219" t="s">
        <v>89</v>
      </c>
      <c r="AY795" s="20" t="s">
        <v>139</v>
      </c>
      <c r="BE795" s="220">
        <f>IF(N795="základní",J795,0)</f>
        <v>0</v>
      </c>
      <c r="BF795" s="220">
        <f>IF(N795="snížená",J795,0)</f>
        <v>0</v>
      </c>
      <c r="BG795" s="220">
        <f>IF(N795="zákl. přenesená",J795,0)</f>
        <v>0</v>
      </c>
      <c r="BH795" s="220">
        <f>IF(N795="sníž. přenesená",J795,0)</f>
        <v>0</v>
      </c>
      <c r="BI795" s="220">
        <f>IF(N795="nulová",J795,0)</f>
        <v>0</v>
      </c>
      <c r="BJ795" s="20" t="s">
        <v>87</v>
      </c>
      <c r="BK795" s="220">
        <f>ROUND(I795*H795,2)</f>
        <v>0</v>
      </c>
      <c r="BL795" s="20" t="s">
        <v>287</v>
      </c>
      <c r="BM795" s="219" t="s">
        <v>833</v>
      </c>
    </row>
    <row r="796" s="2" customFormat="1">
      <c r="A796" s="42"/>
      <c r="B796" s="43"/>
      <c r="C796" s="44"/>
      <c r="D796" s="221" t="s">
        <v>148</v>
      </c>
      <c r="E796" s="44"/>
      <c r="F796" s="222" t="s">
        <v>834</v>
      </c>
      <c r="G796" s="44"/>
      <c r="H796" s="44"/>
      <c r="I796" s="223"/>
      <c r="J796" s="44"/>
      <c r="K796" s="44"/>
      <c r="L796" s="48"/>
      <c r="M796" s="224"/>
      <c r="N796" s="225"/>
      <c r="O796" s="88"/>
      <c r="P796" s="88"/>
      <c r="Q796" s="88"/>
      <c r="R796" s="88"/>
      <c r="S796" s="88"/>
      <c r="T796" s="89"/>
      <c r="U796" s="42"/>
      <c r="V796" s="42"/>
      <c r="W796" s="42"/>
      <c r="X796" s="42"/>
      <c r="Y796" s="42"/>
      <c r="Z796" s="42"/>
      <c r="AA796" s="42"/>
      <c r="AB796" s="42"/>
      <c r="AC796" s="42"/>
      <c r="AD796" s="42"/>
      <c r="AE796" s="42"/>
      <c r="AT796" s="20" t="s">
        <v>148</v>
      </c>
      <c r="AU796" s="20" t="s">
        <v>89</v>
      </c>
    </row>
    <row r="797" s="12" customFormat="1" ht="22.8" customHeight="1">
      <c r="A797" s="12"/>
      <c r="B797" s="192"/>
      <c r="C797" s="193"/>
      <c r="D797" s="194" t="s">
        <v>79</v>
      </c>
      <c r="E797" s="206" t="s">
        <v>835</v>
      </c>
      <c r="F797" s="206" t="s">
        <v>836</v>
      </c>
      <c r="G797" s="193"/>
      <c r="H797" s="193"/>
      <c r="I797" s="196"/>
      <c r="J797" s="207">
        <f>BK797</f>
        <v>0</v>
      </c>
      <c r="K797" s="193"/>
      <c r="L797" s="198"/>
      <c r="M797" s="199"/>
      <c r="N797" s="200"/>
      <c r="O797" s="200"/>
      <c r="P797" s="201">
        <f>SUM(P798:P822)</f>
        <v>0</v>
      </c>
      <c r="Q797" s="200"/>
      <c r="R797" s="201">
        <f>SUM(R798:R822)</f>
        <v>0.228271</v>
      </c>
      <c r="S797" s="200"/>
      <c r="T797" s="202">
        <f>SUM(T798:T822)</f>
        <v>0.308365</v>
      </c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R797" s="203" t="s">
        <v>89</v>
      </c>
      <c r="AT797" s="204" t="s">
        <v>79</v>
      </c>
      <c r="AU797" s="204" t="s">
        <v>87</v>
      </c>
      <c r="AY797" s="203" t="s">
        <v>139</v>
      </c>
      <c r="BK797" s="205">
        <f>SUM(BK798:BK822)</f>
        <v>0</v>
      </c>
    </row>
    <row r="798" s="2" customFormat="1" ht="55.5" customHeight="1">
      <c r="A798" s="42"/>
      <c r="B798" s="43"/>
      <c r="C798" s="208" t="s">
        <v>837</v>
      </c>
      <c r="D798" s="208" t="s">
        <v>141</v>
      </c>
      <c r="E798" s="209" t="s">
        <v>838</v>
      </c>
      <c r="F798" s="210" t="s">
        <v>839</v>
      </c>
      <c r="G798" s="211" t="s">
        <v>282</v>
      </c>
      <c r="H798" s="212">
        <v>9.1799999999999997</v>
      </c>
      <c r="I798" s="213"/>
      <c r="J798" s="214">
        <f>ROUND(I798*H798,2)</f>
        <v>0</v>
      </c>
      <c r="K798" s="210" t="s">
        <v>145</v>
      </c>
      <c r="L798" s="48"/>
      <c r="M798" s="215" t="s">
        <v>35</v>
      </c>
      <c r="N798" s="216" t="s">
        <v>51</v>
      </c>
      <c r="O798" s="88"/>
      <c r="P798" s="217">
        <f>O798*H798</f>
        <v>0</v>
      </c>
      <c r="Q798" s="217">
        <v>0.022450000000000001</v>
      </c>
      <c r="R798" s="217">
        <f>Q798*H798</f>
        <v>0.206091</v>
      </c>
      <c r="S798" s="217">
        <v>0</v>
      </c>
      <c r="T798" s="218">
        <f>S798*H798</f>
        <v>0</v>
      </c>
      <c r="U798" s="42"/>
      <c r="V798" s="42"/>
      <c r="W798" s="42"/>
      <c r="X798" s="42"/>
      <c r="Y798" s="42"/>
      <c r="Z798" s="42"/>
      <c r="AA798" s="42"/>
      <c r="AB798" s="42"/>
      <c r="AC798" s="42"/>
      <c r="AD798" s="42"/>
      <c r="AE798" s="42"/>
      <c r="AR798" s="219" t="s">
        <v>287</v>
      </c>
      <c r="AT798" s="219" t="s">
        <v>141</v>
      </c>
      <c r="AU798" s="219" t="s">
        <v>89</v>
      </c>
      <c r="AY798" s="20" t="s">
        <v>139</v>
      </c>
      <c r="BE798" s="220">
        <f>IF(N798="základní",J798,0)</f>
        <v>0</v>
      </c>
      <c r="BF798" s="220">
        <f>IF(N798="snížená",J798,0)</f>
        <v>0</v>
      </c>
      <c r="BG798" s="220">
        <f>IF(N798="zákl. přenesená",J798,0)</f>
        <v>0</v>
      </c>
      <c r="BH798" s="220">
        <f>IF(N798="sníž. přenesená",J798,0)</f>
        <v>0</v>
      </c>
      <c r="BI798" s="220">
        <f>IF(N798="nulová",J798,0)</f>
        <v>0</v>
      </c>
      <c r="BJ798" s="20" t="s">
        <v>87</v>
      </c>
      <c r="BK798" s="220">
        <f>ROUND(I798*H798,2)</f>
        <v>0</v>
      </c>
      <c r="BL798" s="20" t="s">
        <v>287</v>
      </c>
      <c r="BM798" s="219" t="s">
        <v>840</v>
      </c>
    </row>
    <row r="799" s="2" customFormat="1">
      <c r="A799" s="42"/>
      <c r="B799" s="43"/>
      <c r="C799" s="44"/>
      <c r="D799" s="221" t="s">
        <v>148</v>
      </c>
      <c r="E799" s="44"/>
      <c r="F799" s="222" t="s">
        <v>841</v>
      </c>
      <c r="G799" s="44"/>
      <c r="H799" s="44"/>
      <c r="I799" s="223"/>
      <c r="J799" s="44"/>
      <c r="K799" s="44"/>
      <c r="L799" s="48"/>
      <c r="M799" s="224"/>
      <c r="N799" s="225"/>
      <c r="O799" s="88"/>
      <c r="P799" s="88"/>
      <c r="Q799" s="88"/>
      <c r="R799" s="88"/>
      <c r="S799" s="88"/>
      <c r="T799" s="89"/>
      <c r="U799" s="42"/>
      <c r="V799" s="42"/>
      <c r="W799" s="42"/>
      <c r="X799" s="42"/>
      <c r="Y799" s="42"/>
      <c r="Z799" s="42"/>
      <c r="AA799" s="42"/>
      <c r="AB799" s="42"/>
      <c r="AC799" s="42"/>
      <c r="AD799" s="42"/>
      <c r="AE799" s="42"/>
      <c r="AT799" s="20" t="s">
        <v>148</v>
      </c>
      <c r="AU799" s="20" t="s">
        <v>89</v>
      </c>
    </row>
    <row r="800" s="15" customFormat="1">
      <c r="A800" s="15"/>
      <c r="B800" s="250"/>
      <c r="C800" s="251"/>
      <c r="D800" s="228" t="s">
        <v>150</v>
      </c>
      <c r="E800" s="252" t="s">
        <v>35</v>
      </c>
      <c r="F800" s="253" t="s">
        <v>224</v>
      </c>
      <c r="G800" s="251"/>
      <c r="H800" s="252" t="s">
        <v>35</v>
      </c>
      <c r="I800" s="254"/>
      <c r="J800" s="251"/>
      <c r="K800" s="251"/>
      <c r="L800" s="255"/>
      <c r="M800" s="256"/>
      <c r="N800" s="257"/>
      <c r="O800" s="257"/>
      <c r="P800" s="257"/>
      <c r="Q800" s="257"/>
      <c r="R800" s="257"/>
      <c r="S800" s="257"/>
      <c r="T800" s="258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59" t="s">
        <v>150</v>
      </c>
      <c r="AU800" s="259" t="s">
        <v>89</v>
      </c>
      <c r="AV800" s="15" t="s">
        <v>87</v>
      </c>
      <c r="AW800" s="15" t="s">
        <v>41</v>
      </c>
      <c r="AX800" s="15" t="s">
        <v>80</v>
      </c>
      <c r="AY800" s="259" t="s">
        <v>139</v>
      </c>
    </row>
    <row r="801" s="13" customFormat="1">
      <c r="A801" s="13"/>
      <c r="B801" s="226"/>
      <c r="C801" s="227"/>
      <c r="D801" s="228" t="s">
        <v>150</v>
      </c>
      <c r="E801" s="229" t="s">
        <v>35</v>
      </c>
      <c r="F801" s="230" t="s">
        <v>842</v>
      </c>
      <c r="G801" s="227"/>
      <c r="H801" s="231">
        <v>9.1799999999999997</v>
      </c>
      <c r="I801" s="232"/>
      <c r="J801" s="227"/>
      <c r="K801" s="227"/>
      <c r="L801" s="233"/>
      <c r="M801" s="234"/>
      <c r="N801" s="235"/>
      <c r="O801" s="235"/>
      <c r="P801" s="235"/>
      <c r="Q801" s="235"/>
      <c r="R801" s="235"/>
      <c r="S801" s="235"/>
      <c r="T801" s="23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7" t="s">
        <v>150</v>
      </c>
      <c r="AU801" s="237" t="s">
        <v>89</v>
      </c>
      <c r="AV801" s="13" t="s">
        <v>89</v>
      </c>
      <c r="AW801" s="13" t="s">
        <v>41</v>
      </c>
      <c r="AX801" s="13" t="s">
        <v>87</v>
      </c>
      <c r="AY801" s="237" t="s">
        <v>139</v>
      </c>
    </row>
    <row r="802" s="2" customFormat="1" ht="37.8" customHeight="1">
      <c r="A802" s="42"/>
      <c r="B802" s="43"/>
      <c r="C802" s="208" t="s">
        <v>843</v>
      </c>
      <c r="D802" s="208" t="s">
        <v>141</v>
      </c>
      <c r="E802" s="209" t="s">
        <v>844</v>
      </c>
      <c r="F802" s="210" t="s">
        <v>845</v>
      </c>
      <c r="G802" s="211" t="s">
        <v>282</v>
      </c>
      <c r="H802" s="212">
        <v>9.1799999999999997</v>
      </c>
      <c r="I802" s="213"/>
      <c r="J802" s="214">
        <f>ROUND(I802*H802,2)</f>
        <v>0</v>
      </c>
      <c r="K802" s="210" t="s">
        <v>145</v>
      </c>
      <c r="L802" s="48"/>
      <c r="M802" s="215" t="s">
        <v>35</v>
      </c>
      <c r="N802" s="216" t="s">
        <v>51</v>
      </c>
      <c r="O802" s="88"/>
      <c r="P802" s="217">
        <f>O802*H802</f>
        <v>0</v>
      </c>
      <c r="Q802" s="217">
        <v>0</v>
      </c>
      <c r="R802" s="217">
        <f>Q802*H802</f>
        <v>0</v>
      </c>
      <c r="S802" s="217">
        <v>0.03175</v>
      </c>
      <c r="T802" s="218">
        <f>S802*H802</f>
        <v>0.29146499999999997</v>
      </c>
      <c r="U802" s="42"/>
      <c r="V802" s="42"/>
      <c r="W802" s="42"/>
      <c r="X802" s="42"/>
      <c r="Y802" s="42"/>
      <c r="Z802" s="42"/>
      <c r="AA802" s="42"/>
      <c r="AB802" s="42"/>
      <c r="AC802" s="42"/>
      <c r="AD802" s="42"/>
      <c r="AE802" s="42"/>
      <c r="AR802" s="219" t="s">
        <v>287</v>
      </c>
      <c r="AT802" s="219" t="s">
        <v>141</v>
      </c>
      <c r="AU802" s="219" t="s">
        <v>89</v>
      </c>
      <c r="AY802" s="20" t="s">
        <v>139</v>
      </c>
      <c r="BE802" s="220">
        <f>IF(N802="základní",J802,0)</f>
        <v>0</v>
      </c>
      <c r="BF802" s="220">
        <f>IF(N802="snížená",J802,0)</f>
        <v>0</v>
      </c>
      <c r="BG802" s="220">
        <f>IF(N802="zákl. přenesená",J802,0)</f>
        <v>0</v>
      </c>
      <c r="BH802" s="220">
        <f>IF(N802="sníž. přenesená",J802,0)</f>
        <v>0</v>
      </c>
      <c r="BI802" s="220">
        <f>IF(N802="nulová",J802,0)</f>
        <v>0</v>
      </c>
      <c r="BJ802" s="20" t="s">
        <v>87</v>
      </c>
      <c r="BK802" s="220">
        <f>ROUND(I802*H802,2)</f>
        <v>0</v>
      </c>
      <c r="BL802" s="20" t="s">
        <v>287</v>
      </c>
      <c r="BM802" s="219" t="s">
        <v>846</v>
      </c>
    </row>
    <row r="803" s="2" customFormat="1">
      <c r="A803" s="42"/>
      <c r="B803" s="43"/>
      <c r="C803" s="44"/>
      <c r="D803" s="221" t="s">
        <v>148</v>
      </c>
      <c r="E803" s="44"/>
      <c r="F803" s="222" t="s">
        <v>847</v>
      </c>
      <c r="G803" s="44"/>
      <c r="H803" s="44"/>
      <c r="I803" s="223"/>
      <c r="J803" s="44"/>
      <c r="K803" s="44"/>
      <c r="L803" s="48"/>
      <c r="M803" s="224"/>
      <c r="N803" s="225"/>
      <c r="O803" s="88"/>
      <c r="P803" s="88"/>
      <c r="Q803" s="88"/>
      <c r="R803" s="88"/>
      <c r="S803" s="88"/>
      <c r="T803" s="89"/>
      <c r="U803" s="42"/>
      <c r="V803" s="42"/>
      <c r="W803" s="42"/>
      <c r="X803" s="42"/>
      <c r="Y803" s="42"/>
      <c r="Z803" s="42"/>
      <c r="AA803" s="42"/>
      <c r="AB803" s="42"/>
      <c r="AC803" s="42"/>
      <c r="AD803" s="42"/>
      <c r="AE803" s="42"/>
      <c r="AT803" s="20" t="s">
        <v>148</v>
      </c>
      <c r="AU803" s="20" t="s">
        <v>89</v>
      </c>
    </row>
    <row r="804" s="15" customFormat="1">
      <c r="A804" s="15"/>
      <c r="B804" s="250"/>
      <c r="C804" s="251"/>
      <c r="D804" s="228" t="s">
        <v>150</v>
      </c>
      <c r="E804" s="252" t="s">
        <v>35</v>
      </c>
      <c r="F804" s="253" t="s">
        <v>224</v>
      </c>
      <c r="G804" s="251"/>
      <c r="H804" s="252" t="s">
        <v>35</v>
      </c>
      <c r="I804" s="254"/>
      <c r="J804" s="251"/>
      <c r="K804" s="251"/>
      <c r="L804" s="255"/>
      <c r="M804" s="256"/>
      <c r="N804" s="257"/>
      <c r="O804" s="257"/>
      <c r="P804" s="257"/>
      <c r="Q804" s="257"/>
      <c r="R804" s="257"/>
      <c r="S804" s="257"/>
      <c r="T804" s="258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59" t="s">
        <v>150</v>
      </c>
      <c r="AU804" s="259" t="s">
        <v>89</v>
      </c>
      <c r="AV804" s="15" t="s">
        <v>87</v>
      </c>
      <c r="AW804" s="15" t="s">
        <v>41</v>
      </c>
      <c r="AX804" s="15" t="s">
        <v>80</v>
      </c>
      <c r="AY804" s="259" t="s">
        <v>139</v>
      </c>
    </row>
    <row r="805" s="13" customFormat="1">
      <c r="A805" s="13"/>
      <c r="B805" s="226"/>
      <c r="C805" s="227"/>
      <c r="D805" s="228" t="s">
        <v>150</v>
      </c>
      <c r="E805" s="229" t="s">
        <v>35</v>
      </c>
      <c r="F805" s="230" t="s">
        <v>848</v>
      </c>
      <c r="G805" s="227"/>
      <c r="H805" s="231">
        <v>9.1799999999999997</v>
      </c>
      <c r="I805" s="232"/>
      <c r="J805" s="227"/>
      <c r="K805" s="227"/>
      <c r="L805" s="233"/>
      <c r="M805" s="234"/>
      <c r="N805" s="235"/>
      <c r="O805" s="235"/>
      <c r="P805" s="235"/>
      <c r="Q805" s="235"/>
      <c r="R805" s="235"/>
      <c r="S805" s="235"/>
      <c r="T805" s="236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7" t="s">
        <v>150</v>
      </c>
      <c r="AU805" s="237" t="s">
        <v>89</v>
      </c>
      <c r="AV805" s="13" t="s">
        <v>89</v>
      </c>
      <c r="AW805" s="13" t="s">
        <v>41</v>
      </c>
      <c r="AX805" s="13" t="s">
        <v>87</v>
      </c>
      <c r="AY805" s="237" t="s">
        <v>139</v>
      </c>
    </row>
    <row r="806" s="2" customFormat="1" ht="33" customHeight="1">
      <c r="A806" s="42"/>
      <c r="B806" s="43"/>
      <c r="C806" s="208" t="s">
        <v>849</v>
      </c>
      <c r="D806" s="208" t="s">
        <v>141</v>
      </c>
      <c r="E806" s="209" t="s">
        <v>850</v>
      </c>
      <c r="F806" s="210" t="s">
        <v>851</v>
      </c>
      <c r="G806" s="211" t="s">
        <v>221</v>
      </c>
      <c r="H806" s="212">
        <v>1</v>
      </c>
      <c r="I806" s="213"/>
      <c r="J806" s="214">
        <f>ROUND(I806*H806,2)</f>
        <v>0</v>
      </c>
      <c r="K806" s="210" t="s">
        <v>145</v>
      </c>
      <c r="L806" s="48"/>
      <c r="M806" s="215" t="s">
        <v>35</v>
      </c>
      <c r="N806" s="216" t="s">
        <v>51</v>
      </c>
      <c r="O806" s="88"/>
      <c r="P806" s="217">
        <f>O806*H806</f>
        <v>0</v>
      </c>
      <c r="Q806" s="217">
        <v>0.00022000000000000001</v>
      </c>
      <c r="R806" s="217">
        <f>Q806*H806</f>
        <v>0.00022000000000000001</v>
      </c>
      <c r="S806" s="217">
        <v>0</v>
      </c>
      <c r="T806" s="218">
        <f>S806*H806</f>
        <v>0</v>
      </c>
      <c r="U806" s="42"/>
      <c r="V806" s="42"/>
      <c r="W806" s="42"/>
      <c r="X806" s="42"/>
      <c r="Y806" s="42"/>
      <c r="Z806" s="42"/>
      <c r="AA806" s="42"/>
      <c r="AB806" s="42"/>
      <c r="AC806" s="42"/>
      <c r="AD806" s="42"/>
      <c r="AE806" s="42"/>
      <c r="AR806" s="219" t="s">
        <v>287</v>
      </c>
      <c r="AT806" s="219" t="s">
        <v>141</v>
      </c>
      <c r="AU806" s="219" t="s">
        <v>89</v>
      </c>
      <c r="AY806" s="20" t="s">
        <v>139</v>
      </c>
      <c r="BE806" s="220">
        <f>IF(N806="základní",J806,0)</f>
        <v>0</v>
      </c>
      <c r="BF806" s="220">
        <f>IF(N806="snížená",J806,0)</f>
        <v>0</v>
      </c>
      <c r="BG806" s="220">
        <f>IF(N806="zákl. přenesená",J806,0)</f>
        <v>0</v>
      </c>
      <c r="BH806" s="220">
        <f>IF(N806="sníž. přenesená",J806,0)</f>
        <v>0</v>
      </c>
      <c r="BI806" s="220">
        <f>IF(N806="nulová",J806,0)</f>
        <v>0</v>
      </c>
      <c r="BJ806" s="20" t="s">
        <v>87</v>
      </c>
      <c r="BK806" s="220">
        <f>ROUND(I806*H806,2)</f>
        <v>0</v>
      </c>
      <c r="BL806" s="20" t="s">
        <v>287</v>
      </c>
      <c r="BM806" s="219" t="s">
        <v>852</v>
      </c>
    </row>
    <row r="807" s="2" customFormat="1">
      <c r="A807" s="42"/>
      <c r="B807" s="43"/>
      <c r="C807" s="44"/>
      <c r="D807" s="221" t="s">
        <v>148</v>
      </c>
      <c r="E807" s="44"/>
      <c r="F807" s="222" t="s">
        <v>853</v>
      </c>
      <c r="G807" s="44"/>
      <c r="H807" s="44"/>
      <c r="I807" s="223"/>
      <c r="J807" s="44"/>
      <c r="K807" s="44"/>
      <c r="L807" s="48"/>
      <c r="M807" s="224"/>
      <c r="N807" s="225"/>
      <c r="O807" s="88"/>
      <c r="P807" s="88"/>
      <c r="Q807" s="88"/>
      <c r="R807" s="88"/>
      <c r="S807" s="88"/>
      <c r="T807" s="89"/>
      <c r="U807" s="42"/>
      <c r="V807" s="42"/>
      <c r="W807" s="42"/>
      <c r="X807" s="42"/>
      <c r="Y807" s="42"/>
      <c r="Z807" s="42"/>
      <c r="AA807" s="42"/>
      <c r="AB807" s="42"/>
      <c r="AC807" s="42"/>
      <c r="AD807" s="42"/>
      <c r="AE807" s="42"/>
      <c r="AT807" s="20" t="s">
        <v>148</v>
      </c>
      <c r="AU807" s="20" t="s">
        <v>89</v>
      </c>
    </row>
    <row r="808" s="15" customFormat="1">
      <c r="A808" s="15"/>
      <c r="B808" s="250"/>
      <c r="C808" s="251"/>
      <c r="D808" s="228" t="s">
        <v>150</v>
      </c>
      <c r="E808" s="252" t="s">
        <v>35</v>
      </c>
      <c r="F808" s="253" t="s">
        <v>224</v>
      </c>
      <c r="G808" s="251"/>
      <c r="H808" s="252" t="s">
        <v>35</v>
      </c>
      <c r="I808" s="254"/>
      <c r="J808" s="251"/>
      <c r="K808" s="251"/>
      <c r="L808" s="255"/>
      <c r="M808" s="256"/>
      <c r="N808" s="257"/>
      <c r="O808" s="257"/>
      <c r="P808" s="257"/>
      <c r="Q808" s="257"/>
      <c r="R808" s="257"/>
      <c r="S808" s="257"/>
      <c r="T808" s="258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59" t="s">
        <v>150</v>
      </c>
      <c r="AU808" s="259" t="s">
        <v>89</v>
      </c>
      <c r="AV808" s="15" t="s">
        <v>87</v>
      </c>
      <c r="AW808" s="15" t="s">
        <v>41</v>
      </c>
      <c r="AX808" s="15" t="s">
        <v>80</v>
      </c>
      <c r="AY808" s="259" t="s">
        <v>139</v>
      </c>
    </row>
    <row r="809" s="13" customFormat="1">
      <c r="A809" s="13"/>
      <c r="B809" s="226"/>
      <c r="C809" s="227"/>
      <c r="D809" s="228" t="s">
        <v>150</v>
      </c>
      <c r="E809" s="229" t="s">
        <v>35</v>
      </c>
      <c r="F809" s="230" t="s">
        <v>854</v>
      </c>
      <c r="G809" s="227"/>
      <c r="H809" s="231">
        <v>1</v>
      </c>
      <c r="I809" s="232"/>
      <c r="J809" s="227"/>
      <c r="K809" s="227"/>
      <c r="L809" s="233"/>
      <c r="M809" s="234"/>
      <c r="N809" s="235"/>
      <c r="O809" s="235"/>
      <c r="P809" s="235"/>
      <c r="Q809" s="235"/>
      <c r="R809" s="235"/>
      <c r="S809" s="235"/>
      <c r="T809" s="236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7" t="s">
        <v>150</v>
      </c>
      <c r="AU809" s="237" t="s">
        <v>89</v>
      </c>
      <c r="AV809" s="13" t="s">
        <v>89</v>
      </c>
      <c r="AW809" s="13" t="s">
        <v>41</v>
      </c>
      <c r="AX809" s="13" t="s">
        <v>87</v>
      </c>
      <c r="AY809" s="237" t="s">
        <v>139</v>
      </c>
    </row>
    <row r="810" s="2" customFormat="1" ht="33" customHeight="1">
      <c r="A810" s="42"/>
      <c r="B810" s="43"/>
      <c r="C810" s="260" t="s">
        <v>855</v>
      </c>
      <c r="D810" s="260" t="s">
        <v>229</v>
      </c>
      <c r="E810" s="261" t="s">
        <v>856</v>
      </c>
      <c r="F810" s="262" t="s">
        <v>857</v>
      </c>
      <c r="G810" s="263" t="s">
        <v>221</v>
      </c>
      <c r="H810" s="264">
        <v>1</v>
      </c>
      <c r="I810" s="265"/>
      <c r="J810" s="266">
        <f>ROUND(I810*H810,2)</f>
        <v>0</v>
      </c>
      <c r="K810" s="262" t="s">
        <v>145</v>
      </c>
      <c r="L810" s="267"/>
      <c r="M810" s="268" t="s">
        <v>35</v>
      </c>
      <c r="N810" s="269" t="s">
        <v>51</v>
      </c>
      <c r="O810" s="88"/>
      <c r="P810" s="217">
        <f>O810*H810</f>
        <v>0</v>
      </c>
      <c r="Q810" s="217">
        <v>0.01272</v>
      </c>
      <c r="R810" s="217">
        <f>Q810*H810</f>
        <v>0.01272</v>
      </c>
      <c r="S810" s="217">
        <v>0</v>
      </c>
      <c r="T810" s="218">
        <f>S810*H810</f>
        <v>0</v>
      </c>
      <c r="U810" s="42"/>
      <c r="V810" s="42"/>
      <c r="W810" s="42"/>
      <c r="X810" s="42"/>
      <c r="Y810" s="42"/>
      <c r="Z810" s="42"/>
      <c r="AA810" s="42"/>
      <c r="AB810" s="42"/>
      <c r="AC810" s="42"/>
      <c r="AD810" s="42"/>
      <c r="AE810" s="42"/>
      <c r="AR810" s="219" t="s">
        <v>413</v>
      </c>
      <c r="AT810" s="219" t="s">
        <v>229</v>
      </c>
      <c r="AU810" s="219" t="s">
        <v>89</v>
      </c>
      <c r="AY810" s="20" t="s">
        <v>139</v>
      </c>
      <c r="BE810" s="220">
        <f>IF(N810="základní",J810,0)</f>
        <v>0</v>
      </c>
      <c r="BF810" s="220">
        <f>IF(N810="snížená",J810,0)</f>
        <v>0</v>
      </c>
      <c r="BG810" s="220">
        <f>IF(N810="zákl. přenesená",J810,0)</f>
        <v>0</v>
      </c>
      <c r="BH810" s="220">
        <f>IF(N810="sníž. přenesená",J810,0)</f>
        <v>0</v>
      </c>
      <c r="BI810" s="220">
        <f>IF(N810="nulová",J810,0)</f>
        <v>0</v>
      </c>
      <c r="BJ810" s="20" t="s">
        <v>87</v>
      </c>
      <c r="BK810" s="220">
        <f>ROUND(I810*H810,2)</f>
        <v>0</v>
      </c>
      <c r="BL810" s="20" t="s">
        <v>287</v>
      </c>
      <c r="BM810" s="219" t="s">
        <v>858</v>
      </c>
    </row>
    <row r="811" s="15" customFormat="1">
      <c r="A811" s="15"/>
      <c r="B811" s="250"/>
      <c r="C811" s="251"/>
      <c r="D811" s="228" t="s">
        <v>150</v>
      </c>
      <c r="E811" s="252" t="s">
        <v>35</v>
      </c>
      <c r="F811" s="253" t="s">
        <v>224</v>
      </c>
      <c r="G811" s="251"/>
      <c r="H811" s="252" t="s">
        <v>35</v>
      </c>
      <c r="I811" s="254"/>
      <c r="J811" s="251"/>
      <c r="K811" s="251"/>
      <c r="L811" s="255"/>
      <c r="M811" s="256"/>
      <c r="N811" s="257"/>
      <c r="O811" s="257"/>
      <c r="P811" s="257"/>
      <c r="Q811" s="257"/>
      <c r="R811" s="257"/>
      <c r="S811" s="257"/>
      <c r="T811" s="258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59" t="s">
        <v>150</v>
      </c>
      <c r="AU811" s="259" t="s">
        <v>89</v>
      </c>
      <c r="AV811" s="15" t="s">
        <v>87</v>
      </c>
      <c r="AW811" s="15" t="s">
        <v>41</v>
      </c>
      <c r="AX811" s="15" t="s">
        <v>80</v>
      </c>
      <c r="AY811" s="259" t="s">
        <v>139</v>
      </c>
    </row>
    <row r="812" s="13" customFormat="1">
      <c r="A812" s="13"/>
      <c r="B812" s="226"/>
      <c r="C812" s="227"/>
      <c r="D812" s="228" t="s">
        <v>150</v>
      </c>
      <c r="E812" s="229" t="s">
        <v>35</v>
      </c>
      <c r="F812" s="230" t="s">
        <v>854</v>
      </c>
      <c r="G812" s="227"/>
      <c r="H812" s="231">
        <v>1</v>
      </c>
      <c r="I812" s="232"/>
      <c r="J812" s="227"/>
      <c r="K812" s="227"/>
      <c r="L812" s="233"/>
      <c r="M812" s="234"/>
      <c r="N812" s="235"/>
      <c r="O812" s="235"/>
      <c r="P812" s="235"/>
      <c r="Q812" s="235"/>
      <c r="R812" s="235"/>
      <c r="S812" s="235"/>
      <c r="T812" s="236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7" t="s">
        <v>150</v>
      </c>
      <c r="AU812" s="237" t="s">
        <v>89</v>
      </c>
      <c r="AV812" s="13" t="s">
        <v>89</v>
      </c>
      <c r="AW812" s="13" t="s">
        <v>41</v>
      </c>
      <c r="AX812" s="13" t="s">
        <v>87</v>
      </c>
      <c r="AY812" s="237" t="s">
        <v>139</v>
      </c>
    </row>
    <row r="813" s="2" customFormat="1" ht="44.25" customHeight="1">
      <c r="A813" s="42"/>
      <c r="B813" s="43"/>
      <c r="C813" s="208" t="s">
        <v>859</v>
      </c>
      <c r="D813" s="208" t="s">
        <v>141</v>
      </c>
      <c r="E813" s="209" t="s">
        <v>860</v>
      </c>
      <c r="F813" s="210" t="s">
        <v>861</v>
      </c>
      <c r="G813" s="211" t="s">
        <v>221</v>
      </c>
      <c r="H813" s="212">
        <v>1</v>
      </c>
      <c r="I813" s="213"/>
      <c r="J813" s="214">
        <f>ROUND(I813*H813,2)</f>
        <v>0</v>
      </c>
      <c r="K813" s="210" t="s">
        <v>145</v>
      </c>
      <c r="L813" s="48"/>
      <c r="M813" s="215" t="s">
        <v>35</v>
      </c>
      <c r="N813" s="216" t="s">
        <v>51</v>
      </c>
      <c r="O813" s="88"/>
      <c r="P813" s="217">
        <f>O813*H813</f>
        <v>0</v>
      </c>
      <c r="Q813" s="217">
        <v>0.0092399999999999999</v>
      </c>
      <c r="R813" s="217">
        <f>Q813*H813</f>
        <v>0.0092399999999999999</v>
      </c>
      <c r="S813" s="217">
        <v>0</v>
      </c>
      <c r="T813" s="218">
        <f>S813*H813</f>
        <v>0</v>
      </c>
      <c r="U813" s="42"/>
      <c r="V813" s="42"/>
      <c r="W813" s="42"/>
      <c r="X813" s="42"/>
      <c r="Y813" s="42"/>
      <c r="Z813" s="42"/>
      <c r="AA813" s="42"/>
      <c r="AB813" s="42"/>
      <c r="AC813" s="42"/>
      <c r="AD813" s="42"/>
      <c r="AE813" s="42"/>
      <c r="AR813" s="219" t="s">
        <v>287</v>
      </c>
      <c r="AT813" s="219" t="s">
        <v>141</v>
      </c>
      <c r="AU813" s="219" t="s">
        <v>89</v>
      </c>
      <c r="AY813" s="20" t="s">
        <v>139</v>
      </c>
      <c r="BE813" s="220">
        <f>IF(N813="základní",J813,0)</f>
        <v>0</v>
      </c>
      <c r="BF813" s="220">
        <f>IF(N813="snížená",J813,0)</f>
        <v>0</v>
      </c>
      <c r="BG813" s="220">
        <f>IF(N813="zákl. přenesená",J813,0)</f>
        <v>0</v>
      </c>
      <c r="BH813" s="220">
        <f>IF(N813="sníž. přenesená",J813,0)</f>
        <v>0</v>
      </c>
      <c r="BI813" s="220">
        <f>IF(N813="nulová",J813,0)</f>
        <v>0</v>
      </c>
      <c r="BJ813" s="20" t="s">
        <v>87</v>
      </c>
      <c r="BK813" s="220">
        <f>ROUND(I813*H813,2)</f>
        <v>0</v>
      </c>
      <c r="BL813" s="20" t="s">
        <v>287</v>
      </c>
      <c r="BM813" s="219" t="s">
        <v>862</v>
      </c>
    </row>
    <row r="814" s="2" customFormat="1">
      <c r="A814" s="42"/>
      <c r="B814" s="43"/>
      <c r="C814" s="44"/>
      <c r="D814" s="221" t="s">
        <v>148</v>
      </c>
      <c r="E814" s="44"/>
      <c r="F814" s="222" t="s">
        <v>863</v>
      </c>
      <c r="G814" s="44"/>
      <c r="H814" s="44"/>
      <c r="I814" s="223"/>
      <c r="J814" s="44"/>
      <c r="K814" s="44"/>
      <c r="L814" s="48"/>
      <c r="M814" s="224"/>
      <c r="N814" s="225"/>
      <c r="O814" s="88"/>
      <c r="P814" s="88"/>
      <c r="Q814" s="88"/>
      <c r="R814" s="88"/>
      <c r="S814" s="88"/>
      <c r="T814" s="89"/>
      <c r="U814" s="42"/>
      <c r="V814" s="42"/>
      <c r="W814" s="42"/>
      <c r="X814" s="42"/>
      <c r="Y814" s="42"/>
      <c r="Z814" s="42"/>
      <c r="AA814" s="42"/>
      <c r="AB814" s="42"/>
      <c r="AC814" s="42"/>
      <c r="AD814" s="42"/>
      <c r="AE814" s="42"/>
      <c r="AT814" s="20" t="s">
        <v>148</v>
      </c>
      <c r="AU814" s="20" t="s">
        <v>89</v>
      </c>
    </row>
    <row r="815" s="15" customFormat="1">
      <c r="A815" s="15"/>
      <c r="B815" s="250"/>
      <c r="C815" s="251"/>
      <c r="D815" s="228" t="s">
        <v>150</v>
      </c>
      <c r="E815" s="252" t="s">
        <v>35</v>
      </c>
      <c r="F815" s="253" t="s">
        <v>224</v>
      </c>
      <c r="G815" s="251"/>
      <c r="H815" s="252" t="s">
        <v>35</v>
      </c>
      <c r="I815" s="254"/>
      <c r="J815" s="251"/>
      <c r="K815" s="251"/>
      <c r="L815" s="255"/>
      <c r="M815" s="256"/>
      <c r="N815" s="257"/>
      <c r="O815" s="257"/>
      <c r="P815" s="257"/>
      <c r="Q815" s="257"/>
      <c r="R815" s="257"/>
      <c r="S815" s="257"/>
      <c r="T815" s="258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59" t="s">
        <v>150</v>
      </c>
      <c r="AU815" s="259" t="s">
        <v>89</v>
      </c>
      <c r="AV815" s="15" t="s">
        <v>87</v>
      </c>
      <c r="AW815" s="15" t="s">
        <v>41</v>
      </c>
      <c r="AX815" s="15" t="s">
        <v>80</v>
      </c>
      <c r="AY815" s="259" t="s">
        <v>139</v>
      </c>
    </row>
    <row r="816" s="13" customFormat="1">
      <c r="A816" s="13"/>
      <c r="B816" s="226"/>
      <c r="C816" s="227"/>
      <c r="D816" s="228" t="s">
        <v>150</v>
      </c>
      <c r="E816" s="229" t="s">
        <v>35</v>
      </c>
      <c r="F816" s="230" t="s">
        <v>854</v>
      </c>
      <c r="G816" s="227"/>
      <c r="H816" s="231">
        <v>1</v>
      </c>
      <c r="I816" s="232"/>
      <c r="J816" s="227"/>
      <c r="K816" s="227"/>
      <c r="L816" s="233"/>
      <c r="M816" s="234"/>
      <c r="N816" s="235"/>
      <c r="O816" s="235"/>
      <c r="P816" s="235"/>
      <c r="Q816" s="235"/>
      <c r="R816" s="235"/>
      <c r="S816" s="235"/>
      <c r="T816" s="236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7" t="s">
        <v>150</v>
      </c>
      <c r="AU816" s="237" t="s">
        <v>89</v>
      </c>
      <c r="AV816" s="13" t="s">
        <v>89</v>
      </c>
      <c r="AW816" s="13" t="s">
        <v>41</v>
      </c>
      <c r="AX816" s="13" t="s">
        <v>87</v>
      </c>
      <c r="AY816" s="237" t="s">
        <v>139</v>
      </c>
    </row>
    <row r="817" s="2" customFormat="1" ht="37.8" customHeight="1">
      <c r="A817" s="42"/>
      <c r="B817" s="43"/>
      <c r="C817" s="208" t="s">
        <v>864</v>
      </c>
      <c r="D817" s="208" t="s">
        <v>141</v>
      </c>
      <c r="E817" s="209" t="s">
        <v>865</v>
      </c>
      <c r="F817" s="210" t="s">
        <v>866</v>
      </c>
      <c r="G817" s="211" t="s">
        <v>221</v>
      </c>
      <c r="H817" s="212">
        <v>1</v>
      </c>
      <c r="I817" s="213"/>
      <c r="J817" s="214">
        <f>ROUND(I817*H817,2)</f>
        <v>0</v>
      </c>
      <c r="K817" s="210" t="s">
        <v>145</v>
      </c>
      <c r="L817" s="48"/>
      <c r="M817" s="215" t="s">
        <v>35</v>
      </c>
      <c r="N817" s="216" t="s">
        <v>51</v>
      </c>
      <c r="O817" s="88"/>
      <c r="P817" s="217">
        <f>O817*H817</f>
        <v>0</v>
      </c>
      <c r="Q817" s="217">
        <v>0</v>
      </c>
      <c r="R817" s="217">
        <f>Q817*H817</f>
        <v>0</v>
      </c>
      <c r="S817" s="217">
        <v>0.016899999999999998</v>
      </c>
      <c r="T817" s="218">
        <f>S817*H817</f>
        <v>0.016899999999999998</v>
      </c>
      <c r="U817" s="42"/>
      <c r="V817" s="42"/>
      <c r="W817" s="42"/>
      <c r="X817" s="42"/>
      <c r="Y817" s="42"/>
      <c r="Z817" s="42"/>
      <c r="AA817" s="42"/>
      <c r="AB817" s="42"/>
      <c r="AC817" s="42"/>
      <c r="AD817" s="42"/>
      <c r="AE817" s="42"/>
      <c r="AR817" s="219" t="s">
        <v>287</v>
      </c>
      <c r="AT817" s="219" t="s">
        <v>141</v>
      </c>
      <c r="AU817" s="219" t="s">
        <v>89</v>
      </c>
      <c r="AY817" s="20" t="s">
        <v>139</v>
      </c>
      <c r="BE817" s="220">
        <f>IF(N817="základní",J817,0)</f>
        <v>0</v>
      </c>
      <c r="BF817" s="220">
        <f>IF(N817="snížená",J817,0)</f>
        <v>0</v>
      </c>
      <c r="BG817" s="220">
        <f>IF(N817="zákl. přenesená",J817,0)</f>
        <v>0</v>
      </c>
      <c r="BH817" s="220">
        <f>IF(N817="sníž. přenesená",J817,0)</f>
        <v>0</v>
      </c>
      <c r="BI817" s="220">
        <f>IF(N817="nulová",J817,0)</f>
        <v>0</v>
      </c>
      <c r="BJ817" s="20" t="s">
        <v>87</v>
      </c>
      <c r="BK817" s="220">
        <f>ROUND(I817*H817,2)</f>
        <v>0</v>
      </c>
      <c r="BL817" s="20" t="s">
        <v>287</v>
      </c>
      <c r="BM817" s="219" t="s">
        <v>867</v>
      </c>
    </row>
    <row r="818" s="2" customFormat="1">
      <c r="A818" s="42"/>
      <c r="B818" s="43"/>
      <c r="C818" s="44"/>
      <c r="D818" s="221" t="s">
        <v>148</v>
      </c>
      <c r="E818" s="44"/>
      <c r="F818" s="222" t="s">
        <v>868</v>
      </c>
      <c r="G818" s="44"/>
      <c r="H818" s="44"/>
      <c r="I818" s="223"/>
      <c r="J818" s="44"/>
      <c r="K818" s="44"/>
      <c r="L818" s="48"/>
      <c r="M818" s="224"/>
      <c r="N818" s="225"/>
      <c r="O818" s="88"/>
      <c r="P818" s="88"/>
      <c r="Q818" s="88"/>
      <c r="R818" s="88"/>
      <c r="S818" s="88"/>
      <c r="T818" s="89"/>
      <c r="U818" s="42"/>
      <c r="V818" s="42"/>
      <c r="W818" s="42"/>
      <c r="X818" s="42"/>
      <c r="Y818" s="42"/>
      <c r="Z818" s="42"/>
      <c r="AA818" s="42"/>
      <c r="AB818" s="42"/>
      <c r="AC818" s="42"/>
      <c r="AD818" s="42"/>
      <c r="AE818" s="42"/>
      <c r="AT818" s="20" t="s">
        <v>148</v>
      </c>
      <c r="AU818" s="20" t="s">
        <v>89</v>
      </c>
    </row>
    <row r="819" s="15" customFormat="1">
      <c r="A819" s="15"/>
      <c r="B819" s="250"/>
      <c r="C819" s="251"/>
      <c r="D819" s="228" t="s">
        <v>150</v>
      </c>
      <c r="E819" s="252" t="s">
        <v>35</v>
      </c>
      <c r="F819" s="253" t="s">
        <v>224</v>
      </c>
      <c r="G819" s="251"/>
      <c r="H819" s="252" t="s">
        <v>35</v>
      </c>
      <c r="I819" s="254"/>
      <c r="J819" s="251"/>
      <c r="K819" s="251"/>
      <c r="L819" s="255"/>
      <c r="M819" s="256"/>
      <c r="N819" s="257"/>
      <c r="O819" s="257"/>
      <c r="P819" s="257"/>
      <c r="Q819" s="257"/>
      <c r="R819" s="257"/>
      <c r="S819" s="257"/>
      <c r="T819" s="258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59" t="s">
        <v>150</v>
      </c>
      <c r="AU819" s="259" t="s">
        <v>89</v>
      </c>
      <c r="AV819" s="15" t="s">
        <v>87</v>
      </c>
      <c r="AW819" s="15" t="s">
        <v>41</v>
      </c>
      <c r="AX819" s="15" t="s">
        <v>80</v>
      </c>
      <c r="AY819" s="259" t="s">
        <v>139</v>
      </c>
    </row>
    <row r="820" s="13" customFormat="1">
      <c r="A820" s="13"/>
      <c r="B820" s="226"/>
      <c r="C820" s="227"/>
      <c r="D820" s="228" t="s">
        <v>150</v>
      </c>
      <c r="E820" s="229" t="s">
        <v>35</v>
      </c>
      <c r="F820" s="230" t="s">
        <v>869</v>
      </c>
      <c r="G820" s="227"/>
      <c r="H820" s="231">
        <v>1</v>
      </c>
      <c r="I820" s="232"/>
      <c r="J820" s="227"/>
      <c r="K820" s="227"/>
      <c r="L820" s="233"/>
      <c r="M820" s="234"/>
      <c r="N820" s="235"/>
      <c r="O820" s="235"/>
      <c r="P820" s="235"/>
      <c r="Q820" s="235"/>
      <c r="R820" s="235"/>
      <c r="S820" s="235"/>
      <c r="T820" s="23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7" t="s">
        <v>150</v>
      </c>
      <c r="AU820" s="237" t="s">
        <v>89</v>
      </c>
      <c r="AV820" s="13" t="s">
        <v>89</v>
      </c>
      <c r="AW820" s="13" t="s">
        <v>41</v>
      </c>
      <c r="AX820" s="13" t="s">
        <v>87</v>
      </c>
      <c r="AY820" s="237" t="s">
        <v>139</v>
      </c>
    </row>
    <row r="821" s="2" customFormat="1" ht="78" customHeight="1">
      <c r="A821" s="42"/>
      <c r="B821" s="43"/>
      <c r="C821" s="208" t="s">
        <v>870</v>
      </c>
      <c r="D821" s="208" t="s">
        <v>141</v>
      </c>
      <c r="E821" s="209" t="s">
        <v>871</v>
      </c>
      <c r="F821" s="210" t="s">
        <v>872</v>
      </c>
      <c r="G821" s="211" t="s">
        <v>749</v>
      </c>
      <c r="H821" s="281"/>
      <c r="I821" s="213"/>
      <c r="J821" s="214">
        <f>ROUND(I821*H821,2)</f>
        <v>0</v>
      </c>
      <c r="K821" s="210" t="s">
        <v>145</v>
      </c>
      <c r="L821" s="48"/>
      <c r="M821" s="215" t="s">
        <v>35</v>
      </c>
      <c r="N821" s="216" t="s">
        <v>51</v>
      </c>
      <c r="O821" s="88"/>
      <c r="P821" s="217">
        <f>O821*H821</f>
        <v>0</v>
      </c>
      <c r="Q821" s="217">
        <v>0</v>
      </c>
      <c r="R821" s="217">
        <f>Q821*H821</f>
        <v>0</v>
      </c>
      <c r="S821" s="217">
        <v>0</v>
      </c>
      <c r="T821" s="218">
        <f>S821*H821</f>
        <v>0</v>
      </c>
      <c r="U821" s="42"/>
      <c r="V821" s="42"/>
      <c r="W821" s="42"/>
      <c r="X821" s="42"/>
      <c r="Y821" s="42"/>
      <c r="Z821" s="42"/>
      <c r="AA821" s="42"/>
      <c r="AB821" s="42"/>
      <c r="AC821" s="42"/>
      <c r="AD821" s="42"/>
      <c r="AE821" s="42"/>
      <c r="AR821" s="219" t="s">
        <v>287</v>
      </c>
      <c r="AT821" s="219" t="s">
        <v>141</v>
      </c>
      <c r="AU821" s="219" t="s">
        <v>89</v>
      </c>
      <c r="AY821" s="20" t="s">
        <v>139</v>
      </c>
      <c r="BE821" s="220">
        <f>IF(N821="základní",J821,0)</f>
        <v>0</v>
      </c>
      <c r="BF821" s="220">
        <f>IF(N821="snížená",J821,0)</f>
        <v>0</v>
      </c>
      <c r="BG821" s="220">
        <f>IF(N821="zákl. přenesená",J821,0)</f>
        <v>0</v>
      </c>
      <c r="BH821" s="220">
        <f>IF(N821="sníž. přenesená",J821,0)</f>
        <v>0</v>
      </c>
      <c r="BI821" s="220">
        <f>IF(N821="nulová",J821,0)</f>
        <v>0</v>
      </c>
      <c r="BJ821" s="20" t="s">
        <v>87</v>
      </c>
      <c r="BK821" s="220">
        <f>ROUND(I821*H821,2)</f>
        <v>0</v>
      </c>
      <c r="BL821" s="20" t="s">
        <v>287</v>
      </c>
      <c r="BM821" s="219" t="s">
        <v>873</v>
      </c>
    </row>
    <row r="822" s="2" customFormat="1">
      <c r="A822" s="42"/>
      <c r="B822" s="43"/>
      <c r="C822" s="44"/>
      <c r="D822" s="221" t="s">
        <v>148</v>
      </c>
      <c r="E822" s="44"/>
      <c r="F822" s="222" t="s">
        <v>874</v>
      </c>
      <c r="G822" s="44"/>
      <c r="H822" s="44"/>
      <c r="I822" s="223"/>
      <c r="J822" s="44"/>
      <c r="K822" s="44"/>
      <c r="L822" s="48"/>
      <c r="M822" s="224"/>
      <c r="N822" s="225"/>
      <c r="O822" s="88"/>
      <c r="P822" s="88"/>
      <c r="Q822" s="88"/>
      <c r="R822" s="88"/>
      <c r="S822" s="88"/>
      <c r="T822" s="89"/>
      <c r="U822" s="42"/>
      <c r="V822" s="42"/>
      <c r="W822" s="42"/>
      <c r="X822" s="42"/>
      <c r="Y822" s="42"/>
      <c r="Z822" s="42"/>
      <c r="AA822" s="42"/>
      <c r="AB822" s="42"/>
      <c r="AC822" s="42"/>
      <c r="AD822" s="42"/>
      <c r="AE822" s="42"/>
      <c r="AT822" s="20" t="s">
        <v>148</v>
      </c>
      <c r="AU822" s="20" t="s">
        <v>89</v>
      </c>
    </row>
    <row r="823" s="12" customFormat="1" ht="22.8" customHeight="1">
      <c r="A823" s="12"/>
      <c r="B823" s="192"/>
      <c r="C823" s="193"/>
      <c r="D823" s="194" t="s">
        <v>79</v>
      </c>
      <c r="E823" s="206" t="s">
        <v>875</v>
      </c>
      <c r="F823" s="206" t="s">
        <v>876</v>
      </c>
      <c r="G823" s="193"/>
      <c r="H823" s="193"/>
      <c r="I823" s="196"/>
      <c r="J823" s="207">
        <f>BK823</f>
        <v>0</v>
      </c>
      <c r="K823" s="193"/>
      <c r="L823" s="198"/>
      <c r="M823" s="199"/>
      <c r="N823" s="200"/>
      <c r="O823" s="200"/>
      <c r="P823" s="201">
        <f>SUM(P824:P889)</f>
        <v>0</v>
      </c>
      <c r="Q823" s="200"/>
      <c r="R823" s="201">
        <f>SUM(R824:R889)</f>
        <v>0.1406</v>
      </c>
      <c r="S823" s="200"/>
      <c r="T823" s="202">
        <f>SUM(T824:T889)</f>
        <v>1.1519999999999999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203" t="s">
        <v>89</v>
      </c>
      <c r="AT823" s="204" t="s">
        <v>79</v>
      </c>
      <c r="AU823" s="204" t="s">
        <v>87</v>
      </c>
      <c r="AY823" s="203" t="s">
        <v>139</v>
      </c>
      <c r="BK823" s="205">
        <f>SUM(BK824:BK889)</f>
        <v>0</v>
      </c>
    </row>
    <row r="824" s="2" customFormat="1" ht="37.8" customHeight="1">
      <c r="A824" s="42"/>
      <c r="B824" s="43"/>
      <c r="C824" s="208" t="s">
        <v>877</v>
      </c>
      <c r="D824" s="208" t="s">
        <v>141</v>
      </c>
      <c r="E824" s="209" t="s">
        <v>878</v>
      </c>
      <c r="F824" s="210" t="s">
        <v>879</v>
      </c>
      <c r="G824" s="211" t="s">
        <v>221</v>
      </c>
      <c r="H824" s="212">
        <v>8</v>
      </c>
      <c r="I824" s="213"/>
      <c r="J824" s="214">
        <f>ROUND(I824*H824,2)</f>
        <v>0</v>
      </c>
      <c r="K824" s="210" t="s">
        <v>145</v>
      </c>
      <c r="L824" s="48"/>
      <c r="M824" s="215" t="s">
        <v>35</v>
      </c>
      <c r="N824" s="216" t="s">
        <v>51</v>
      </c>
      <c r="O824" s="88"/>
      <c r="P824" s="217">
        <f>O824*H824</f>
        <v>0</v>
      </c>
      <c r="Q824" s="217">
        <v>0</v>
      </c>
      <c r="R824" s="217">
        <f>Q824*H824</f>
        <v>0</v>
      </c>
      <c r="S824" s="217">
        <v>0</v>
      </c>
      <c r="T824" s="218">
        <f>S824*H824</f>
        <v>0</v>
      </c>
      <c r="U824" s="42"/>
      <c r="V824" s="42"/>
      <c r="W824" s="42"/>
      <c r="X824" s="42"/>
      <c r="Y824" s="42"/>
      <c r="Z824" s="42"/>
      <c r="AA824" s="42"/>
      <c r="AB824" s="42"/>
      <c r="AC824" s="42"/>
      <c r="AD824" s="42"/>
      <c r="AE824" s="42"/>
      <c r="AR824" s="219" t="s">
        <v>287</v>
      </c>
      <c r="AT824" s="219" t="s">
        <v>141</v>
      </c>
      <c r="AU824" s="219" t="s">
        <v>89</v>
      </c>
      <c r="AY824" s="20" t="s">
        <v>139</v>
      </c>
      <c r="BE824" s="220">
        <f>IF(N824="základní",J824,0)</f>
        <v>0</v>
      </c>
      <c r="BF824" s="220">
        <f>IF(N824="snížená",J824,0)</f>
        <v>0</v>
      </c>
      <c r="BG824" s="220">
        <f>IF(N824="zákl. přenesená",J824,0)</f>
        <v>0</v>
      </c>
      <c r="BH824" s="220">
        <f>IF(N824="sníž. přenesená",J824,0)</f>
        <v>0</v>
      </c>
      <c r="BI824" s="220">
        <f>IF(N824="nulová",J824,0)</f>
        <v>0</v>
      </c>
      <c r="BJ824" s="20" t="s">
        <v>87</v>
      </c>
      <c r="BK824" s="220">
        <f>ROUND(I824*H824,2)</f>
        <v>0</v>
      </c>
      <c r="BL824" s="20" t="s">
        <v>287</v>
      </c>
      <c r="BM824" s="219" t="s">
        <v>880</v>
      </c>
    </row>
    <row r="825" s="2" customFormat="1">
      <c r="A825" s="42"/>
      <c r="B825" s="43"/>
      <c r="C825" s="44"/>
      <c r="D825" s="221" t="s">
        <v>148</v>
      </c>
      <c r="E825" s="44"/>
      <c r="F825" s="222" t="s">
        <v>881</v>
      </c>
      <c r="G825" s="44"/>
      <c r="H825" s="44"/>
      <c r="I825" s="223"/>
      <c r="J825" s="44"/>
      <c r="K825" s="44"/>
      <c r="L825" s="48"/>
      <c r="M825" s="224"/>
      <c r="N825" s="225"/>
      <c r="O825" s="88"/>
      <c r="P825" s="88"/>
      <c r="Q825" s="88"/>
      <c r="R825" s="88"/>
      <c r="S825" s="88"/>
      <c r="T825" s="89"/>
      <c r="U825" s="42"/>
      <c r="V825" s="42"/>
      <c r="W825" s="42"/>
      <c r="X825" s="42"/>
      <c r="Y825" s="42"/>
      <c r="Z825" s="42"/>
      <c r="AA825" s="42"/>
      <c r="AB825" s="42"/>
      <c r="AC825" s="42"/>
      <c r="AD825" s="42"/>
      <c r="AE825" s="42"/>
      <c r="AT825" s="20" t="s">
        <v>148</v>
      </c>
      <c r="AU825" s="20" t="s">
        <v>89</v>
      </c>
    </row>
    <row r="826" s="15" customFormat="1">
      <c r="A826" s="15"/>
      <c r="B826" s="250"/>
      <c r="C826" s="251"/>
      <c r="D826" s="228" t="s">
        <v>150</v>
      </c>
      <c r="E826" s="252" t="s">
        <v>35</v>
      </c>
      <c r="F826" s="253" t="s">
        <v>224</v>
      </c>
      <c r="G826" s="251"/>
      <c r="H826" s="252" t="s">
        <v>35</v>
      </c>
      <c r="I826" s="254"/>
      <c r="J826" s="251"/>
      <c r="K826" s="251"/>
      <c r="L826" s="255"/>
      <c r="M826" s="256"/>
      <c r="N826" s="257"/>
      <c r="O826" s="257"/>
      <c r="P826" s="257"/>
      <c r="Q826" s="257"/>
      <c r="R826" s="257"/>
      <c r="S826" s="257"/>
      <c r="T826" s="258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59" t="s">
        <v>150</v>
      </c>
      <c r="AU826" s="259" t="s">
        <v>89</v>
      </c>
      <c r="AV826" s="15" t="s">
        <v>87</v>
      </c>
      <c r="AW826" s="15" t="s">
        <v>41</v>
      </c>
      <c r="AX826" s="15" t="s">
        <v>80</v>
      </c>
      <c r="AY826" s="259" t="s">
        <v>139</v>
      </c>
    </row>
    <row r="827" s="15" customFormat="1">
      <c r="A827" s="15"/>
      <c r="B827" s="250"/>
      <c r="C827" s="251"/>
      <c r="D827" s="228" t="s">
        <v>150</v>
      </c>
      <c r="E827" s="252" t="s">
        <v>35</v>
      </c>
      <c r="F827" s="253" t="s">
        <v>404</v>
      </c>
      <c r="G827" s="251"/>
      <c r="H827" s="252" t="s">
        <v>35</v>
      </c>
      <c r="I827" s="254"/>
      <c r="J827" s="251"/>
      <c r="K827" s="251"/>
      <c r="L827" s="255"/>
      <c r="M827" s="256"/>
      <c r="N827" s="257"/>
      <c r="O827" s="257"/>
      <c r="P827" s="257"/>
      <c r="Q827" s="257"/>
      <c r="R827" s="257"/>
      <c r="S827" s="257"/>
      <c r="T827" s="258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59" t="s">
        <v>150</v>
      </c>
      <c r="AU827" s="259" t="s">
        <v>89</v>
      </c>
      <c r="AV827" s="15" t="s">
        <v>87</v>
      </c>
      <c r="AW827" s="15" t="s">
        <v>41</v>
      </c>
      <c r="AX827" s="15" t="s">
        <v>80</v>
      </c>
      <c r="AY827" s="259" t="s">
        <v>139</v>
      </c>
    </row>
    <row r="828" s="13" customFormat="1">
      <c r="A828" s="13"/>
      <c r="B828" s="226"/>
      <c r="C828" s="227"/>
      <c r="D828" s="228" t="s">
        <v>150</v>
      </c>
      <c r="E828" s="229" t="s">
        <v>35</v>
      </c>
      <c r="F828" s="230" t="s">
        <v>405</v>
      </c>
      <c r="G828" s="227"/>
      <c r="H828" s="231">
        <v>1</v>
      </c>
      <c r="I828" s="232"/>
      <c r="J828" s="227"/>
      <c r="K828" s="227"/>
      <c r="L828" s="233"/>
      <c r="M828" s="234"/>
      <c r="N828" s="235"/>
      <c r="O828" s="235"/>
      <c r="P828" s="235"/>
      <c r="Q828" s="235"/>
      <c r="R828" s="235"/>
      <c r="S828" s="235"/>
      <c r="T828" s="23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7" t="s">
        <v>150</v>
      </c>
      <c r="AU828" s="237" t="s">
        <v>89</v>
      </c>
      <c r="AV828" s="13" t="s">
        <v>89</v>
      </c>
      <c r="AW828" s="13" t="s">
        <v>41</v>
      </c>
      <c r="AX828" s="13" t="s">
        <v>80</v>
      </c>
      <c r="AY828" s="237" t="s">
        <v>139</v>
      </c>
    </row>
    <row r="829" s="13" customFormat="1">
      <c r="A829" s="13"/>
      <c r="B829" s="226"/>
      <c r="C829" s="227"/>
      <c r="D829" s="228" t="s">
        <v>150</v>
      </c>
      <c r="E829" s="229" t="s">
        <v>35</v>
      </c>
      <c r="F829" s="230" t="s">
        <v>406</v>
      </c>
      <c r="G829" s="227"/>
      <c r="H829" s="231">
        <v>1</v>
      </c>
      <c r="I829" s="232"/>
      <c r="J829" s="227"/>
      <c r="K829" s="227"/>
      <c r="L829" s="233"/>
      <c r="M829" s="234"/>
      <c r="N829" s="235"/>
      <c r="O829" s="235"/>
      <c r="P829" s="235"/>
      <c r="Q829" s="235"/>
      <c r="R829" s="235"/>
      <c r="S829" s="235"/>
      <c r="T829" s="23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7" t="s">
        <v>150</v>
      </c>
      <c r="AU829" s="237" t="s">
        <v>89</v>
      </c>
      <c r="AV829" s="13" t="s">
        <v>89</v>
      </c>
      <c r="AW829" s="13" t="s">
        <v>41</v>
      </c>
      <c r="AX829" s="13" t="s">
        <v>80</v>
      </c>
      <c r="AY829" s="237" t="s">
        <v>139</v>
      </c>
    </row>
    <row r="830" s="13" customFormat="1">
      <c r="A830" s="13"/>
      <c r="B830" s="226"/>
      <c r="C830" s="227"/>
      <c r="D830" s="228" t="s">
        <v>150</v>
      </c>
      <c r="E830" s="229" t="s">
        <v>35</v>
      </c>
      <c r="F830" s="230" t="s">
        <v>407</v>
      </c>
      <c r="G830" s="227"/>
      <c r="H830" s="231">
        <v>5</v>
      </c>
      <c r="I830" s="232"/>
      <c r="J830" s="227"/>
      <c r="K830" s="227"/>
      <c r="L830" s="233"/>
      <c r="M830" s="234"/>
      <c r="N830" s="235"/>
      <c r="O830" s="235"/>
      <c r="P830" s="235"/>
      <c r="Q830" s="235"/>
      <c r="R830" s="235"/>
      <c r="S830" s="235"/>
      <c r="T830" s="236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7" t="s">
        <v>150</v>
      </c>
      <c r="AU830" s="237" t="s">
        <v>89</v>
      </c>
      <c r="AV830" s="13" t="s">
        <v>89</v>
      </c>
      <c r="AW830" s="13" t="s">
        <v>41</v>
      </c>
      <c r="AX830" s="13" t="s">
        <v>80</v>
      </c>
      <c r="AY830" s="237" t="s">
        <v>139</v>
      </c>
    </row>
    <row r="831" s="16" customFormat="1">
      <c r="A831" s="16"/>
      <c r="B831" s="270"/>
      <c r="C831" s="271"/>
      <c r="D831" s="228" t="s">
        <v>150</v>
      </c>
      <c r="E831" s="272" t="s">
        <v>35</v>
      </c>
      <c r="F831" s="273" t="s">
        <v>488</v>
      </c>
      <c r="G831" s="271"/>
      <c r="H831" s="274">
        <v>7</v>
      </c>
      <c r="I831" s="275"/>
      <c r="J831" s="271"/>
      <c r="K831" s="271"/>
      <c r="L831" s="276"/>
      <c r="M831" s="277"/>
      <c r="N831" s="278"/>
      <c r="O831" s="278"/>
      <c r="P831" s="278"/>
      <c r="Q831" s="278"/>
      <c r="R831" s="278"/>
      <c r="S831" s="278"/>
      <c r="T831" s="279"/>
      <c r="U831" s="16"/>
      <c r="V831" s="16"/>
      <c r="W831" s="16"/>
      <c r="X831" s="16"/>
      <c r="Y831" s="16"/>
      <c r="Z831" s="16"/>
      <c r="AA831" s="16"/>
      <c r="AB831" s="16"/>
      <c r="AC831" s="16"/>
      <c r="AD831" s="16"/>
      <c r="AE831" s="16"/>
      <c r="AT831" s="280" t="s">
        <v>150</v>
      </c>
      <c r="AU831" s="280" t="s">
        <v>89</v>
      </c>
      <c r="AV831" s="16" t="s">
        <v>176</v>
      </c>
      <c r="AW831" s="16" t="s">
        <v>41</v>
      </c>
      <c r="AX831" s="16" t="s">
        <v>80</v>
      </c>
      <c r="AY831" s="280" t="s">
        <v>139</v>
      </c>
    </row>
    <row r="832" s="13" customFormat="1">
      <c r="A832" s="13"/>
      <c r="B832" s="226"/>
      <c r="C832" s="227"/>
      <c r="D832" s="228" t="s">
        <v>150</v>
      </c>
      <c r="E832" s="229" t="s">
        <v>35</v>
      </c>
      <c r="F832" s="230" t="s">
        <v>882</v>
      </c>
      <c r="G832" s="227"/>
      <c r="H832" s="231">
        <v>1</v>
      </c>
      <c r="I832" s="232"/>
      <c r="J832" s="227"/>
      <c r="K832" s="227"/>
      <c r="L832" s="233"/>
      <c r="M832" s="234"/>
      <c r="N832" s="235"/>
      <c r="O832" s="235"/>
      <c r="P832" s="235"/>
      <c r="Q832" s="235"/>
      <c r="R832" s="235"/>
      <c r="S832" s="235"/>
      <c r="T832" s="236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7" t="s">
        <v>150</v>
      </c>
      <c r="AU832" s="237" t="s">
        <v>89</v>
      </c>
      <c r="AV832" s="13" t="s">
        <v>89</v>
      </c>
      <c r="AW832" s="13" t="s">
        <v>41</v>
      </c>
      <c r="AX832" s="13" t="s">
        <v>80</v>
      </c>
      <c r="AY832" s="237" t="s">
        <v>139</v>
      </c>
    </row>
    <row r="833" s="14" customFormat="1">
      <c r="A833" s="14"/>
      <c r="B833" s="238"/>
      <c r="C833" s="239"/>
      <c r="D833" s="228" t="s">
        <v>150</v>
      </c>
      <c r="E833" s="240" t="s">
        <v>35</v>
      </c>
      <c r="F833" s="241" t="s">
        <v>170</v>
      </c>
      <c r="G833" s="239"/>
      <c r="H833" s="242">
        <v>8</v>
      </c>
      <c r="I833" s="243"/>
      <c r="J833" s="239"/>
      <c r="K833" s="239"/>
      <c r="L833" s="244"/>
      <c r="M833" s="245"/>
      <c r="N833" s="246"/>
      <c r="O833" s="246"/>
      <c r="P833" s="246"/>
      <c r="Q833" s="246"/>
      <c r="R833" s="246"/>
      <c r="S833" s="246"/>
      <c r="T833" s="247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8" t="s">
        <v>150</v>
      </c>
      <c r="AU833" s="248" t="s">
        <v>89</v>
      </c>
      <c r="AV833" s="14" t="s">
        <v>146</v>
      </c>
      <c r="AW833" s="14" t="s">
        <v>41</v>
      </c>
      <c r="AX833" s="14" t="s">
        <v>87</v>
      </c>
      <c r="AY833" s="248" t="s">
        <v>139</v>
      </c>
    </row>
    <row r="834" s="2" customFormat="1" ht="24.15" customHeight="1">
      <c r="A834" s="42"/>
      <c r="B834" s="43"/>
      <c r="C834" s="260" t="s">
        <v>883</v>
      </c>
      <c r="D834" s="260" t="s">
        <v>229</v>
      </c>
      <c r="E834" s="261" t="s">
        <v>884</v>
      </c>
      <c r="F834" s="262" t="s">
        <v>885</v>
      </c>
      <c r="G834" s="263" t="s">
        <v>221</v>
      </c>
      <c r="H834" s="264">
        <v>5</v>
      </c>
      <c r="I834" s="265"/>
      <c r="J834" s="266">
        <f>ROUND(I834*H834,2)</f>
        <v>0</v>
      </c>
      <c r="K834" s="262" t="s">
        <v>145</v>
      </c>
      <c r="L834" s="267"/>
      <c r="M834" s="268" t="s">
        <v>35</v>
      </c>
      <c r="N834" s="269" t="s">
        <v>51</v>
      </c>
      <c r="O834" s="88"/>
      <c r="P834" s="217">
        <f>O834*H834</f>
        <v>0</v>
      </c>
      <c r="Q834" s="217">
        <v>0.016</v>
      </c>
      <c r="R834" s="217">
        <f>Q834*H834</f>
        <v>0.080000000000000002</v>
      </c>
      <c r="S834" s="217">
        <v>0</v>
      </c>
      <c r="T834" s="218">
        <f>S834*H834</f>
        <v>0</v>
      </c>
      <c r="U834" s="42"/>
      <c r="V834" s="42"/>
      <c r="W834" s="42"/>
      <c r="X834" s="42"/>
      <c r="Y834" s="42"/>
      <c r="Z834" s="42"/>
      <c r="AA834" s="42"/>
      <c r="AB834" s="42"/>
      <c r="AC834" s="42"/>
      <c r="AD834" s="42"/>
      <c r="AE834" s="42"/>
      <c r="AR834" s="219" t="s">
        <v>413</v>
      </c>
      <c r="AT834" s="219" t="s">
        <v>229</v>
      </c>
      <c r="AU834" s="219" t="s">
        <v>89</v>
      </c>
      <c r="AY834" s="20" t="s">
        <v>139</v>
      </c>
      <c r="BE834" s="220">
        <f>IF(N834="základní",J834,0)</f>
        <v>0</v>
      </c>
      <c r="BF834" s="220">
        <f>IF(N834="snížená",J834,0)</f>
        <v>0</v>
      </c>
      <c r="BG834" s="220">
        <f>IF(N834="zákl. přenesená",J834,0)</f>
        <v>0</v>
      </c>
      <c r="BH834" s="220">
        <f>IF(N834="sníž. přenesená",J834,0)</f>
        <v>0</v>
      </c>
      <c r="BI834" s="220">
        <f>IF(N834="nulová",J834,0)</f>
        <v>0</v>
      </c>
      <c r="BJ834" s="20" t="s">
        <v>87</v>
      </c>
      <c r="BK834" s="220">
        <f>ROUND(I834*H834,2)</f>
        <v>0</v>
      </c>
      <c r="BL834" s="20" t="s">
        <v>287</v>
      </c>
      <c r="BM834" s="219" t="s">
        <v>886</v>
      </c>
    </row>
    <row r="835" s="2" customFormat="1">
      <c r="A835" s="42"/>
      <c r="B835" s="43"/>
      <c r="C835" s="44"/>
      <c r="D835" s="228" t="s">
        <v>181</v>
      </c>
      <c r="E835" s="44"/>
      <c r="F835" s="249" t="s">
        <v>887</v>
      </c>
      <c r="G835" s="44"/>
      <c r="H835" s="44"/>
      <c r="I835" s="223"/>
      <c r="J835" s="44"/>
      <c r="K835" s="44"/>
      <c r="L835" s="48"/>
      <c r="M835" s="224"/>
      <c r="N835" s="225"/>
      <c r="O835" s="88"/>
      <c r="P835" s="88"/>
      <c r="Q835" s="88"/>
      <c r="R835" s="88"/>
      <c r="S835" s="88"/>
      <c r="T835" s="89"/>
      <c r="U835" s="42"/>
      <c r="V835" s="42"/>
      <c r="W835" s="42"/>
      <c r="X835" s="42"/>
      <c r="Y835" s="42"/>
      <c r="Z835" s="42"/>
      <c r="AA835" s="42"/>
      <c r="AB835" s="42"/>
      <c r="AC835" s="42"/>
      <c r="AD835" s="42"/>
      <c r="AE835" s="42"/>
      <c r="AT835" s="20" t="s">
        <v>181</v>
      </c>
      <c r="AU835" s="20" t="s">
        <v>89</v>
      </c>
    </row>
    <row r="836" s="15" customFormat="1">
      <c r="A836" s="15"/>
      <c r="B836" s="250"/>
      <c r="C836" s="251"/>
      <c r="D836" s="228" t="s">
        <v>150</v>
      </c>
      <c r="E836" s="252" t="s">
        <v>35</v>
      </c>
      <c r="F836" s="253" t="s">
        <v>224</v>
      </c>
      <c r="G836" s="251"/>
      <c r="H836" s="252" t="s">
        <v>35</v>
      </c>
      <c r="I836" s="254"/>
      <c r="J836" s="251"/>
      <c r="K836" s="251"/>
      <c r="L836" s="255"/>
      <c r="M836" s="256"/>
      <c r="N836" s="257"/>
      <c r="O836" s="257"/>
      <c r="P836" s="257"/>
      <c r="Q836" s="257"/>
      <c r="R836" s="257"/>
      <c r="S836" s="257"/>
      <c r="T836" s="258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59" t="s">
        <v>150</v>
      </c>
      <c r="AU836" s="259" t="s">
        <v>89</v>
      </c>
      <c r="AV836" s="15" t="s">
        <v>87</v>
      </c>
      <c r="AW836" s="15" t="s">
        <v>41</v>
      </c>
      <c r="AX836" s="15" t="s">
        <v>80</v>
      </c>
      <c r="AY836" s="259" t="s">
        <v>139</v>
      </c>
    </row>
    <row r="837" s="15" customFormat="1">
      <c r="A837" s="15"/>
      <c r="B837" s="250"/>
      <c r="C837" s="251"/>
      <c r="D837" s="228" t="s">
        <v>150</v>
      </c>
      <c r="E837" s="252" t="s">
        <v>35</v>
      </c>
      <c r="F837" s="253" t="s">
        <v>404</v>
      </c>
      <c r="G837" s="251"/>
      <c r="H837" s="252" t="s">
        <v>35</v>
      </c>
      <c r="I837" s="254"/>
      <c r="J837" s="251"/>
      <c r="K837" s="251"/>
      <c r="L837" s="255"/>
      <c r="M837" s="256"/>
      <c r="N837" s="257"/>
      <c r="O837" s="257"/>
      <c r="P837" s="257"/>
      <c r="Q837" s="257"/>
      <c r="R837" s="257"/>
      <c r="S837" s="257"/>
      <c r="T837" s="258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59" t="s">
        <v>150</v>
      </c>
      <c r="AU837" s="259" t="s">
        <v>89</v>
      </c>
      <c r="AV837" s="15" t="s">
        <v>87</v>
      </c>
      <c r="AW837" s="15" t="s">
        <v>41</v>
      </c>
      <c r="AX837" s="15" t="s">
        <v>80</v>
      </c>
      <c r="AY837" s="259" t="s">
        <v>139</v>
      </c>
    </row>
    <row r="838" s="13" customFormat="1">
      <c r="A838" s="13"/>
      <c r="B838" s="226"/>
      <c r="C838" s="227"/>
      <c r="D838" s="228" t="s">
        <v>150</v>
      </c>
      <c r="E838" s="229" t="s">
        <v>35</v>
      </c>
      <c r="F838" s="230" t="s">
        <v>405</v>
      </c>
      <c r="G838" s="227"/>
      <c r="H838" s="231">
        <v>1</v>
      </c>
      <c r="I838" s="232"/>
      <c r="J838" s="227"/>
      <c r="K838" s="227"/>
      <c r="L838" s="233"/>
      <c r="M838" s="234"/>
      <c r="N838" s="235"/>
      <c r="O838" s="235"/>
      <c r="P838" s="235"/>
      <c r="Q838" s="235"/>
      <c r="R838" s="235"/>
      <c r="S838" s="235"/>
      <c r="T838" s="236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7" t="s">
        <v>150</v>
      </c>
      <c r="AU838" s="237" t="s">
        <v>89</v>
      </c>
      <c r="AV838" s="13" t="s">
        <v>89</v>
      </c>
      <c r="AW838" s="13" t="s">
        <v>41</v>
      </c>
      <c r="AX838" s="13" t="s">
        <v>80</v>
      </c>
      <c r="AY838" s="237" t="s">
        <v>139</v>
      </c>
    </row>
    <row r="839" s="13" customFormat="1">
      <c r="A839" s="13"/>
      <c r="B839" s="226"/>
      <c r="C839" s="227"/>
      <c r="D839" s="228" t="s">
        <v>150</v>
      </c>
      <c r="E839" s="229" t="s">
        <v>35</v>
      </c>
      <c r="F839" s="230" t="s">
        <v>406</v>
      </c>
      <c r="G839" s="227"/>
      <c r="H839" s="231">
        <v>1</v>
      </c>
      <c r="I839" s="232"/>
      <c r="J839" s="227"/>
      <c r="K839" s="227"/>
      <c r="L839" s="233"/>
      <c r="M839" s="234"/>
      <c r="N839" s="235"/>
      <c r="O839" s="235"/>
      <c r="P839" s="235"/>
      <c r="Q839" s="235"/>
      <c r="R839" s="235"/>
      <c r="S839" s="235"/>
      <c r="T839" s="236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7" t="s">
        <v>150</v>
      </c>
      <c r="AU839" s="237" t="s">
        <v>89</v>
      </c>
      <c r="AV839" s="13" t="s">
        <v>89</v>
      </c>
      <c r="AW839" s="13" t="s">
        <v>41</v>
      </c>
      <c r="AX839" s="13" t="s">
        <v>80</v>
      </c>
      <c r="AY839" s="237" t="s">
        <v>139</v>
      </c>
    </row>
    <row r="840" s="13" customFormat="1">
      <c r="A840" s="13"/>
      <c r="B840" s="226"/>
      <c r="C840" s="227"/>
      <c r="D840" s="228" t="s">
        <v>150</v>
      </c>
      <c r="E840" s="229" t="s">
        <v>35</v>
      </c>
      <c r="F840" s="230" t="s">
        <v>412</v>
      </c>
      <c r="G840" s="227"/>
      <c r="H840" s="231">
        <v>3</v>
      </c>
      <c r="I840" s="232"/>
      <c r="J840" s="227"/>
      <c r="K840" s="227"/>
      <c r="L840" s="233"/>
      <c r="M840" s="234"/>
      <c r="N840" s="235"/>
      <c r="O840" s="235"/>
      <c r="P840" s="235"/>
      <c r="Q840" s="235"/>
      <c r="R840" s="235"/>
      <c r="S840" s="235"/>
      <c r="T840" s="236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7" t="s">
        <v>150</v>
      </c>
      <c r="AU840" s="237" t="s">
        <v>89</v>
      </c>
      <c r="AV840" s="13" t="s">
        <v>89</v>
      </c>
      <c r="AW840" s="13" t="s">
        <v>41</v>
      </c>
      <c r="AX840" s="13" t="s">
        <v>80</v>
      </c>
      <c r="AY840" s="237" t="s">
        <v>139</v>
      </c>
    </row>
    <row r="841" s="14" customFormat="1">
      <c r="A841" s="14"/>
      <c r="B841" s="238"/>
      <c r="C841" s="239"/>
      <c r="D841" s="228" t="s">
        <v>150</v>
      </c>
      <c r="E841" s="240" t="s">
        <v>35</v>
      </c>
      <c r="F841" s="241" t="s">
        <v>170</v>
      </c>
      <c r="G841" s="239"/>
      <c r="H841" s="242">
        <v>5</v>
      </c>
      <c r="I841" s="243"/>
      <c r="J841" s="239"/>
      <c r="K841" s="239"/>
      <c r="L841" s="244"/>
      <c r="M841" s="245"/>
      <c r="N841" s="246"/>
      <c r="O841" s="246"/>
      <c r="P841" s="246"/>
      <c r="Q841" s="246"/>
      <c r="R841" s="246"/>
      <c r="S841" s="246"/>
      <c r="T841" s="247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8" t="s">
        <v>150</v>
      </c>
      <c r="AU841" s="248" t="s">
        <v>89</v>
      </c>
      <c r="AV841" s="14" t="s">
        <v>146</v>
      </c>
      <c r="AW841" s="14" t="s">
        <v>41</v>
      </c>
      <c r="AX841" s="14" t="s">
        <v>87</v>
      </c>
      <c r="AY841" s="248" t="s">
        <v>139</v>
      </c>
    </row>
    <row r="842" s="2" customFormat="1" ht="24.15" customHeight="1">
      <c r="A842" s="42"/>
      <c r="B842" s="43"/>
      <c r="C842" s="260" t="s">
        <v>888</v>
      </c>
      <c r="D842" s="260" t="s">
        <v>229</v>
      </c>
      <c r="E842" s="261" t="s">
        <v>889</v>
      </c>
      <c r="F842" s="262" t="s">
        <v>890</v>
      </c>
      <c r="G842" s="263" t="s">
        <v>221</v>
      </c>
      <c r="H842" s="264">
        <v>1</v>
      </c>
      <c r="I842" s="265"/>
      <c r="J842" s="266">
        <f>ROUND(I842*H842,2)</f>
        <v>0</v>
      </c>
      <c r="K842" s="262" t="s">
        <v>145</v>
      </c>
      <c r="L842" s="267"/>
      <c r="M842" s="268" t="s">
        <v>35</v>
      </c>
      <c r="N842" s="269" t="s">
        <v>51</v>
      </c>
      <c r="O842" s="88"/>
      <c r="P842" s="217">
        <f>O842*H842</f>
        <v>0</v>
      </c>
      <c r="Q842" s="217">
        <v>0.017000000000000001</v>
      </c>
      <c r="R842" s="217">
        <f>Q842*H842</f>
        <v>0.017000000000000001</v>
      </c>
      <c r="S842" s="217">
        <v>0</v>
      </c>
      <c r="T842" s="218">
        <f>S842*H842</f>
        <v>0</v>
      </c>
      <c r="U842" s="42"/>
      <c r="V842" s="42"/>
      <c r="W842" s="42"/>
      <c r="X842" s="42"/>
      <c r="Y842" s="42"/>
      <c r="Z842" s="42"/>
      <c r="AA842" s="42"/>
      <c r="AB842" s="42"/>
      <c r="AC842" s="42"/>
      <c r="AD842" s="42"/>
      <c r="AE842" s="42"/>
      <c r="AR842" s="219" t="s">
        <v>413</v>
      </c>
      <c r="AT842" s="219" t="s">
        <v>229</v>
      </c>
      <c r="AU842" s="219" t="s">
        <v>89</v>
      </c>
      <c r="AY842" s="20" t="s">
        <v>139</v>
      </c>
      <c r="BE842" s="220">
        <f>IF(N842="základní",J842,0)</f>
        <v>0</v>
      </c>
      <c r="BF842" s="220">
        <f>IF(N842="snížená",J842,0)</f>
        <v>0</v>
      </c>
      <c r="BG842" s="220">
        <f>IF(N842="zákl. přenesená",J842,0)</f>
        <v>0</v>
      </c>
      <c r="BH842" s="220">
        <f>IF(N842="sníž. přenesená",J842,0)</f>
        <v>0</v>
      </c>
      <c r="BI842" s="220">
        <f>IF(N842="nulová",J842,0)</f>
        <v>0</v>
      </c>
      <c r="BJ842" s="20" t="s">
        <v>87</v>
      </c>
      <c r="BK842" s="220">
        <f>ROUND(I842*H842,2)</f>
        <v>0</v>
      </c>
      <c r="BL842" s="20" t="s">
        <v>287</v>
      </c>
      <c r="BM842" s="219" t="s">
        <v>891</v>
      </c>
    </row>
    <row r="843" s="15" customFormat="1">
      <c r="A843" s="15"/>
      <c r="B843" s="250"/>
      <c r="C843" s="251"/>
      <c r="D843" s="228" t="s">
        <v>150</v>
      </c>
      <c r="E843" s="252" t="s">
        <v>35</v>
      </c>
      <c r="F843" s="253" t="s">
        <v>224</v>
      </c>
      <c r="G843" s="251"/>
      <c r="H843" s="252" t="s">
        <v>35</v>
      </c>
      <c r="I843" s="254"/>
      <c r="J843" s="251"/>
      <c r="K843" s="251"/>
      <c r="L843" s="255"/>
      <c r="M843" s="256"/>
      <c r="N843" s="257"/>
      <c r="O843" s="257"/>
      <c r="P843" s="257"/>
      <c r="Q843" s="257"/>
      <c r="R843" s="257"/>
      <c r="S843" s="257"/>
      <c r="T843" s="258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T843" s="259" t="s">
        <v>150</v>
      </c>
      <c r="AU843" s="259" t="s">
        <v>89</v>
      </c>
      <c r="AV843" s="15" t="s">
        <v>87</v>
      </c>
      <c r="AW843" s="15" t="s">
        <v>41</v>
      </c>
      <c r="AX843" s="15" t="s">
        <v>80</v>
      </c>
      <c r="AY843" s="259" t="s">
        <v>139</v>
      </c>
    </row>
    <row r="844" s="13" customFormat="1">
      <c r="A844" s="13"/>
      <c r="B844" s="226"/>
      <c r="C844" s="227"/>
      <c r="D844" s="228" t="s">
        <v>150</v>
      </c>
      <c r="E844" s="229" t="s">
        <v>35</v>
      </c>
      <c r="F844" s="230" t="s">
        <v>882</v>
      </c>
      <c r="G844" s="227"/>
      <c r="H844" s="231">
        <v>1</v>
      </c>
      <c r="I844" s="232"/>
      <c r="J844" s="227"/>
      <c r="K844" s="227"/>
      <c r="L844" s="233"/>
      <c r="M844" s="234"/>
      <c r="N844" s="235"/>
      <c r="O844" s="235"/>
      <c r="P844" s="235"/>
      <c r="Q844" s="235"/>
      <c r="R844" s="235"/>
      <c r="S844" s="235"/>
      <c r="T844" s="236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7" t="s">
        <v>150</v>
      </c>
      <c r="AU844" s="237" t="s">
        <v>89</v>
      </c>
      <c r="AV844" s="13" t="s">
        <v>89</v>
      </c>
      <c r="AW844" s="13" t="s">
        <v>41</v>
      </c>
      <c r="AX844" s="13" t="s">
        <v>87</v>
      </c>
      <c r="AY844" s="237" t="s">
        <v>139</v>
      </c>
    </row>
    <row r="845" s="2" customFormat="1" ht="24.15" customHeight="1">
      <c r="A845" s="42"/>
      <c r="B845" s="43"/>
      <c r="C845" s="260" t="s">
        <v>892</v>
      </c>
      <c r="D845" s="260" t="s">
        <v>229</v>
      </c>
      <c r="E845" s="261" t="s">
        <v>893</v>
      </c>
      <c r="F845" s="262" t="s">
        <v>894</v>
      </c>
      <c r="G845" s="263" t="s">
        <v>221</v>
      </c>
      <c r="H845" s="264">
        <v>2</v>
      </c>
      <c r="I845" s="265"/>
      <c r="J845" s="266">
        <f>ROUND(I845*H845,2)</f>
        <v>0</v>
      </c>
      <c r="K845" s="262" t="s">
        <v>145</v>
      </c>
      <c r="L845" s="267"/>
      <c r="M845" s="268" t="s">
        <v>35</v>
      </c>
      <c r="N845" s="269" t="s">
        <v>51</v>
      </c>
      <c r="O845" s="88"/>
      <c r="P845" s="217">
        <f>O845*H845</f>
        <v>0</v>
      </c>
      <c r="Q845" s="217">
        <v>0.012999999999999999</v>
      </c>
      <c r="R845" s="217">
        <f>Q845*H845</f>
        <v>0.025999999999999999</v>
      </c>
      <c r="S845" s="217">
        <v>0</v>
      </c>
      <c r="T845" s="218">
        <f>S845*H845</f>
        <v>0</v>
      </c>
      <c r="U845" s="42"/>
      <c r="V845" s="42"/>
      <c r="W845" s="42"/>
      <c r="X845" s="42"/>
      <c r="Y845" s="42"/>
      <c r="Z845" s="42"/>
      <c r="AA845" s="42"/>
      <c r="AB845" s="42"/>
      <c r="AC845" s="42"/>
      <c r="AD845" s="42"/>
      <c r="AE845" s="42"/>
      <c r="AR845" s="219" t="s">
        <v>413</v>
      </c>
      <c r="AT845" s="219" t="s">
        <v>229</v>
      </c>
      <c r="AU845" s="219" t="s">
        <v>89</v>
      </c>
      <c r="AY845" s="20" t="s">
        <v>139</v>
      </c>
      <c r="BE845" s="220">
        <f>IF(N845="základní",J845,0)</f>
        <v>0</v>
      </c>
      <c r="BF845" s="220">
        <f>IF(N845="snížená",J845,0)</f>
        <v>0</v>
      </c>
      <c r="BG845" s="220">
        <f>IF(N845="zákl. přenesená",J845,0)</f>
        <v>0</v>
      </c>
      <c r="BH845" s="220">
        <f>IF(N845="sníž. přenesená",J845,0)</f>
        <v>0</v>
      </c>
      <c r="BI845" s="220">
        <f>IF(N845="nulová",J845,0)</f>
        <v>0</v>
      </c>
      <c r="BJ845" s="20" t="s">
        <v>87</v>
      </c>
      <c r="BK845" s="220">
        <f>ROUND(I845*H845,2)</f>
        <v>0</v>
      </c>
      <c r="BL845" s="20" t="s">
        <v>287</v>
      </c>
      <c r="BM845" s="219" t="s">
        <v>895</v>
      </c>
    </row>
    <row r="846" s="2" customFormat="1">
      <c r="A846" s="42"/>
      <c r="B846" s="43"/>
      <c r="C846" s="44"/>
      <c r="D846" s="228" t="s">
        <v>181</v>
      </c>
      <c r="E846" s="44"/>
      <c r="F846" s="249" t="s">
        <v>887</v>
      </c>
      <c r="G846" s="44"/>
      <c r="H846" s="44"/>
      <c r="I846" s="223"/>
      <c r="J846" s="44"/>
      <c r="K846" s="44"/>
      <c r="L846" s="48"/>
      <c r="M846" s="224"/>
      <c r="N846" s="225"/>
      <c r="O846" s="88"/>
      <c r="P846" s="88"/>
      <c r="Q846" s="88"/>
      <c r="R846" s="88"/>
      <c r="S846" s="88"/>
      <c r="T846" s="89"/>
      <c r="U846" s="42"/>
      <c r="V846" s="42"/>
      <c r="W846" s="42"/>
      <c r="X846" s="42"/>
      <c r="Y846" s="42"/>
      <c r="Z846" s="42"/>
      <c r="AA846" s="42"/>
      <c r="AB846" s="42"/>
      <c r="AC846" s="42"/>
      <c r="AD846" s="42"/>
      <c r="AE846" s="42"/>
      <c r="AT846" s="20" t="s">
        <v>181</v>
      </c>
      <c r="AU846" s="20" t="s">
        <v>89</v>
      </c>
    </row>
    <row r="847" s="15" customFormat="1">
      <c r="A847" s="15"/>
      <c r="B847" s="250"/>
      <c r="C847" s="251"/>
      <c r="D847" s="228" t="s">
        <v>150</v>
      </c>
      <c r="E847" s="252" t="s">
        <v>35</v>
      </c>
      <c r="F847" s="253" t="s">
        <v>224</v>
      </c>
      <c r="G847" s="251"/>
      <c r="H847" s="252" t="s">
        <v>35</v>
      </c>
      <c r="I847" s="254"/>
      <c r="J847" s="251"/>
      <c r="K847" s="251"/>
      <c r="L847" s="255"/>
      <c r="M847" s="256"/>
      <c r="N847" s="257"/>
      <c r="O847" s="257"/>
      <c r="P847" s="257"/>
      <c r="Q847" s="257"/>
      <c r="R847" s="257"/>
      <c r="S847" s="257"/>
      <c r="T847" s="258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59" t="s">
        <v>150</v>
      </c>
      <c r="AU847" s="259" t="s">
        <v>89</v>
      </c>
      <c r="AV847" s="15" t="s">
        <v>87</v>
      </c>
      <c r="AW847" s="15" t="s">
        <v>41</v>
      </c>
      <c r="AX847" s="15" t="s">
        <v>80</v>
      </c>
      <c r="AY847" s="259" t="s">
        <v>139</v>
      </c>
    </row>
    <row r="848" s="15" customFormat="1">
      <c r="A848" s="15"/>
      <c r="B848" s="250"/>
      <c r="C848" s="251"/>
      <c r="D848" s="228" t="s">
        <v>150</v>
      </c>
      <c r="E848" s="252" t="s">
        <v>35</v>
      </c>
      <c r="F848" s="253" t="s">
        <v>404</v>
      </c>
      <c r="G848" s="251"/>
      <c r="H848" s="252" t="s">
        <v>35</v>
      </c>
      <c r="I848" s="254"/>
      <c r="J848" s="251"/>
      <c r="K848" s="251"/>
      <c r="L848" s="255"/>
      <c r="M848" s="256"/>
      <c r="N848" s="257"/>
      <c r="O848" s="257"/>
      <c r="P848" s="257"/>
      <c r="Q848" s="257"/>
      <c r="R848" s="257"/>
      <c r="S848" s="257"/>
      <c r="T848" s="258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59" t="s">
        <v>150</v>
      </c>
      <c r="AU848" s="259" t="s">
        <v>89</v>
      </c>
      <c r="AV848" s="15" t="s">
        <v>87</v>
      </c>
      <c r="AW848" s="15" t="s">
        <v>41</v>
      </c>
      <c r="AX848" s="15" t="s">
        <v>80</v>
      </c>
      <c r="AY848" s="259" t="s">
        <v>139</v>
      </c>
    </row>
    <row r="849" s="13" customFormat="1">
      <c r="A849" s="13"/>
      <c r="B849" s="226"/>
      <c r="C849" s="227"/>
      <c r="D849" s="228" t="s">
        <v>150</v>
      </c>
      <c r="E849" s="229" t="s">
        <v>35</v>
      </c>
      <c r="F849" s="230" t="s">
        <v>417</v>
      </c>
      <c r="G849" s="227"/>
      <c r="H849" s="231">
        <v>2</v>
      </c>
      <c r="I849" s="232"/>
      <c r="J849" s="227"/>
      <c r="K849" s="227"/>
      <c r="L849" s="233"/>
      <c r="M849" s="234"/>
      <c r="N849" s="235"/>
      <c r="O849" s="235"/>
      <c r="P849" s="235"/>
      <c r="Q849" s="235"/>
      <c r="R849" s="235"/>
      <c r="S849" s="235"/>
      <c r="T849" s="236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7" t="s">
        <v>150</v>
      </c>
      <c r="AU849" s="237" t="s">
        <v>89</v>
      </c>
      <c r="AV849" s="13" t="s">
        <v>89</v>
      </c>
      <c r="AW849" s="13" t="s">
        <v>41</v>
      </c>
      <c r="AX849" s="13" t="s">
        <v>87</v>
      </c>
      <c r="AY849" s="237" t="s">
        <v>139</v>
      </c>
    </row>
    <row r="850" s="2" customFormat="1" ht="24.15" customHeight="1">
      <c r="A850" s="42"/>
      <c r="B850" s="43"/>
      <c r="C850" s="208" t="s">
        <v>896</v>
      </c>
      <c r="D850" s="208" t="s">
        <v>141</v>
      </c>
      <c r="E850" s="209" t="s">
        <v>897</v>
      </c>
      <c r="F850" s="210" t="s">
        <v>898</v>
      </c>
      <c r="G850" s="211" t="s">
        <v>221</v>
      </c>
      <c r="H850" s="212">
        <v>8</v>
      </c>
      <c r="I850" s="213"/>
      <c r="J850" s="214">
        <f>ROUND(I850*H850,2)</f>
        <v>0</v>
      </c>
      <c r="K850" s="210" t="s">
        <v>145</v>
      </c>
      <c r="L850" s="48"/>
      <c r="M850" s="215" t="s">
        <v>35</v>
      </c>
      <c r="N850" s="216" t="s">
        <v>51</v>
      </c>
      <c r="O850" s="88"/>
      <c r="P850" s="217">
        <f>O850*H850</f>
        <v>0</v>
      </c>
      <c r="Q850" s="217">
        <v>0</v>
      </c>
      <c r="R850" s="217">
        <f>Q850*H850</f>
        <v>0</v>
      </c>
      <c r="S850" s="217">
        <v>0</v>
      </c>
      <c r="T850" s="218">
        <f>S850*H850</f>
        <v>0</v>
      </c>
      <c r="U850" s="42"/>
      <c r="V850" s="42"/>
      <c r="W850" s="42"/>
      <c r="X850" s="42"/>
      <c r="Y850" s="42"/>
      <c r="Z850" s="42"/>
      <c r="AA850" s="42"/>
      <c r="AB850" s="42"/>
      <c r="AC850" s="42"/>
      <c r="AD850" s="42"/>
      <c r="AE850" s="42"/>
      <c r="AR850" s="219" t="s">
        <v>287</v>
      </c>
      <c r="AT850" s="219" t="s">
        <v>141</v>
      </c>
      <c r="AU850" s="219" t="s">
        <v>89</v>
      </c>
      <c r="AY850" s="20" t="s">
        <v>139</v>
      </c>
      <c r="BE850" s="220">
        <f>IF(N850="základní",J850,0)</f>
        <v>0</v>
      </c>
      <c r="BF850" s="220">
        <f>IF(N850="snížená",J850,0)</f>
        <v>0</v>
      </c>
      <c r="BG850" s="220">
        <f>IF(N850="zákl. přenesená",J850,0)</f>
        <v>0</v>
      </c>
      <c r="BH850" s="220">
        <f>IF(N850="sníž. přenesená",J850,0)</f>
        <v>0</v>
      </c>
      <c r="BI850" s="220">
        <f>IF(N850="nulová",J850,0)</f>
        <v>0</v>
      </c>
      <c r="BJ850" s="20" t="s">
        <v>87</v>
      </c>
      <c r="BK850" s="220">
        <f>ROUND(I850*H850,2)</f>
        <v>0</v>
      </c>
      <c r="BL850" s="20" t="s">
        <v>287</v>
      </c>
      <c r="BM850" s="219" t="s">
        <v>899</v>
      </c>
    </row>
    <row r="851" s="2" customFormat="1">
      <c r="A851" s="42"/>
      <c r="B851" s="43"/>
      <c r="C851" s="44"/>
      <c r="D851" s="221" t="s">
        <v>148</v>
      </c>
      <c r="E851" s="44"/>
      <c r="F851" s="222" t="s">
        <v>900</v>
      </c>
      <c r="G851" s="44"/>
      <c r="H851" s="44"/>
      <c r="I851" s="223"/>
      <c r="J851" s="44"/>
      <c r="K851" s="44"/>
      <c r="L851" s="48"/>
      <c r="M851" s="224"/>
      <c r="N851" s="225"/>
      <c r="O851" s="88"/>
      <c r="P851" s="88"/>
      <c r="Q851" s="88"/>
      <c r="R851" s="88"/>
      <c r="S851" s="88"/>
      <c r="T851" s="89"/>
      <c r="U851" s="42"/>
      <c r="V851" s="42"/>
      <c r="W851" s="42"/>
      <c r="X851" s="42"/>
      <c r="Y851" s="42"/>
      <c r="Z851" s="42"/>
      <c r="AA851" s="42"/>
      <c r="AB851" s="42"/>
      <c r="AC851" s="42"/>
      <c r="AD851" s="42"/>
      <c r="AE851" s="42"/>
      <c r="AT851" s="20" t="s">
        <v>148</v>
      </c>
      <c r="AU851" s="20" t="s">
        <v>89</v>
      </c>
    </row>
    <row r="852" s="15" customFormat="1">
      <c r="A852" s="15"/>
      <c r="B852" s="250"/>
      <c r="C852" s="251"/>
      <c r="D852" s="228" t="s">
        <v>150</v>
      </c>
      <c r="E852" s="252" t="s">
        <v>35</v>
      </c>
      <c r="F852" s="253" t="s">
        <v>224</v>
      </c>
      <c r="G852" s="251"/>
      <c r="H852" s="252" t="s">
        <v>35</v>
      </c>
      <c r="I852" s="254"/>
      <c r="J852" s="251"/>
      <c r="K852" s="251"/>
      <c r="L852" s="255"/>
      <c r="M852" s="256"/>
      <c r="N852" s="257"/>
      <c r="O852" s="257"/>
      <c r="P852" s="257"/>
      <c r="Q852" s="257"/>
      <c r="R852" s="257"/>
      <c r="S852" s="257"/>
      <c r="T852" s="258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59" t="s">
        <v>150</v>
      </c>
      <c r="AU852" s="259" t="s">
        <v>89</v>
      </c>
      <c r="AV852" s="15" t="s">
        <v>87</v>
      </c>
      <c r="AW852" s="15" t="s">
        <v>41</v>
      </c>
      <c r="AX852" s="15" t="s">
        <v>80</v>
      </c>
      <c r="AY852" s="259" t="s">
        <v>139</v>
      </c>
    </row>
    <row r="853" s="15" customFormat="1">
      <c r="A853" s="15"/>
      <c r="B853" s="250"/>
      <c r="C853" s="251"/>
      <c r="D853" s="228" t="s">
        <v>150</v>
      </c>
      <c r="E853" s="252" t="s">
        <v>35</v>
      </c>
      <c r="F853" s="253" t="s">
        <v>404</v>
      </c>
      <c r="G853" s="251"/>
      <c r="H853" s="252" t="s">
        <v>35</v>
      </c>
      <c r="I853" s="254"/>
      <c r="J853" s="251"/>
      <c r="K853" s="251"/>
      <c r="L853" s="255"/>
      <c r="M853" s="256"/>
      <c r="N853" s="257"/>
      <c r="O853" s="257"/>
      <c r="P853" s="257"/>
      <c r="Q853" s="257"/>
      <c r="R853" s="257"/>
      <c r="S853" s="257"/>
      <c r="T853" s="258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59" t="s">
        <v>150</v>
      </c>
      <c r="AU853" s="259" t="s">
        <v>89</v>
      </c>
      <c r="AV853" s="15" t="s">
        <v>87</v>
      </c>
      <c r="AW853" s="15" t="s">
        <v>41</v>
      </c>
      <c r="AX853" s="15" t="s">
        <v>80</v>
      </c>
      <c r="AY853" s="259" t="s">
        <v>139</v>
      </c>
    </row>
    <row r="854" s="13" customFormat="1">
      <c r="A854" s="13"/>
      <c r="B854" s="226"/>
      <c r="C854" s="227"/>
      <c r="D854" s="228" t="s">
        <v>150</v>
      </c>
      <c r="E854" s="229" t="s">
        <v>35</v>
      </c>
      <c r="F854" s="230" t="s">
        <v>405</v>
      </c>
      <c r="G854" s="227"/>
      <c r="H854" s="231">
        <v>1</v>
      </c>
      <c r="I854" s="232"/>
      <c r="J854" s="227"/>
      <c r="K854" s="227"/>
      <c r="L854" s="233"/>
      <c r="M854" s="234"/>
      <c r="N854" s="235"/>
      <c r="O854" s="235"/>
      <c r="P854" s="235"/>
      <c r="Q854" s="235"/>
      <c r="R854" s="235"/>
      <c r="S854" s="235"/>
      <c r="T854" s="236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7" t="s">
        <v>150</v>
      </c>
      <c r="AU854" s="237" t="s">
        <v>89</v>
      </c>
      <c r="AV854" s="13" t="s">
        <v>89</v>
      </c>
      <c r="AW854" s="13" t="s">
        <v>41</v>
      </c>
      <c r="AX854" s="13" t="s">
        <v>80</v>
      </c>
      <c r="AY854" s="237" t="s">
        <v>139</v>
      </c>
    </row>
    <row r="855" s="13" customFormat="1">
      <c r="A855" s="13"/>
      <c r="B855" s="226"/>
      <c r="C855" s="227"/>
      <c r="D855" s="228" t="s">
        <v>150</v>
      </c>
      <c r="E855" s="229" t="s">
        <v>35</v>
      </c>
      <c r="F855" s="230" t="s">
        <v>406</v>
      </c>
      <c r="G855" s="227"/>
      <c r="H855" s="231">
        <v>1</v>
      </c>
      <c r="I855" s="232"/>
      <c r="J855" s="227"/>
      <c r="K855" s="227"/>
      <c r="L855" s="233"/>
      <c r="M855" s="234"/>
      <c r="N855" s="235"/>
      <c r="O855" s="235"/>
      <c r="P855" s="235"/>
      <c r="Q855" s="235"/>
      <c r="R855" s="235"/>
      <c r="S855" s="235"/>
      <c r="T855" s="236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7" t="s">
        <v>150</v>
      </c>
      <c r="AU855" s="237" t="s">
        <v>89</v>
      </c>
      <c r="AV855" s="13" t="s">
        <v>89</v>
      </c>
      <c r="AW855" s="13" t="s">
        <v>41</v>
      </c>
      <c r="AX855" s="13" t="s">
        <v>80</v>
      </c>
      <c r="AY855" s="237" t="s">
        <v>139</v>
      </c>
    </row>
    <row r="856" s="13" customFormat="1">
      <c r="A856" s="13"/>
      <c r="B856" s="226"/>
      <c r="C856" s="227"/>
      <c r="D856" s="228" t="s">
        <v>150</v>
      </c>
      <c r="E856" s="229" t="s">
        <v>35</v>
      </c>
      <c r="F856" s="230" t="s">
        <v>407</v>
      </c>
      <c r="G856" s="227"/>
      <c r="H856" s="231">
        <v>5</v>
      </c>
      <c r="I856" s="232"/>
      <c r="J856" s="227"/>
      <c r="K856" s="227"/>
      <c r="L856" s="233"/>
      <c r="M856" s="234"/>
      <c r="N856" s="235"/>
      <c r="O856" s="235"/>
      <c r="P856" s="235"/>
      <c r="Q856" s="235"/>
      <c r="R856" s="235"/>
      <c r="S856" s="235"/>
      <c r="T856" s="236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7" t="s">
        <v>150</v>
      </c>
      <c r="AU856" s="237" t="s">
        <v>89</v>
      </c>
      <c r="AV856" s="13" t="s">
        <v>89</v>
      </c>
      <c r="AW856" s="13" t="s">
        <v>41</v>
      </c>
      <c r="AX856" s="13" t="s">
        <v>80</v>
      </c>
      <c r="AY856" s="237" t="s">
        <v>139</v>
      </c>
    </row>
    <row r="857" s="16" customFormat="1">
      <c r="A857" s="16"/>
      <c r="B857" s="270"/>
      <c r="C857" s="271"/>
      <c r="D857" s="228" t="s">
        <v>150</v>
      </c>
      <c r="E857" s="272" t="s">
        <v>35</v>
      </c>
      <c r="F857" s="273" t="s">
        <v>488</v>
      </c>
      <c r="G857" s="271"/>
      <c r="H857" s="274">
        <v>7</v>
      </c>
      <c r="I857" s="275"/>
      <c r="J857" s="271"/>
      <c r="K857" s="271"/>
      <c r="L857" s="276"/>
      <c r="M857" s="277"/>
      <c r="N857" s="278"/>
      <c r="O857" s="278"/>
      <c r="P857" s="278"/>
      <c r="Q857" s="278"/>
      <c r="R857" s="278"/>
      <c r="S857" s="278"/>
      <c r="T857" s="279"/>
      <c r="U857" s="16"/>
      <c r="V857" s="16"/>
      <c r="W857" s="16"/>
      <c r="X857" s="16"/>
      <c r="Y857" s="16"/>
      <c r="Z857" s="16"/>
      <c r="AA857" s="16"/>
      <c r="AB857" s="16"/>
      <c r="AC857" s="16"/>
      <c r="AD857" s="16"/>
      <c r="AE857" s="16"/>
      <c r="AT857" s="280" t="s">
        <v>150</v>
      </c>
      <c r="AU857" s="280" t="s">
        <v>89</v>
      </c>
      <c r="AV857" s="16" t="s">
        <v>176</v>
      </c>
      <c r="AW857" s="16" t="s">
        <v>41</v>
      </c>
      <c r="AX857" s="16" t="s">
        <v>80</v>
      </c>
      <c r="AY857" s="280" t="s">
        <v>139</v>
      </c>
    </row>
    <row r="858" s="13" customFormat="1">
      <c r="A858" s="13"/>
      <c r="B858" s="226"/>
      <c r="C858" s="227"/>
      <c r="D858" s="228" t="s">
        <v>150</v>
      </c>
      <c r="E858" s="229" t="s">
        <v>35</v>
      </c>
      <c r="F858" s="230" t="s">
        <v>882</v>
      </c>
      <c r="G858" s="227"/>
      <c r="H858" s="231">
        <v>1</v>
      </c>
      <c r="I858" s="232"/>
      <c r="J858" s="227"/>
      <c r="K858" s="227"/>
      <c r="L858" s="233"/>
      <c r="M858" s="234"/>
      <c r="N858" s="235"/>
      <c r="O858" s="235"/>
      <c r="P858" s="235"/>
      <c r="Q858" s="235"/>
      <c r="R858" s="235"/>
      <c r="S858" s="235"/>
      <c r="T858" s="236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7" t="s">
        <v>150</v>
      </c>
      <c r="AU858" s="237" t="s">
        <v>89</v>
      </c>
      <c r="AV858" s="13" t="s">
        <v>89</v>
      </c>
      <c r="AW858" s="13" t="s">
        <v>41</v>
      </c>
      <c r="AX858" s="13" t="s">
        <v>80</v>
      </c>
      <c r="AY858" s="237" t="s">
        <v>139</v>
      </c>
    </row>
    <row r="859" s="14" customFormat="1">
      <c r="A859" s="14"/>
      <c r="B859" s="238"/>
      <c r="C859" s="239"/>
      <c r="D859" s="228" t="s">
        <v>150</v>
      </c>
      <c r="E859" s="240" t="s">
        <v>35</v>
      </c>
      <c r="F859" s="241" t="s">
        <v>170</v>
      </c>
      <c r="G859" s="239"/>
      <c r="H859" s="242">
        <v>8</v>
      </c>
      <c r="I859" s="243"/>
      <c r="J859" s="239"/>
      <c r="K859" s="239"/>
      <c r="L859" s="244"/>
      <c r="M859" s="245"/>
      <c r="N859" s="246"/>
      <c r="O859" s="246"/>
      <c r="P859" s="246"/>
      <c r="Q859" s="246"/>
      <c r="R859" s="246"/>
      <c r="S859" s="246"/>
      <c r="T859" s="247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8" t="s">
        <v>150</v>
      </c>
      <c r="AU859" s="248" t="s">
        <v>89</v>
      </c>
      <c r="AV859" s="14" t="s">
        <v>146</v>
      </c>
      <c r="AW859" s="14" t="s">
        <v>41</v>
      </c>
      <c r="AX859" s="14" t="s">
        <v>87</v>
      </c>
      <c r="AY859" s="248" t="s">
        <v>139</v>
      </c>
    </row>
    <row r="860" s="2" customFormat="1" ht="16.5" customHeight="1">
      <c r="A860" s="42"/>
      <c r="B860" s="43"/>
      <c r="C860" s="260" t="s">
        <v>901</v>
      </c>
      <c r="D860" s="260" t="s">
        <v>229</v>
      </c>
      <c r="E860" s="261" t="s">
        <v>902</v>
      </c>
      <c r="F860" s="262" t="s">
        <v>903</v>
      </c>
      <c r="G860" s="263" t="s">
        <v>221</v>
      </c>
      <c r="H860" s="264">
        <v>8</v>
      </c>
      <c r="I860" s="265"/>
      <c r="J860" s="266">
        <f>ROUND(I860*H860,2)</f>
        <v>0</v>
      </c>
      <c r="K860" s="262" t="s">
        <v>145</v>
      </c>
      <c r="L860" s="267"/>
      <c r="M860" s="268" t="s">
        <v>35</v>
      </c>
      <c r="N860" s="269" t="s">
        <v>51</v>
      </c>
      <c r="O860" s="88"/>
      <c r="P860" s="217">
        <f>O860*H860</f>
        <v>0</v>
      </c>
      <c r="Q860" s="217">
        <v>0.0022000000000000001</v>
      </c>
      <c r="R860" s="217">
        <f>Q860*H860</f>
        <v>0.017600000000000001</v>
      </c>
      <c r="S860" s="217">
        <v>0</v>
      </c>
      <c r="T860" s="218">
        <f>S860*H860</f>
        <v>0</v>
      </c>
      <c r="U860" s="42"/>
      <c r="V860" s="42"/>
      <c r="W860" s="42"/>
      <c r="X860" s="42"/>
      <c r="Y860" s="42"/>
      <c r="Z860" s="42"/>
      <c r="AA860" s="42"/>
      <c r="AB860" s="42"/>
      <c r="AC860" s="42"/>
      <c r="AD860" s="42"/>
      <c r="AE860" s="42"/>
      <c r="AR860" s="219" t="s">
        <v>413</v>
      </c>
      <c r="AT860" s="219" t="s">
        <v>229</v>
      </c>
      <c r="AU860" s="219" t="s">
        <v>89</v>
      </c>
      <c r="AY860" s="20" t="s">
        <v>139</v>
      </c>
      <c r="BE860" s="220">
        <f>IF(N860="základní",J860,0)</f>
        <v>0</v>
      </c>
      <c r="BF860" s="220">
        <f>IF(N860="snížená",J860,0)</f>
        <v>0</v>
      </c>
      <c r="BG860" s="220">
        <f>IF(N860="zákl. přenesená",J860,0)</f>
        <v>0</v>
      </c>
      <c r="BH860" s="220">
        <f>IF(N860="sníž. přenesená",J860,0)</f>
        <v>0</v>
      </c>
      <c r="BI860" s="220">
        <f>IF(N860="nulová",J860,0)</f>
        <v>0</v>
      </c>
      <c r="BJ860" s="20" t="s">
        <v>87</v>
      </c>
      <c r="BK860" s="220">
        <f>ROUND(I860*H860,2)</f>
        <v>0</v>
      </c>
      <c r="BL860" s="20" t="s">
        <v>287</v>
      </c>
      <c r="BM860" s="219" t="s">
        <v>904</v>
      </c>
    </row>
    <row r="861" s="15" customFormat="1">
      <c r="A861" s="15"/>
      <c r="B861" s="250"/>
      <c r="C861" s="251"/>
      <c r="D861" s="228" t="s">
        <v>150</v>
      </c>
      <c r="E861" s="252" t="s">
        <v>35</v>
      </c>
      <c r="F861" s="253" t="s">
        <v>224</v>
      </c>
      <c r="G861" s="251"/>
      <c r="H861" s="252" t="s">
        <v>35</v>
      </c>
      <c r="I861" s="254"/>
      <c r="J861" s="251"/>
      <c r="K861" s="251"/>
      <c r="L861" s="255"/>
      <c r="M861" s="256"/>
      <c r="N861" s="257"/>
      <c r="O861" s="257"/>
      <c r="P861" s="257"/>
      <c r="Q861" s="257"/>
      <c r="R861" s="257"/>
      <c r="S861" s="257"/>
      <c r="T861" s="258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59" t="s">
        <v>150</v>
      </c>
      <c r="AU861" s="259" t="s">
        <v>89</v>
      </c>
      <c r="AV861" s="15" t="s">
        <v>87</v>
      </c>
      <c r="AW861" s="15" t="s">
        <v>41</v>
      </c>
      <c r="AX861" s="15" t="s">
        <v>80</v>
      </c>
      <c r="AY861" s="259" t="s">
        <v>139</v>
      </c>
    </row>
    <row r="862" s="15" customFormat="1">
      <c r="A862" s="15"/>
      <c r="B862" s="250"/>
      <c r="C862" s="251"/>
      <c r="D862" s="228" t="s">
        <v>150</v>
      </c>
      <c r="E862" s="252" t="s">
        <v>35</v>
      </c>
      <c r="F862" s="253" t="s">
        <v>404</v>
      </c>
      <c r="G862" s="251"/>
      <c r="H862" s="252" t="s">
        <v>35</v>
      </c>
      <c r="I862" s="254"/>
      <c r="J862" s="251"/>
      <c r="K862" s="251"/>
      <c r="L862" s="255"/>
      <c r="M862" s="256"/>
      <c r="N862" s="257"/>
      <c r="O862" s="257"/>
      <c r="P862" s="257"/>
      <c r="Q862" s="257"/>
      <c r="R862" s="257"/>
      <c r="S862" s="257"/>
      <c r="T862" s="258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59" t="s">
        <v>150</v>
      </c>
      <c r="AU862" s="259" t="s">
        <v>89</v>
      </c>
      <c r="AV862" s="15" t="s">
        <v>87</v>
      </c>
      <c r="AW862" s="15" t="s">
        <v>41</v>
      </c>
      <c r="AX862" s="15" t="s">
        <v>80</v>
      </c>
      <c r="AY862" s="259" t="s">
        <v>139</v>
      </c>
    </row>
    <row r="863" s="13" customFormat="1">
      <c r="A863" s="13"/>
      <c r="B863" s="226"/>
      <c r="C863" s="227"/>
      <c r="D863" s="228" t="s">
        <v>150</v>
      </c>
      <c r="E863" s="229" t="s">
        <v>35</v>
      </c>
      <c r="F863" s="230" t="s">
        <v>405</v>
      </c>
      <c r="G863" s="227"/>
      <c r="H863" s="231">
        <v>1</v>
      </c>
      <c r="I863" s="232"/>
      <c r="J863" s="227"/>
      <c r="K863" s="227"/>
      <c r="L863" s="233"/>
      <c r="M863" s="234"/>
      <c r="N863" s="235"/>
      <c r="O863" s="235"/>
      <c r="P863" s="235"/>
      <c r="Q863" s="235"/>
      <c r="R863" s="235"/>
      <c r="S863" s="235"/>
      <c r="T863" s="236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7" t="s">
        <v>150</v>
      </c>
      <c r="AU863" s="237" t="s">
        <v>89</v>
      </c>
      <c r="AV863" s="13" t="s">
        <v>89</v>
      </c>
      <c r="AW863" s="13" t="s">
        <v>41</v>
      </c>
      <c r="AX863" s="13" t="s">
        <v>80</v>
      </c>
      <c r="AY863" s="237" t="s">
        <v>139</v>
      </c>
    </row>
    <row r="864" s="13" customFormat="1">
      <c r="A864" s="13"/>
      <c r="B864" s="226"/>
      <c r="C864" s="227"/>
      <c r="D864" s="228" t="s">
        <v>150</v>
      </c>
      <c r="E864" s="229" t="s">
        <v>35</v>
      </c>
      <c r="F864" s="230" t="s">
        <v>406</v>
      </c>
      <c r="G864" s="227"/>
      <c r="H864" s="231">
        <v>1</v>
      </c>
      <c r="I864" s="232"/>
      <c r="J864" s="227"/>
      <c r="K864" s="227"/>
      <c r="L864" s="233"/>
      <c r="M864" s="234"/>
      <c r="N864" s="235"/>
      <c r="O864" s="235"/>
      <c r="P864" s="235"/>
      <c r="Q864" s="235"/>
      <c r="R864" s="235"/>
      <c r="S864" s="235"/>
      <c r="T864" s="236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7" t="s">
        <v>150</v>
      </c>
      <c r="AU864" s="237" t="s">
        <v>89</v>
      </c>
      <c r="AV864" s="13" t="s">
        <v>89</v>
      </c>
      <c r="AW864" s="13" t="s">
        <v>41</v>
      </c>
      <c r="AX864" s="13" t="s">
        <v>80</v>
      </c>
      <c r="AY864" s="237" t="s">
        <v>139</v>
      </c>
    </row>
    <row r="865" s="13" customFormat="1">
      <c r="A865" s="13"/>
      <c r="B865" s="226"/>
      <c r="C865" s="227"/>
      <c r="D865" s="228" t="s">
        <v>150</v>
      </c>
      <c r="E865" s="229" t="s">
        <v>35</v>
      </c>
      <c r="F865" s="230" t="s">
        <v>407</v>
      </c>
      <c r="G865" s="227"/>
      <c r="H865" s="231">
        <v>5</v>
      </c>
      <c r="I865" s="232"/>
      <c r="J865" s="227"/>
      <c r="K865" s="227"/>
      <c r="L865" s="233"/>
      <c r="M865" s="234"/>
      <c r="N865" s="235"/>
      <c r="O865" s="235"/>
      <c r="P865" s="235"/>
      <c r="Q865" s="235"/>
      <c r="R865" s="235"/>
      <c r="S865" s="235"/>
      <c r="T865" s="236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7" t="s">
        <v>150</v>
      </c>
      <c r="AU865" s="237" t="s">
        <v>89</v>
      </c>
      <c r="AV865" s="13" t="s">
        <v>89</v>
      </c>
      <c r="AW865" s="13" t="s">
        <v>41</v>
      </c>
      <c r="AX865" s="13" t="s">
        <v>80</v>
      </c>
      <c r="AY865" s="237" t="s">
        <v>139</v>
      </c>
    </row>
    <row r="866" s="16" customFormat="1">
      <c r="A866" s="16"/>
      <c r="B866" s="270"/>
      <c r="C866" s="271"/>
      <c r="D866" s="228" t="s">
        <v>150</v>
      </c>
      <c r="E866" s="272" t="s">
        <v>35</v>
      </c>
      <c r="F866" s="273" t="s">
        <v>488</v>
      </c>
      <c r="G866" s="271"/>
      <c r="H866" s="274">
        <v>7</v>
      </c>
      <c r="I866" s="275"/>
      <c r="J866" s="271"/>
      <c r="K866" s="271"/>
      <c r="L866" s="276"/>
      <c r="M866" s="277"/>
      <c r="N866" s="278"/>
      <c r="O866" s="278"/>
      <c r="P866" s="278"/>
      <c r="Q866" s="278"/>
      <c r="R866" s="278"/>
      <c r="S866" s="278"/>
      <c r="T866" s="279"/>
      <c r="U866" s="16"/>
      <c r="V866" s="16"/>
      <c r="W866" s="16"/>
      <c r="X866" s="16"/>
      <c r="Y866" s="16"/>
      <c r="Z866" s="16"/>
      <c r="AA866" s="16"/>
      <c r="AB866" s="16"/>
      <c r="AC866" s="16"/>
      <c r="AD866" s="16"/>
      <c r="AE866" s="16"/>
      <c r="AT866" s="280" t="s">
        <v>150</v>
      </c>
      <c r="AU866" s="280" t="s">
        <v>89</v>
      </c>
      <c r="AV866" s="16" t="s">
        <v>176</v>
      </c>
      <c r="AW866" s="16" t="s">
        <v>41</v>
      </c>
      <c r="AX866" s="16" t="s">
        <v>80</v>
      </c>
      <c r="AY866" s="280" t="s">
        <v>139</v>
      </c>
    </row>
    <row r="867" s="13" customFormat="1">
      <c r="A867" s="13"/>
      <c r="B867" s="226"/>
      <c r="C867" s="227"/>
      <c r="D867" s="228" t="s">
        <v>150</v>
      </c>
      <c r="E867" s="229" t="s">
        <v>35</v>
      </c>
      <c r="F867" s="230" t="s">
        <v>882</v>
      </c>
      <c r="G867" s="227"/>
      <c r="H867" s="231">
        <v>1</v>
      </c>
      <c r="I867" s="232"/>
      <c r="J867" s="227"/>
      <c r="K867" s="227"/>
      <c r="L867" s="233"/>
      <c r="M867" s="234"/>
      <c r="N867" s="235"/>
      <c r="O867" s="235"/>
      <c r="P867" s="235"/>
      <c r="Q867" s="235"/>
      <c r="R867" s="235"/>
      <c r="S867" s="235"/>
      <c r="T867" s="236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7" t="s">
        <v>150</v>
      </c>
      <c r="AU867" s="237" t="s">
        <v>89</v>
      </c>
      <c r="AV867" s="13" t="s">
        <v>89</v>
      </c>
      <c r="AW867" s="13" t="s">
        <v>41</v>
      </c>
      <c r="AX867" s="13" t="s">
        <v>80</v>
      </c>
      <c r="AY867" s="237" t="s">
        <v>139</v>
      </c>
    </row>
    <row r="868" s="14" customFormat="1">
      <c r="A868" s="14"/>
      <c r="B868" s="238"/>
      <c r="C868" s="239"/>
      <c r="D868" s="228" t="s">
        <v>150</v>
      </c>
      <c r="E868" s="240" t="s">
        <v>35</v>
      </c>
      <c r="F868" s="241" t="s">
        <v>170</v>
      </c>
      <c r="G868" s="239"/>
      <c r="H868" s="242">
        <v>8</v>
      </c>
      <c r="I868" s="243"/>
      <c r="J868" s="239"/>
      <c r="K868" s="239"/>
      <c r="L868" s="244"/>
      <c r="M868" s="245"/>
      <c r="N868" s="246"/>
      <c r="O868" s="246"/>
      <c r="P868" s="246"/>
      <c r="Q868" s="246"/>
      <c r="R868" s="246"/>
      <c r="S868" s="246"/>
      <c r="T868" s="247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48" t="s">
        <v>150</v>
      </c>
      <c r="AU868" s="248" t="s">
        <v>89</v>
      </c>
      <c r="AV868" s="14" t="s">
        <v>146</v>
      </c>
      <c r="AW868" s="14" t="s">
        <v>41</v>
      </c>
      <c r="AX868" s="14" t="s">
        <v>87</v>
      </c>
      <c r="AY868" s="248" t="s">
        <v>139</v>
      </c>
    </row>
    <row r="869" s="2" customFormat="1" ht="24.15" customHeight="1">
      <c r="A869" s="42"/>
      <c r="B869" s="43"/>
      <c r="C869" s="208" t="s">
        <v>905</v>
      </c>
      <c r="D869" s="208" t="s">
        <v>141</v>
      </c>
      <c r="E869" s="209" t="s">
        <v>906</v>
      </c>
      <c r="F869" s="210" t="s">
        <v>907</v>
      </c>
      <c r="G869" s="211" t="s">
        <v>221</v>
      </c>
      <c r="H869" s="212">
        <v>19</v>
      </c>
      <c r="I869" s="213"/>
      <c r="J869" s="214">
        <f>ROUND(I869*H869,2)</f>
        <v>0</v>
      </c>
      <c r="K869" s="210" t="s">
        <v>145</v>
      </c>
      <c r="L869" s="48"/>
      <c r="M869" s="215" t="s">
        <v>35</v>
      </c>
      <c r="N869" s="216" t="s">
        <v>51</v>
      </c>
      <c r="O869" s="88"/>
      <c r="P869" s="217">
        <f>O869*H869</f>
        <v>0</v>
      </c>
      <c r="Q869" s="217">
        <v>0</v>
      </c>
      <c r="R869" s="217">
        <f>Q869*H869</f>
        <v>0</v>
      </c>
      <c r="S869" s="217">
        <v>0.024</v>
      </c>
      <c r="T869" s="218">
        <f>S869*H869</f>
        <v>0.45600000000000002</v>
      </c>
      <c r="U869" s="42"/>
      <c r="V869" s="42"/>
      <c r="W869" s="42"/>
      <c r="X869" s="42"/>
      <c r="Y869" s="42"/>
      <c r="Z869" s="42"/>
      <c r="AA869" s="42"/>
      <c r="AB869" s="42"/>
      <c r="AC869" s="42"/>
      <c r="AD869" s="42"/>
      <c r="AE869" s="42"/>
      <c r="AR869" s="219" t="s">
        <v>287</v>
      </c>
      <c r="AT869" s="219" t="s">
        <v>141</v>
      </c>
      <c r="AU869" s="219" t="s">
        <v>89</v>
      </c>
      <c r="AY869" s="20" t="s">
        <v>139</v>
      </c>
      <c r="BE869" s="220">
        <f>IF(N869="základní",J869,0)</f>
        <v>0</v>
      </c>
      <c r="BF869" s="220">
        <f>IF(N869="snížená",J869,0)</f>
        <v>0</v>
      </c>
      <c r="BG869" s="220">
        <f>IF(N869="zákl. přenesená",J869,0)</f>
        <v>0</v>
      </c>
      <c r="BH869" s="220">
        <f>IF(N869="sníž. přenesená",J869,0)</f>
        <v>0</v>
      </c>
      <c r="BI869" s="220">
        <f>IF(N869="nulová",J869,0)</f>
        <v>0</v>
      </c>
      <c r="BJ869" s="20" t="s">
        <v>87</v>
      </c>
      <c r="BK869" s="220">
        <f>ROUND(I869*H869,2)</f>
        <v>0</v>
      </c>
      <c r="BL869" s="20" t="s">
        <v>287</v>
      </c>
      <c r="BM869" s="219" t="s">
        <v>908</v>
      </c>
    </row>
    <row r="870" s="2" customFormat="1">
      <c r="A870" s="42"/>
      <c r="B870" s="43"/>
      <c r="C870" s="44"/>
      <c r="D870" s="221" t="s">
        <v>148</v>
      </c>
      <c r="E870" s="44"/>
      <c r="F870" s="222" t="s">
        <v>909</v>
      </c>
      <c r="G870" s="44"/>
      <c r="H870" s="44"/>
      <c r="I870" s="223"/>
      <c r="J870" s="44"/>
      <c r="K870" s="44"/>
      <c r="L870" s="48"/>
      <c r="M870" s="224"/>
      <c r="N870" s="225"/>
      <c r="O870" s="88"/>
      <c r="P870" s="88"/>
      <c r="Q870" s="88"/>
      <c r="R870" s="88"/>
      <c r="S870" s="88"/>
      <c r="T870" s="89"/>
      <c r="U870" s="42"/>
      <c r="V870" s="42"/>
      <c r="W870" s="42"/>
      <c r="X870" s="42"/>
      <c r="Y870" s="42"/>
      <c r="Z870" s="42"/>
      <c r="AA870" s="42"/>
      <c r="AB870" s="42"/>
      <c r="AC870" s="42"/>
      <c r="AD870" s="42"/>
      <c r="AE870" s="42"/>
      <c r="AT870" s="20" t="s">
        <v>148</v>
      </c>
      <c r="AU870" s="20" t="s">
        <v>89</v>
      </c>
    </row>
    <row r="871" s="15" customFormat="1">
      <c r="A871" s="15"/>
      <c r="B871" s="250"/>
      <c r="C871" s="251"/>
      <c r="D871" s="228" t="s">
        <v>150</v>
      </c>
      <c r="E871" s="252" t="s">
        <v>35</v>
      </c>
      <c r="F871" s="253" t="s">
        <v>224</v>
      </c>
      <c r="G871" s="251"/>
      <c r="H871" s="252" t="s">
        <v>35</v>
      </c>
      <c r="I871" s="254"/>
      <c r="J871" s="251"/>
      <c r="K871" s="251"/>
      <c r="L871" s="255"/>
      <c r="M871" s="256"/>
      <c r="N871" s="257"/>
      <c r="O871" s="257"/>
      <c r="P871" s="257"/>
      <c r="Q871" s="257"/>
      <c r="R871" s="257"/>
      <c r="S871" s="257"/>
      <c r="T871" s="258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59" t="s">
        <v>150</v>
      </c>
      <c r="AU871" s="259" t="s">
        <v>89</v>
      </c>
      <c r="AV871" s="15" t="s">
        <v>87</v>
      </c>
      <c r="AW871" s="15" t="s">
        <v>41</v>
      </c>
      <c r="AX871" s="15" t="s">
        <v>80</v>
      </c>
      <c r="AY871" s="259" t="s">
        <v>139</v>
      </c>
    </row>
    <row r="872" s="15" customFormat="1">
      <c r="A872" s="15"/>
      <c r="B872" s="250"/>
      <c r="C872" s="251"/>
      <c r="D872" s="228" t="s">
        <v>150</v>
      </c>
      <c r="E872" s="252" t="s">
        <v>35</v>
      </c>
      <c r="F872" s="253" t="s">
        <v>910</v>
      </c>
      <c r="G872" s="251"/>
      <c r="H872" s="252" t="s">
        <v>35</v>
      </c>
      <c r="I872" s="254"/>
      <c r="J872" s="251"/>
      <c r="K872" s="251"/>
      <c r="L872" s="255"/>
      <c r="M872" s="256"/>
      <c r="N872" s="257"/>
      <c r="O872" s="257"/>
      <c r="P872" s="257"/>
      <c r="Q872" s="257"/>
      <c r="R872" s="257"/>
      <c r="S872" s="257"/>
      <c r="T872" s="258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59" t="s">
        <v>150</v>
      </c>
      <c r="AU872" s="259" t="s">
        <v>89</v>
      </c>
      <c r="AV872" s="15" t="s">
        <v>87</v>
      </c>
      <c r="AW872" s="15" t="s">
        <v>41</v>
      </c>
      <c r="AX872" s="15" t="s">
        <v>80</v>
      </c>
      <c r="AY872" s="259" t="s">
        <v>139</v>
      </c>
    </row>
    <row r="873" s="13" customFormat="1">
      <c r="A873" s="13"/>
      <c r="B873" s="226"/>
      <c r="C873" s="227"/>
      <c r="D873" s="228" t="s">
        <v>150</v>
      </c>
      <c r="E873" s="229" t="s">
        <v>35</v>
      </c>
      <c r="F873" s="230" t="s">
        <v>911</v>
      </c>
      <c r="G873" s="227"/>
      <c r="H873" s="231">
        <v>2</v>
      </c>
      <c r="I873" s="232"/>
      <c r="J873" s="227"/>
      <c r="K873" s="227"/>
      <c r="L873" s="233"/>
      <c r="M873" s="234"/>
      <c r="N873" s="235"/>
      <c r="O873" s="235"/>
      <c r="P873" s="235"/>
      <c r="Q873" s="235"/>
      <c r="R873" s="235"/>
      <c r="S873" s="235"/>
      <c r="T873" s="236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7" t="s">
        <v>150</v>
      </c>
      <c r="AU873" s="237" t="s">
        <v>89</v>
      </c>
      <c r="AV873" s="13" t="s">
        <v>89</v>
      </c>
      <c r="AW873" s="13" t="s">
        <v>41</v>
      </c>
      <c r="AX873" s="13" t="s">
        <v>80</v>
      </c>
      <c r="AY873" s="237" t="s">
        <v>139</v>
      </c>
    </row>
    <row r="874" s="13" customFormat="1">
      <c r="A874" s="13"/>
      <c r="B874" s="226"/>
      <c r="C874" s="227"/>
      <c r="D874" s="228" t="s">
        <v>150</v>
      </c>
      <c r="E874" s="229" t="s">
        <v>35</v>
      </c>
      <c r="F874" s="230" t="s">
        <v>912</v>
      </c>
      <c r="G874" s="227"/>
      <c r="H874" s="231">
        <v>2</v>
      </c>
      <c r="I874" s="232"/>
      <c r="J874" s="227"/>
      <c r="K874" s="227"/>
      <c r="L874" s="233"/>
      <c r="M874" s="234"/>
      <c r="N874" s="235"/>
      <c r="O874" s="235"/>
      <c r="P874" s="235"/>
      <c r="Q874" s="235"/>
      <c r="R874" s="235"/>
      <c r="S874" s="235"/>
      <c r="T874" s="236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7" t="s">
        <v>150</v>
      </c>
      <c r="AU874" s="237" t="s">
        <v>89</v>
      </c>
      <c r="AV874" s="13" t="s">
        <v>89</v>
      </c>
      <c r="AW874" s="13" t="s">
        <v>41</v>
      </c>
      <c r="AX874" s="13" t="s">
        <v>80</v>
      </c>
      <c r="AY874" s="237" t="s">
        <v>139</v>
      </c>
    </row>
    <row r="875" s="13" customFormat="1">
      <c r="A875" s="13"/>
      <c r="B875" s="226"/>
      <c r="C875" s="227"/>
      <c r="D875" s="228" t="s">
        <v>150</v>
      </c>
      <c r="E875" s="229" t="s">
        <v>35</v>
      </c>
      <c r="F875" s="230" t="s">
        <v>913</v>
      </c>
      <c r="G875" s="227"/>
      <c r="H875" s="231">
        <v>2</v>
      </c>
      <c r="I875" s="232"/>
      <c r="J875" s="227"/>
      <c r="K875" s="227"/>
      <c r="L875" s="233"/>
      <c r="M875" s="234"/>
      <c r="N875" s="235"/>
      <c r="O875" s="235"/>
      <c r="P875" s="235"/>
      <c r="Q875" s="235"/>
      <c r="R875" s="235"/>
      <c r="S875" s="235"/>
      <c r="T875" s="236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7" t="s">
        <v>150</v>
      </c>
      <c r="AU875" s="237" t="s">
        <v>89</v>
      </c>
      <c r="AV875" s="13" t="s">
        <v>89</v>
      </c>
      <c r="AW875" s="13" t="s">
        <v>41</v>
      </c>
      <c r="AX875" s="13" t="s">
        <v>80</v>
      </c>
      <c r="AY875" s="237" t="s">
        <v>139</v>
      </c>
    </row>
    <row r="876" s="13" customFormat="1">
      <c r="A876" s="13"/>
      <c r="B876" s="226"/>
      <c r="C876" s="227"/>
      <c r="D876" s="228" t="s">
        <v>150</v>
      </c>
      <c r="E876" s="229" t="s">
        <v>35</v>
      </c>
      <c r="F876" s="230" t="s">
        <v>914</v>
      </c>
      <c r="G876" s="227"/>
      <c r="H876" s="231">
        <v>2</v>
      </c>
      <c r="I876" s="232"/>
      <c r="J876" s="227"/>
      <c r="K876" s="227"/>
      <c r="L876" s="233"/>
      <c r="M876" s="234"/>
      <c r="N876" s="235"/>
      <c r="O876" s="235"/>
      <c r="P876" s="235"/>
      <c r="Q876" s="235"/>
      <c r="R876" s="235"/>
      <c r="S876" s="235"/>
      <c r="T876" s="236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7" t="s">
        <v>150</v>
      </c>
      <c r="AU876" s="237" t="s">
        <v>89</v>
      </c>
      <c r="AV876" s="13" t="s">
        <v>89</v>
      </c>
      <c r="AW876" s="13" t="s">
        <v>41</v>
      </c>
      <c r="AX876" s="13" t="s">
        <v>80</v>
      </c>
      <c r="AY876" s="237" t="s">
        <v>139</v>
      </c>
    </row>
    <row r="877" s="13" customFormat="1">
      <c r="A877" s="13"/>
      <c r="B877" s="226"/>
      <c r="C877" s="227"/>
      <c r="D877" s="228" t="s">
        <v>150</v>
      </c>
      <c r="E877" s="229" t="s">
        <v>35</v>
      </c>
      <c r="F877" s="230" t="s">
        <v>915</v>
      </c>
      <c r="G877" s="227"/>
      <c r="H877" s="231">
        <v>2</v>
      </c>
      <c r="I877" s="232"/>
      <c r="J877" s="227"/>
      <c r="K877" s="227"/>
      <c r="L877" s="233"/>
      <c r="M877" s="234"/>
      <c r="N877" s="235"/>
      <c r="O877" s="235"/>
      <c r="P877" s="235"/>
      <c r="Q877" s="235"/>
      <c r="R877" s="235"/>
      <c r="S877" s="235"/>
      <c r="T877" s="236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7" t="s">
        <v>150</v>
      </c>
      <c r="AU877" s="237" t="s">
        <v>89</v>
      </c>
      <c r="AV877" s="13" t="s">
        <v>89</v>
      </c>
      <c r="AW877" s="13" t="s">
        <v>41</v>
      </c>
      <c r="AX877" s="13" t="s">
        <v>80</v>
      </c>
      <c r="AY877" s="237" t="s">
        <v>139</v>
      </c>
    </row>
    <row r="878" s="13" customFormat="1">
      <c r="A878" s="13"/>
      <c r="B878" s="226"/>
      <c r="C878" s="227"/>
      <c r="D878" s="228" t="s">
        <v>150</v>
      </c>
      <c r="E878" s="229" t="s">
        <v>35</v>
      </c>
      <c r="F878" s="230" t="s">
        <v>916</v>
      </c>
      <c r="G878" s="227"/>
      <c r="H878" s="231">
        <v>4</v>
      </c>
      <c r="I878" s="232"/>
      <c r="J878" s="227"/>
      <c r="K878" s="227"/>
      <c r="L878" s="233"/>
      <c r="M878" s="234"/>
      <c r="N878" s="235"/>
      <c r="O878" s="235"/>
      <c r="P878" s="235"/>
      <c r="Q878" s="235"/>
      <c r="R878" s="235"/>
      <c r="S878" s="235"/>
      <c r="T878" s="236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7" t="s">
        <v>150</v>
      </c>
      <c r="AU878" s="237" t="s">
        <v>89</v>
      </c>
      <c r="AV878" s="13" t="s">
        <v>89</v>
      </c>
      <c r="AW878" s="13" t="s">
        <v>41</v>
      </c>
      <c r="AX878" s="13" t="s">
        <v>80</v>
      </c>
      <c r="AY878" s="237" t="s">
        <v>139</v>
      </c>
    </row>
    <row r="879" s="13" customFormat="1">
      <c r="A879" s="13"/>
      <c r="B879" s="226"/>
      <c r="C879" s="227"/>
      <c r="D879" s="228" t="s">
        <v>150</v>
      </c>
      <c r="E879" s="229" t="s">
        <v>35</v>
      </c>
      <c r="F879" s="230" t="s">
        <v>917</v>
      </c>
      <c r="G879" s="227"/>
      <c r="H879" s="231">
        <v>4</v>
      </c>
      <c r="I879" s="232"/>
      <c r="J879" s="227"/>
      <c r="K879" s="227"/>
      <c r="L879" s="233"/>
      <c r="M879" s="234"/>
      <c r="N879" s="235"/>
      <c r="O879" s="235"/>
      <c r="P879" s="235"/>
      <c r="Q879" s="235"/>
      <c r="R879" s="235"/>
      <c r="S879" s="235"/>
      <c r="T879" s="236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7" t="s">
        <v>150</v>
      </c>
      <c r="AU879" s="237" t="s">
        <v>89</v>
      </c>
      <c r="AV879" s="13" t="s">
        <v>89</v>
      </c>
      <c r="AW879" s="13" t="s">
        <v>41</v>
      </c>
      <c r="AX879" s="13" t="s">
        <v>80</v>
      </c>
      <c r="AY879" s="237" t="s">
        <v>139</v>
      </c>
    </row>
    <row r="880" s="13" customFormat="1">
      <c r="A880" s="13"/>
      <c r="B880" s="226"/>
      <c r="C880" s="227"/>
      <c r="D880" s="228" t="s">
        <v>150</v>
      </c>
      <c r="E880" s="229" t="s">
        <v>35</v>
      </c>
      <c r="F880" s="230" t="s">
        <v>918</v>
      </c>
      <c r="G880" s="227"/>
      <c r="H880" s="231">
        <v>1</v>
      </c>
      <c r="I880" s="232"/>
      <c r="J880" s="227"/>
      <c r="K880" s="227"/>
      <c r="L880" s="233"/>
      <c r="M880" s="234"/>
      <c r="N880" s="235"/>
      <c r="O880" s="235"/>
      <c r="P880" s="235"/>
      <c r="Q880" s="235"/>
      <c r="R880" s="235"/>
      <c r="S880" s="235"/>
      <c r="T880" s="236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7" t="s">
        <v>150</v>
      </c>
      <c r="AU880" s="237" t="s">
        <v>89</v>
      </c>
      <c r="AV880" s="13" t="s">
        <v>89</v>
      </c>
      <c r="AW880" s="13" t="s">
        <v>41</v>
      </c>
      <c r="AX880" s="13" t="s">
        <v>80</v>
      </c>
      <c r="AY880" s="237" t="s">
        <v>139</v>
      </c>
    </row>
    <row r="881" s="14" customFormat="1">
      <c r="A881" s="14"/>
      <c r="B881" s="238"/>
      <c r="C881" s="239"/>
      <c r="D881" s="228" t="s">
        <v>150</v>
      </c>
      <c r="E881" s="240" t="s">
        <v>35</v>
      </c>
      <c r="F881" s="241" t="s">
        <v>170</v>
      </c>
      <c r="G881" s="239"/>
      <c r="H881" s="242">
        <v>19</v>
      </c>
      <c r="I881" s="243"/>
      <c r="J881" s="239"/>
      <c r="K881" s="239"/>
      <c r="L881" s="244"/>
      <c r="M881" s="245"/>
      <c r="N881" s="246"/>
      <c r="O881" s="246"/>
      <c r="P881" s="246"/>
      <c r="Q881" s="246"/>
      <c r="R881" s="246"/>
      <c r="S881" s="246"/>
      <c r="T881" s="247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8" t="s">
        <v>150</v>
      </c>
      <c r="AU881" s="248" t="s">
        <v>89</v>
      </c>
      <c r="AV881" s="14" t="s">
        <v>146</v>
      </c>
      <c r="AW881" s="14" t="s">
        <v>41</v>
      </c>
      <c r="AX881" s="14" t="s">
        <v>87</v>
      </c>
      <c r="AY881" s="248" t="s">
        <v>139</v>
      </c>
    </row>
    <row r="882" s="2" customFormat="1" ht="44.25" customHeight="1">
      <c r="A882" s="42"/>
      <c r="B882" s="43"/>
      <c r="C882" s="208" t="s">
        <v>919</v>
      </c>
      <c r="D882" s="208" t="s">
        <v>141</v>
      </c>
      <c r="E882" s="209" t="s">
        <v>920</v>
      </c>
      <c r="F882" s="210" t="s">
        <v>921</v>
      </c>
      <c r="G882" s="211" t="s">
        <v>221</v>
      </c>
      <c r="H882" s="212">
        <v>4</v>
      </c>
      <c r="I882" s="213"/>
      <c r="J882" s="214">
        <f>ROUND(I882*H882,2)</f>
        <v>0</v>
      </c>
      <c r="K882" s="210" t="s">
        <v>35</v>
      </c>
      <c r="L882" s="48"/>
      <c r="M882" s="215" t="s">
        <v>35</v>
      </c>
      <c r="N882" s="216" t="s">
        <v>51</v>
      </c>
      <c r="O882" s="88"/>
      <c r="P882" s="217">
        <f>O882*H882</f>
        <v>0</v>
      </c>
      <c r="Q882" s="217">
        <v>0</v>
      </c>
      <c r="R882" s="217">
        <f>Q882*H882</f>
        <v>0</v>
      </c>
      <c r="S882" s="217">
        <v>0.17399999999999999</v>
      </c>
      <c r="T882" s="218">
        <f>S882*H882</f>
        <v>0.69599999999999995</v>
      </c>
      <c r="U882" s="42"/>
      <c r="V882" s="42"/>
      <c r="W882" s="42"/>
      <c r="X882" s="42"/>
      <c r="Y882" s="42"/>
      <c r="Z882" s="42"/>
      <c r="AA882" s="42"/>
      <c r="AB882" s="42"/>
      <c r="AC882" s="42"/>
      <c r="AD882" s="42"/>
      <c r="AE882" s="42"/>
      <c r="AR882" s="219" t="s">
        <v>287</v>
      </c>
      <c r="AT882" s="219" t="s">
        <v>141</v>
      </c>
      <c r="AU882" s="219" t="s">
        <v>89</v>
      </c>
      <c r="AY882" s="20" t="s">
        <v>139</v>
      </c>
      <c r="BE882" s="220">
        <f>IF(N882="základní",J882,0)</f>
        <v>0</v>
      </c>
      <c r="BF882" s="220">
        <f>IF(N882="snížená",J882,0)</f>
        <v>0</v>
      </c>
      <c r="BG882" s="220">
        <f>IF(N882="zákl. přenesená",J882,0)</f>
        <v>0</v>
      </c>
      <c r="BH882" s="220">
        <f>IF(N882="sníž. přenesená",J882,0)</f>
        <v>0</v>
      </c>
      <c r="BI882" s="220">
        <f>IF(N882="nulová",J882,0)</f>
        <v>0</v>
      </c>
      <c r="BJ882" s="20" t="s">
        <v>87</v>
      </c>
      <c r="BK882" s="220">
        <f>ROUND(I882*H882,2)</f>
        <v>0</v>
      </c>
      <c r="BL882" s="20" t="s">
        <v>287</v>
      </c>
      <c r="BM882" s="219" t="s">
        <v>922</v>
      </c>
    </row>
    <row r="883" s="15" customFormat="1">
      <c r="A883" s="15"/>
      <c r="B883" s="250"/>
      <c r="C883" s="251"/>
      <c r="D883" s="228" t="s">
        <v>150</v>
      </c>
      <c r="E883" s="252" t="s">
        <v>35</v>
      </c>
      <c r="F883" s="253" t="s">
        <v>329</v>
      </c>
      <c r="G883" s="251"/>
      <c r="H883" s="252" t="s">
        <v>35</v>
      </c>
      <c r="I883" s="254"/>
      <c r="J883" s="251"/>
      <c r="K883" s="251"/>
      <c r="L883" s="255"/>
      <c r="M883" s="256"/>
      <c r="N883" s="257"/>
      <c r="O883" s="257"/>
      <c r="P883" s="257"/>
      <c r="Q883" s="257"/>
      <c r="R883" s="257"/>
      <c r="S883" s="257"/>
      <c r="T883" s="258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59" t="s">
        <v>150</v>
      </c>
      <c r="AU883" s="259" t="s">
        <v>89</v>
      </c>
      <c r="AV883" s="15" t="s">
        <v>87</v>
      </c>
      <c r="AW883" s="15" t="s">
        <v>41</v>
      </c>
      <c r="AX883" s="15" t="s">
        <v>80</v>
      </c>
      <c r="AY883" s="259" t="s">
        <v>139</v>
      </c>
    </row>
    <row r="884" s="13" customFormat="1">
      <c r="A884" s="13"/>
      <c r="B884" s="226"/>
      <c r="C884" s="227"/>
      <c r="D884" s="228" t="s">
        <v>150</v>
      </c>
      <c r="E884" s="229" t="s">
        <v>35</v>
      </c>
      <c r="F884" s="230" t="s">
        <v>792</v>
      </c>
      <c r="G884" s="227"/>
      <c r="H884" s="231">
        <v>4</v>
      </c>
      <c r="I884" s="232"/>
      <c r="J884" s="227"/>
      <c r="K884" s="227"/>
      <c r="L884" s="233"/>
      <c r="M884" s="234"/>
      <c r="N884" s="235"/>
      <c r="O884" s="235"/>
      <c r="P884" s="235"/>
      <c r="Q884" s="235"/>
      <c r="R884" s="235"/>
      <c r="S884" s="235"/>
      <c r="T884" s="236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7" t="s">
        <v>150</v>
      </c>
      <c r="AU884" s="237" t="s">
        <v>89</v>
      </c>
      <c r="AV884" s="13" t="s">
        <v>89</v>
      </c>
      <c r="AW884" s="13" t="s">
        <v>41</v>
      </c>
      <c r="AX884" s="13" t="s">
        <v>87</v>
      </c>
      <c r="AY884" s="237" t="s">
        <v>139</v>
      </c>
    </row>
    <row r="885" s="2" customFormat="1" ht="37.8" customHeight="1">
      <c r="A885" s="42"/>
      <c r="B885" s="43"/>
      <c r="C885" s="208" t="s">
        <v>923</v>
      </c>
      <c r="D885" s="208" t="s">
        <v>141</v>
      </c>
      <c r="E885" s="209" t="s">
        <v>924</v>
      </c>
      <c r="F885" s="210" t="s">
        <v>925</v>
      </c>
      <c r="G885" s="211" t="s">
        <v>221</v>
      </c>
      <c r="H885" s="212">
        <v>4</v>
      </c>
      <c r="I885" s="213"/>
      <c r="J885" s="214">
        <f>ROUND(I885*H885,2)</f>
        <v>0</v>
      </c>
      <c r="K885" s="210" t="s">
        <v>35</v>
      </c>
      <c r="L885" s="48"/>
      <c r="M885" s="215" t="s">
        <v>35</v>
      </c>
      <c r="N885" s="216" t="s">
        <v>51</v>
      </c>
      <c r="O885" s="88"/>
      <c r="P885" s="217">
        <f>O885*H885</f>
        <v>0</v>
      </c>
      <c r="Q885" s="217">
        <v>0</v>
      </c>
      <c r="R885" s="217">
        <f>Q885*H885</f>
        <v>0</v>
      </c>
      <c r="S885" s="217">
        <v>0</v>
      </c>
      <c r="T885" s="218">
        <f>S885*H885</f>
        <v>0</v>
      </c>
      <c r="U885" s="42"/>
      <c r="V885" s="42"/>
      <c r="W885" s="42"/>
      <c r="X885" s="42"/>
      <c r="Y885" s="42"/>
      <c r="Z885" s="42"/>
      <c r="AA885" s="42"/>
      <c r="AB885" s="42"/>
      <c r="AC885" s="42"/>
      <c r="AD885" s="42"/>
      <c r="AE885" s="42"/>
      <c r="AR885" s="219" t="s">
        <v>287</v>
      </c>
      <c r="AT885" s="219" t="s">
        <v>141</v>
      </c>
      <c r="AU885" s="219" t="s">
        <v>89</v>
      </c>
      <c r="AY885" s="20" t="s">
        <v>139</v>
      </c>
      <c r="BE885" s="220">
        <f>IF(N885="základní",J885,0)</f>
        <v>0</v>
      </c>
      <c r="BF885" s="220">
        <f>IF(N885="snížená",J885,0)</f>
        <v>0</v>
      </c>
      <c r="BG885" s="220">
        <f>IF(N885="zákl. přenesená",J885,0)</f>
        <v>0</v>
      </c>
      <c r="BH885" s="220">
        <f>IF(N885="sníž. přenesená",J885,0)</f>
        <v>0</v>
      </c>
      <c r="BI885" s="220">
        <f>IF(N885="nulová",J885,0)</f>
        <v>0</v>
      </c>
      <c r="BJ885" s="20" t="s">
        <v>87</v>
      </c>
      <c r="BK885" s="220">
        <f>ROUND(I885*H885,2)</f>
        <v>0</v>
      </c>
      <c r="BL885" s="20" t="s">
        <v>287</v>
      </c>
      <c r="BM885" s="219" t="s">
        <v>926</v>
      </c>
    </row>
    <row r="886" s="15" customFormat="1">
      <c r="A886" s="15"/>
      <c r="B886" s="250"/>
      <c r="C886" s="251"/>
      <c r="D886" s="228" t="s">
        <v>150</v>
      </c>
      <c r="E886" s="252" t="s">
        <v>35</v>
      </c>
      <c r="F886" s="253" t="s">
        <v>329</v>
      </c>
      <c r="G886" s="251"/>
      <c r="H886" s="252" t="s">
        <v>35</v>
      </c>
      <c r="I886" s="254"/>
      <c r="J886" s="251"/>
      <c r="K886" s="251"/>
      <c r="L886" s="255"/>
      <c r="M886" s="256"/>
      <c r="N886" s="257"/>
      <c r="O886" s="257"/>
      <c r="P886" s="257"/>
      <c r="Q886" s="257"/>
      <c r="R886" s="257"/>
      <c r="S886" s="257"/>
      <c r="T886" s="258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59" t="s">
        <v>150</v>
      </c>
      <c r="AU886" s="259" t="s">
        <v>89</v>
      </c>
      <c r="AV886" s="15" t="s">
        <v>87</v>
      </c>
      <c r="AW886" s="15" t="s">
        <v>41</v>
      </c>
      <c r="AX886" s="15" t="s">
        <v>80</v>
      </c>
      <c r="AY886" s="259" t="s">
        <v>139</v>
      </c>
    </row>
    <row r="887" s="13" customFormat="1">
      <c r="A887" s="13"/>
      <c r="B887" s="226"/>
      <c r="C887" s="227"/>
      <c r="D887" s="228" t="s">
        <v>150</v>
      </c>
      <c r="E887" s="229" t="s">
        <v>35</v>
      </c>
      <c r="F887" s="230" t="s">
        <v>792</v>
      </c>
      <c r="G887" s="227"/>
      <c r="H887" s="231">
        <v>4</v>
      </c>
      <c r="I887" s="232"/>
      <c r="J887" s="227"/>
      <c r="K887" s="227"/>
      <c r="L887" s="233"/>
      <c r="M887" s="234"/>
      <c r="N887" s="235"/>
      <c r="O887" s="235"/>
      <c r="P887" s="235"/>
      <c r="Q887" s="235"/>
      <c r="R887" s="235"/>
      <c r="S887" s="235"/>
      <c r="T887" s="236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7" t="s">
        <v>150</v>
      </c>
      <c r="AU887" s="237" t="s">
        <v>89</v>
      </c>
      <c r="AV887" s="13" t="s">
        <v>89</v>
      </c>
      <c r="AW887" s="13" t="s">
        <v>41</v>
      </c>
      <c r="AX887" s="13" t="s">
        <v>87</v>
      </c>
      <c r="AY887" s="237" t="s">
        <v>139</v>
      </c>
    </row>
    <row r="888" s="2" customFormat="1" ht="55.5" customHeight="1">
      <c r="A888" s="42"/>
      <c r="B888" s="43"/>
      <c r="C888" s="208" t="s">
        <v>927</v>
      </c>
      <c r="D888" s="208" t="s">
        <v>141</v>
      </c>
      <c r="E888" s="209" t="s">
        <v>928</v>
      </c>
      <c r="F888" s="210" t="s">
        <v>929</v>
      </c>
      <c r="G888" s="211" t="s">
        <v>749</v>
      </c>
      <c r="H888" s="281"/>
      <c r="I888" s="213"/>
      <c r="J888" s="214">
        <f>ROUND(I888*H888,2)</f>
        <v>0</v>
      </c>
      <c r="K888" s="210" t="s">
        <v>145</v>
      </c>
      <c r="L888" s="48"/>
      <c r="M888" s="215" t="s">
        <v>35</v>
      </c>
      <c r="N888" s="216" t="s">
        <v>51</v>
      </c>
      <c r="O888" s="88"/>
      <c r="P888" s="217">
        <f>O888*H888</f>
        <v>0</v>
      </c>
      <c r="Q888" s="217">
        <v>0</v>
      </c>
      <c r="R888" s="217">
        <f>Q888*H888</f>
        <v>0</v>
      </c>
      <c r="S888" s="217">
        <v>0</v>
      </c>
      <c r="T888" s="218">
        <f>S888*H888</f>
        <v>0</v>
      </c>
      <c r="U888" s="42"/>
      <c r="V888" s="42"/>
      <c r="W888" s="42"/>
      <c r="X888" s="42"/>
      <c r="Y888" s="42"/>
      <c r="Z888" s="42"/>
      <c r="AA888" s="42"/>
      <c r="AB888" s="42"/>
      <c r="AC888" s="42"/>
      <c r="AD888" s="42"/>
      <c r="AE888" s="42"/>
      <c r="AR888" s="219" t="s">
        <v>287</v>
      </c>
      <c r="AT888" s="219" t="s">
        <v>141</v>
      </c>
      <c r="AU888" s="219" t="s">
        <v>89</v>
      </c>
      <c r="AY888" s="20" t="s">
        <v>139</v>
      </c>
      <c r="BE888" s="220">
        <f>IF(N888="základní",J888,0)</f>
        <v>0</v>
      </c>
      <c r="BF888" s="220">
        <f>IF(N888="snížená",J888,0)</f>
        <v>0</v>
      </c>
      <c r="BG888" s="220">
        <f>IF(N888="zákl. přenesená",J888,0)</f>
        <v>0</v>
      </c>
      <c r="BH888" s="220">
        <f>IF(N888="sníž. přenesená",J888,0)</f>
        <v>0</v>
      </c>
      <c r="BI888" s="220">
        <f>IF(N888="nulová",J888,0)</f>
        <v>0</v>
      </c>
      <c r="BJ888" s="20" t="s">
        <v>87</v>
      </c>
      <c r="BK888" s="220">
        <f>ROUND(I888*H888,2)</f>
        <v>0</v>
      </c>
      <c r="BL888" s="20" t="s">
        <v>287</v>
      </c>
      <c r="BM888" s="219" t="s">
        <v>930</v>
      </c>
    </row>
    <row r="889" s="2" customFormat="1">
      <c r="A889" s="42"/>
      <c r="B889" s="43"/>
      <c r="C889" s="44"/>
      <c r="D889" s="221" t="s">
        <v>148</v>
      </c>
      <c r="E889" s="44"/>
      <c r="F889" s="222" t="s">
        <v>931</v>
      </c>
      <c r="G889" s="44"/>
      <c r="H889" s="44"/>
      <c r="I889" s="223"/>
      <c r="J889" s="44"/>
      <c r="K889" s="44"/>
      <c r="L889" s="48"/>
      <c r="M889" s="224"/>
      <c r="N889" s="225"/>
      <c r="O889" s="88"/>
      <c r="P889" s="88"/>
      <c r="Q889" s="88"/>
      <c r="R889" s="88"/>
      <c r="S889" s="88"/>
      <c r="T889" s="89"/>
      <c r="U889" s="42"/>
      <c r="V889" s="42"/>
      <c r="W889" s="42"/>
      <c r="X889" s="42"/>
      <c r="Y889" s="42"/>
      <c r="Z889" s="42"/>
      <c r="AA889" s="42"/>
      <c r="AB889" s="42"/>
      <c r="AC889" s="42"/>
      <c r="AD889" s="42"/>
      <c r="AE889" s="42"/>
      <c r="AT889" s="20" t="s">
        <v>148</v>
      </c>
      <c r="AU889" s="20" t="s">
        <v>89</v>
      </c>
    </row>
    <row r="890" s="12" customFormat="1" ht="22.8" customHeight="1">
      <c r="A890" s="12"/>
      <c r="B890" s="192"/>
      <c r="C890" s="193"/>
      <c r="D890" s="194" t="s">
        <v>79</v>
      </c>
      <c r="E890" s="206" t="s">
        <v>932</v>
      </c>
      <c r="F890" s="206" t="s">
        <v>933</v>
      </c>
      <c r="G890" s="193"/>
      <c r="H890" s="193"/>
      <c r="I890" s="196"/>
      <c r="J890" s="207">
        <f>BK890</f>
        <v>0</v>
      </c>
      <c r="K890" s="193"/>
      <c r="L890" s="198"/>
      <c r="M890" s="199"/>
      <c r="N890" s="200"/>
      <c r="O890" s="200"/>
      <c r="P890" s="201">
        <f>SUM(P891:P965)</f>
        <v>0</v>
      </c>
      <c r="Q890" s="200"/>
      <c r="R890" s="201">
        <f>SUM(R891:R965)</f>
        <v>12.989276079999998</v>
      </c>
      <c r="S890" s="200"/>
      <c r="T890" s="202">
        <f>SUM(T891:T965)</f>
        <v>0</v>
      </c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R890" s="203" t="s">
        <v>89</v>
      </c>
      <c r="AT890" s="204" t="s">
        <v>79</v>
      </c>
      <c r="AU890" s="204" t="s">
        <v>87</v>
      </c>
      <c r="AY890" s="203" t="s">
        <v>139</v>
      </c>
      <c r="BK890" s="205">
        <f>SUM(BK891:BK965)</f>
        <v>0</v>
      </c>
    </row>
    <row r="891" s="2" customFormat="1" ht="24.15" customHeight="1">
      <c r="A891" s="42"/>
      <c r="B891" s="43"/>
      <c r="C891" s="208" t="s">
        <v>934</v>
      </c>
      <c r="D891" s="208" t="s">
        <v>141</v>
      </c>
      <c r="E891" s="209" t="s">
        <v>935</v>
      </c>
      <c r="F891" s="210" t="s">
        <v>936</v>
      </c>
      <c r="G891" s="211" t="s">
        <v>282</v>
      </c>
      <c r="H891" s="212">
        <v>161.428</v>
      </c>
      <c r="I891" s="213"/>
      <c r="J891" s="214">
        <f>ROUND(I891*H891,2)</f>
        <v>0</v>
      </c>
      <c r="K891" s="210" t="s">
        <v>145</v>
      </c>
      <c r="L891" s="48"/>
      <c r="M891" s="215" t="s">
        <v>35</v>
      </c>
      <c r="N891" s="216" t="s">
        <v>51</v>
      </c>
      <c r="O891" s="88"/>
      <c r="P891" s="217">
        <f>O891*H891</f>
        <v>0</v>
      </c>
      <c r="Q891" s="217">
        <v>0</v>
      </c>
      <c r="R891" s="217">
        <f>Q891*H891</f>
        <v>0</v>
      </c>
      <c r="S891" s="217">
        <v>0</v>
      </c>
      <c r="T891" s="218">
        <f>S891*H891</f>
        <v>0</v>
      </c>
      <c r="U891" s="42"/>
      <c r="V891" s="42"/>
      <c r="W891" s="42"/>
      <c r="X891" s="42"/>
      <c r="Y891" s="42"/>
      <c r="Z891" s="42"/>
      <c r="AA891" s="42"/>
      <c r="AB891" s="42"/>
      <c r="AC891" s="42"/>
      <c r="AD891" s="42"/>
      <c r="AE891" s="42"/>
      <c r="AR891" s="219" t="s">
        <v>287</v>
      </c>
      <c r="AT891" s="219" t="s">
        <v>141</v>
      </c>
      <c r="AU891" s="219" t="s">
        <v>89</v>
      </c>
      <c r="AY891" s="20" t="s">
        <v>139</v>
      </c>
      <c r="BE891" s="220">
        <f>IF(N891="základní",J891,0)</f>
        <v>0</v>
      </c>
      <c r="BF891" s="220">
        <f>IF(N891="snížená",J891,0)</f>
        <v>0</v>
      </c>
      <c r="BG891" s="220">
        <f>IF(N891="zákl. přenesená",J891,0)</f>
        <v>0</v>
      </c>
      <c r="BH891" s="220">
        <f>IF(N891="sníž. přenesená",J891,0)</f>
        <v>0</v>
      </c>
      <c r="BI891" s="220">
        <f>IF(N891="nulová",J891,0)</f>
        <v>0</v>
      </c>
      <c r="BJ891" s="20" t="s">
        <v>87</v>
      </c>
      <c r="BK891" s="220">
        <f>ROUND(I891*H891,2)</f>
        <v>0</v>
      </c>
      <c r="BL891" s="20" t="s">
        <v>287</v>
      </c>
      <c r="BM891" s="219" t="s">
        <v>937</v>
      </c>
    </row>
    <row r="892" s="2" customFormat="1">
      <c r="A892" s="42"/>
      <c r="B892" s="43"/>
      <c r="C892" s="44"/>
      <c r="D892" s="221" t="s">
        <v>148</v>
      </c>
      <c r="E892" s="44"/>
      <c r="F892" s="222" t="s">
        <v>938</v>
      </c>
      <c r="G892" s="44"/>
      <c r="H892" s="44"/>
      <c r="I892" s="223"/>
      <c r="J892" s="44"/>
      <c r="K892" s="44"/>
      <c r="L892" s="48"/>
      <c r="M892" s="224"/>
      <c r="N892" s="225"/>
      <c r="O892" s="88"/>
      <c r="P892" s="88"/>
      <c r="Q892" s="88"/>
      <c r="R892" s="88"/>
      <c r="S892" s="88"/>
      <c r="T892" s="89"/>
      <c r="U892" s="42"/>
      <c r="V892" s="42"/>
      <c r="W892" s="42"/>
      <c r="X892" s="42"/>
      <c r="Y892" s="42"/>
      <c r="Z892" s="42"/>
      <c r="AA892" s="42"/>
      <c r="AB892" s="42"/>
      <c r="AC892" s="42"/>
      <c r="AD892" s="42"/>
      <c r="AE892" s="42"/>
      <c r="AT892" s="20" t="s">
        <v>148</v>
      </c>
      <c r="AU892" s="20" t="s">
        <v>89</v>
      </c>
    </row>
    <row r="893" s="15" customFormat="1">
      <c r="A893" s="15"/>
      <c r="B893" s="250"/>
      <c r="C893" s="251"/>
      <c r="D893" s="228" t="s">
        <v>150</v>
      </c>
      <c r="E893" s="252" t="s">
        <v>35</v>
      </c>
      <c r="F893" s="253" t="s">
        <v>224</v>
      </c>
      <c r="G893" s="251"/>
      <c r="H893" s="252" t="s">
        <v>35</v>
      </c>
      <c r="I893" s="254"/>
      <c r="J893" s="251"/>
      <c r="K893" s="251"/>
      <c r="L893" s="255"/>
      <c r="M893" s="256"/>
      <c r="N893" s="257"/>
      <c r="O893" s="257"/>
      <c r="P893" s="257"/>
      <c r="Q893" s="257"/>
      <c r="R893" s="257"/>
      <c r="S893" s="257"/>
      <c r="T893" s="258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59" t="s">
        <v>150</v>
      </c>
      <c r="AU893" s="259" t="s">
        <v>89</v>
      </c>
      <c r="AV893" s="15" t="s">
        <v>87</v>
      </c>
      <c r="AW893" s="15" t="s">
        <v>41</v>
      </c>
      <c r="AX893" s="15" t="s">
        <v>80</v>
      </c>
      <c r="AY893" s="259" t="s">
        <v>139</v>
      </c>
    </row>
    <row r="894" s="15" customFormat="1">
      <c r="A894" s="15"/>
      <c r="B894" s="250"/>
      <c r="C894" s="251"/>
      <c r="D894" s="228" t="s">
        <v>150</v>
      </c>
      <c r="E894" s="252" t="s">
        <v>35</v>
      </c>
      <c r="F894" s="253" t="s">
        <v>577</v>
      </c>
      <c r="G894" s="251"/>
      <c r="H894" s="252" t="s">
        <v>35</v>
      </c>
      <c r="I894" s="254"/>
      <c r="J894" s="251"/>
      <c r="K894" s="251"/>
      <c r="L894" s="255"/>
      <c r="M894" s="256"/>
      <c r="N894" s="257"/>
      <c r="O894" s="257"/>
      <c r="P894" s="257"/>
      <c r="Q894" s="257"/>
      <c r="R894" s="257"/>
      <c r="S894" s="257"/>
      <c r="T894" s="258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59" t="s">
        <v>150</v>
      </c>
      <c r="AU894" s="259" t="s">
        <v>89</v>
      </c>
      <c r="AV894" s="15" t="s">
        <v>87</v>
      </c>
      <c r="AW894" s="15" t="s">
        <v>41</v>
      </c>
      <c r="AX894" s="15" t="s">
        <v>80</v>
      </c>
      <c r="AY894" s="259" t="s">
        <v>139</v>
      </c>
    </row>
    <row r="895" s="13" customFormat="1">
      <c r="A895" s="13"/>
      <c r="B895" s="226"/>
      <c r="C895" s="227"/>
      <c r="D895" s="228" t="s">
        <v>150</v>
      </c>
      <c r="E895" s="229" t="s">
        <v>35</v>
      </c>
      <c r="F895" s="230" t="s">
        <v>939</v>
      </c>
      <c r="G895" s="227"/>
      <c r="H895" s="231">
        <v>74.292000000000002</v>
      </c>
      <c r="I895" s="232"/>
      <c r="J895" s="227"/>
      <c r="K895" s="227"/>
      <c r="L895" s="233"/>
      <c r="M895" s="234"/>
      <c r="N895" s="235"/>
      <c r="O895" s="235"/>
      <c r="P895" s="235"/>
      <c r="Q895" s="235"/>
      <c r="R895" s="235"/>
      <c r="S895" s="235"/>
      <c r="T895" s="236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7" t="s">
        <v>150</v>
      </c>
      <c r="AU895" s="237" t="s">
        <v>89</v>
      </c>
      <c r="AV895" s="13" t="s">
        <v>89</v>
      </c>
      <c r="AW895" s="13" t="s">
        <v>41</v>
      </c>
      <c r="AX895" s="13" t="s">
        <v>80</v>
      </c>
      <c r="AY895" s="237" t="s">
        <v>139</v>
      </c>
    </row>
    <row r="896" s="13" customFormat="1">
      <c r="A896" s="13"/>
      <c r="B896" s="226"/>
      <c r="C896" s="227"/>
      <c r="D896" s="228" t="s">
        <v>150</v>
      </c>
      <c r="E896" s="229" t="s">
        <v>35</v>
      </c>
      <c r="F896" s="230" t="s">
        <v>549</v>
      </c>
      <c r="G896" s="227"/>
      <c r="H896" s="231">
        <v>14.75</v>
      </c>
      <c r="I896" s="232"/>
      <c r="J896" s="227"/>
      <c r="K896" s="227"/>
      <c r="L896" s="233"/>
      <c r="M896" s="234"/>
      <c r="N896" s="235"/>
      <c r="O896" s="235"/>
      <c r="P896" s="235"/>
      <c r="Q896" s="235"/>
      <c r="R896" s="235"/>
      <c r="S896" s="235"/>
      <c r="T896" s="236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7" t="s">
        <v>150</v>
      </c>
      <c r="AU896" s="237" t="s">
        <v>89</v>
      </c>
      <c r="AV896" s="13" t="s">
        <v>89</v>
      </c>
      <c r="AW896" s="13" t="s">
        <v>41</v>
      </c>
      <c r="AX896" s="13" t="s">
        <v>80</v>
      </c>
      <c r="AY896" s="237" t="s">
        <v>139</v>
      </c>
    </row>
    <row r="897" s="13" customFormat="1">
      <c r="A897" s="13"/>
      <c r="B897" s="226"/>
      <c r="C897" s="227"/>
      <c r="D897" s="228" t="s">
        <v>150</v>
      </c>
      <c r="E897" s="229" t="s">
        <v>35</v>
      </c>
      <c r="F897" s="230" t="s">
        <v>550</v>
      </c>
      <c r="G897" s="227"/>
      <c r="H897" s="231">
        <v>72.385999999999996</v>
      </c>
      <c r="I897" s="232"/>
      <c r="J897" s="227"/>
      <c r="K897" s="227"/>
      <c r="L897" s="233"/>
      <c r="M897" s="234"/>
      <c r="N897" s="235"/>
      <c r="O897" s="235"/>
      <c r="P897" s="235"/>
      <c r="Q897" s="235"/>
      <c r="R897" s="235"/>
      <c r="S897" s="235"/>
      <c r="T897" s="236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7" t="s">
        <v>150</v>
      </c>
      <c r="AU897" s="237" t="s">
        <v>89</v>
      </c>
      <c r="AV897" s="13" t="s">
        <v>89</v>
      </c>
      <c r="AW897" s="13" t="s">
        <v>41</v>
      </c>
      <c r="AX897" s="13" t="s">
        <v>80</v>
      </c>
      <c r="AY897" s="237" t="s">
        <v>139</v>
      </c>
    </row>
    <row r="898" s="14" customFormat="1">
      <c r="A898" s="14"/>
      <c r="B898" s="238"/>
      <c r="C898" s="239"/>
      <c r="D898" s="228" t="s">
        <v>150</v>
      </c>
      <c r="E898" s="240" t="s">
        <v>35</v>
      </c>
      <c r="F898" s="241" t="s">
        <v>170</v>
      </c>
      <c r="G898" s="239"/>
      <c r="H898" s="242">
        <v>161.428</v>
      </c>
      <c r="I898" s="243"/>
      <c r="J898" s="239"/>
      <c r="K898" s="239"/>
      <c r="L898" s="244"/>
      <c r="M898" s="245"/>
      <c r="N898" s="246"/>
      <c r="O898" s="246"/>
      <c r="P898" s="246"/>
      <c r="Q898" s="246"/>
      <c r="R898" s="246"/>
      <c r="S898" s="246"/>
      <c r="T898" s="247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8" t="s">
        <v>150</v>
      </c>
      <c r="AU898" s="248" t="s">
        <v>89</v>
      </c>
      <c r="AV898" s="14" t="s">
        <v>146</v>
      </c>
      <c r="AW898" s="14" t="s">
        <v>41</v>
      </c>
      <c r="AX898" s="14" t="s">
        <v>87</v>
      </c>
      <c r="AY898" s="248" t="s">
        <v>139</v>
      </c>
    </row>
    <row r="899" s="2" customFormat="1" ht="24.15" customHeight="1">
      <c r="A899" s="42"/>
      <c r="B899" s="43"/>
      <c r="C899" s="208" t="s">
        <v>940</v>
      </c>
      <c r="D899" s="208" t="s">
        <v>141</v>
      </c>
      <c r="E899" s="209" t="s">
        <v>941</v>
      </c>
      <c r="F899" s="210" t="s">
        <v>942</v>
      </c>
      <c r="G899" s="211" t="s">
        <v>282</v>
      </c>
      <c r="H899" s="212">
        <v>161.428</v>
      </c>
      <c r="I899" s="213"/>
      <c r="J899" s="214">
        <f>ROUND(I899*H899,2)</f>
        <v>0</v>
      </c>
      <c r="K899" s="210" t="s">
        <v>145</v>
      </c>
      <c r="L899" s="48"/>
      <c r="M899" s="215" t="s">
        <v>35</v>
      </c>
      <c r="N899" s="216" t="s">
        <v>51</v>
      </c>
      <c r="O899" s="88"/>
      <c r="P899" s="217">
        <f>O899*H899</f>
        <v>0</v>
      </c>
      <c r="Q899" s="217">
        <v>0.00029999999999999997</v>
      </c>
      <c r="R899" s="217">
        <f>Q899*H899</f>
        <v>0.048428399999999996</v>
      </c>
      <c r="S899" s="217">
        <v>0</v>
      </c>
      <c r="T899" s="218">
        <f>S899*H899</f>
        <v>0</v>
      </c>
      <c r="U899" s="42"/>
      <c r="V899" s="42"/>
      <c r="W899" s="42"/>
      <c r="X899" s="42"/>
      <c r="Y899" s="42"/>
      <c r="Z899" s="42"/>
      <c r="AA899" s="42"/>
      <c r="AB899" s="42"/>
      <c r="AC899" s="42"/>
      <c r="AD899" s="42"/>
      <c r="AE899" s="42"/>
      <c r="AR899" s="219" t="s">
        <v>287</v>
      </c>
      <c r="AT899" s="219" t="s">
        <v>141</v>
      </c>
      <c r="AU899" s="219" t="s">
        <v>89</v>
      </c>
      <c r="AY899" s="20" t="s">
        <v>139</v>
      </c>
      <c r="BE899" s="220">
        <f>IF(N899="základní",J899,0)</f>
        <v>0</v>
      </c>
      <c r="BF899" s="220">
        <f>IF(N899="snížená",J899,0)</f>
        <v>0</v>
      </c>
      <c r="BG899" s="220">
        <f>IF(N899="zákl. přenesená",J899,0)</f>
        <v>0</v>
      </c>
      <c r="BH899" s="220">
        <f>IF(N899="sníž. přenesená",J899,0)</f>
        <v>0</v>
      </c>
      <c r="BI899" s="220">
        <f>IF(N899="nulová",J899,0)</f>
        <v>0</v>
      </c>
      <c r="BJ899" s="20" t="s">
        <v>87</v>
      </c>
      <c r="BK899" s="220">
        <f>ROUND(I899*H899,2)</f>
        <v>0</v>
      </c>
      <c r="BL899" s="20" t="s">
        <v>287</v>
      </c>
      <c r="BM899" s="219" t="s">
        <v>943</v>
      </c>
    </row>
    <row r="900" s="2" customFormat="1">
      <c r="A900" s="42"/>
      <c r="B900" s="43"/>
      <c r="C900" s="44"/>
      <c r="D900" s="221" t="s">
        <v>148</v>
      </c>
      <c r="E900" s="44"/>
      <c r="F900" s="222" t="s">
        <v>944</v>
      </c>
      <c r="G900" s="44"/>
      <c r="H900" s="44"/>
      <c r="I900" s="223"/>
      <c r="J900" s="44"/>
      <c r="K900" s="44"/>
      <c r="L900" s="48"/>
      <c r="M900" s="224"/>
      <c r="N900" s="225"/>
      <c r="O900" s="88"/>
      <c r="P900" s="88"/>
      <c r="Q900" s="88"/>
      <c r="R900" s="88"/>
      <c r="S900" s="88"/>
      <c r="T900" s="89"/>
      <c r="U900" s="42"/>
      <c r="V900" s="42"/>
      <c r="W900" s="42"/>
      <c r="X900" s="42"/>
      <c r="Y900" s="42"/>
      <c r="Z900" s="42"/>
      <c r="AA900" s="42"/>
      <c r="AB900" s="42"/>
      <c r="AC900" s="42"/>
      <c r="AD900" s="42"/>
      <c r="AE900" s="42"/>
      <c r="AT900" s="20" t="s">
        <v>148</v>
      </c>
      <c r="AU900" s="20" t="s">
        <v>89</v>
      </c>
    </row>
    <row r="901" s="15" customFormat="1">
      <c r="A901" s="15"/>
      <c r="B901" s="250"/>
      <c r="C901" s="251"/>
      <c r="D901" s="228" t="s">
        <v>150</v>
      </c>
      <c r="E901" s="252" t="s">
        <v>35</v>
      </c>
      <c r="F901" s="253" t="s">
        <v>224</v>
      </c>
      <c r="G901" s="251"/>
      <c r="H901" s="252" t="s">
        <v>35</v>
      </c>
      <c r="I901" s="254"/>
      <c r="J901" s="251"/>
      <c r="K901" s="251"/>
      <c r="L901" s="255"/>
      <c r="M901" s="256"/>
      <c r="N901" s="257"/>
      <c r="O901" s="257"/>
      <c r="P901" s="257"/>
      <c r="Q901" s="257"/>
      <c r="R901" s="257"/>
      <c r="S901" s="257"/>
      <c r="T901" s="258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59" t="s">
        <v>150</v>
      </c>
      <c r="AU901" s="259" t="s">
        <v>89</v>
      </c>
      <c r="AV901" s="15" t="s">
        <v>87</v>
      </c>
      <c r="AW901" s="15" t="s">
        <v>41</v>
      </c>
      <c r="AX901" s="15" t="s">
        <v>80</v>
      </c>
      <c r="AY901" s="259" t="s">
        <v>139</v>
      </c>
    </row>
    <row r="902" s="15" customFormat="1">
      <c r="A902" s="15"/>
      <c r="B902" s="250"/>
      <c r="C902" s="251"/>
      <c r="D902" s="228" t="s">
        <v>150</v>
      </c>
      <c r="E902" s="252" t="s">
        <v>35</v>
      </c>
      <c r="F902" s="253" t="s">
        <v>577</v>
      </c>
      <c r="G902" s="251"/>
      <c r="H902" s="252" t="s">
        <v>35</v>
      </c>
      <c r="I902" s="254"/>
      <c r="J902" s="251"/>
      <c r="K902" s="251"/>
      <c r="L902" s="255"/>
      <c r="M902" s="256"/>
      <c r="N902" s="257"/>
      <c r="O902" s="257"/>
      <c r="P902" s="257"/>
      <c r="Q902" s="257"/>
      <c r="R902" s="257"/>
      <c r="S902" s="257"/>
      <c r="T902" s="258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59" t="s">
        <v>150</v>
      </c>
      <c r="AU902" s="259" t="s">
        <v>89</v>
      </c>
      <c r="AV902" s="15" t="s">
        <v>87</v>
      </c>
      <c r="AW902" s="15" t="s">
        <v>41</v>
      </c>
      <c r="AX902" s="15" t="s">
        <v>80</v>
      </c>
      <c r="AY902" s="259" t="s">
        <v>139</v>
      </c>
    </row>
    <row r="903" s="13" customFormat="1">
      <c r="A903" s="13"/>
      <c r="B903" s="226"/>
      <c r="C903" s="227"/>
      <c r="D903" s="228" t="s">
        <v>150</v>
      </c>
      <c r="E903" s="229" t="s">
        <v>35</v>
      </c>
      <c r="F903" s="230" t="s">
        <v>939</v>
      </c>
      <c r="G903" s="227"/>
      <c r="H903" s="231">
        <v>74.292000000000002</v>
      </c>
      <c r="I903" s="232"/>
      <c r="J903" s="227"/>
      <c r="K903" s="227"/>
      <c r="L903" s="233"/>
      <c r="M903" s="234"/>
      <c r="N903" s="235"/>
      <c r="O903" s="235"/>
      <c r="P903" s="235"/>
      <c r="Q903" s="235"/>
      <c r="R903" s="235"/>
      <c r="S903" s="235"/>
      <c r="T903" s="236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7" t="s">
        <v>150</v>
      </c>
      <c r="AU903" s="237" t="s">
        <v>89</v>
      </c>
      <c r="AV903" s="13" t="s">
        <v>89</v>
      </c>
      <c r="AW903" s="13" t="s">
        <v>41</v>
      </c>
      <c r="AX903" s="13" t="s">
        <v>80</v>
      </c>
      <c r="AY903" s="237" t="s">
        <v>139</v>
      </c>
    </row>
    <row r="904" s="13" customFormat="1">
      <c r="A904" s="13"/>
      <c r="B904" s="226"/>
      <c r="C904" s="227"/>
      <c r="D904" s="228" t="s">
        <v>150</v>
      </c>
      <c r="E904" s="229" t="s">
        <v>35</v>
      </c>
      <c r="F904" s="230" t="s">
        <v>549</v>
      </c>
      <c r="G904" s="227"/>
      <c r="H904" s="231">
        <v>14.75</v>
      </c>
      <c r="I904" s="232"/>
      <c r="J904" s="227"/>
      <c r="K904" s="227"/>
      <c r="L904" s="233"/>
      <c r="M904" s="234"/>
      <c r="N904" s="235"/>
      <c r="O904" s="235"/>
      <c r="P904" s="235"/>
      <c r="Q904" s="235"/>
      <c r="R904" s="235"/>
      <c r="S904" s="235"/>
      <c r="T904" s="236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7" t="s">
        <v>150</v>
      </c>
      <c r="AU904" s="237" t="s">
        <v>89</v>
      </c>
      <c r="AV904" s="13" t="s">
        <v>89</v>
      </c>
      <c r="AW904" s="13" t="s">
        <v>41</v>
      </c>
      <c r="AX904" s="13" t="s">
        <v>80</v>
      </c>
      <c r="AY904" s="237" t="s">
        <v>139</v>
      </c>
    </row>
    <row r="905" s="13" customFormat="1">
      <c r="A905" s="13"/>
      <c r="B905" s="226"/>
      <c r="C905" s="227"/>
      <c r="D905" s="228" t="s">
        <v>150</v>
      </c>
      <c r="E905" s="229" t="s">
        <v>35</v>
      </c>
      <c r="F905" s="230" t="s">
        <v>550</v>
      </c>
      <c r="G905" s="227"/>
      <c r="H905" s="231">
        <v>72.385999999999996</v>
      </c>
      <c r="I905" s="232"/>
      <c r="J905" s="227"/>
      <c r="K905" s="227"/>
      <c r="L905" s="233"/>
      <c r="M905" s="234"/>
      <c r="N905" s="235"/>
      <c r="O905" s="235"/>
      <c r="P905" s="235"/>
      <c r="Q905" s="235"/>
      <c r="R905" s="235"/>
      <c r="S905" s="235"/>
      <c r="T905" s="236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7" t="s">
        <v>150</v>
      </c>
      <c r="AU905" s="237" t="s">
        <v>89</v>
      </c>
      <c r="AV905" s="13" t="s">
        <v>89</v>
      </c>
      <c r="AW905" s="13" t="s">
        <v>41</v>
      </c>
      <c r="AX905" s="13" t="s">
        <v>80</v>
      </c>
      <c r="AY905" s="237" t="s">
        <v>139</v>
      </c>
    </row>
    <row r="906" s="14" customFormat="1">
      <c r="A906" s="14"/>
      <c r="B906" s="238"/>
      <c r="C906" s="239"/>
      <c r="D906" s="228" t="s">
        <v>150</v>
      </c>
      <c r="E906" s="240" t="s">
        <v>35</v>
      </c>
      <c r="F906" s="241" t="s">
        <v>170</v>
      </c>
      <c r="G906" s="239"/>
      <c r="H906" s="242">
        <v>161.428</v>
      </c>
      <c r="I906" s="243"/>
      <c r="J906" s="239"/>
      <c r="K906" s="239"/>
      <c r="L906" s="244"/>
      <c r="M906" s="245"/>
      <c r="N906" s="246"/>
      <c r="O906" s="246"/>
      <c r="P906" s="246"/>
      <c r="Q906" s="246"/>
      <c r="R906" s="246"/>
      <c r="S906" s="246"/>
      <c r="T906" s="247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48" t="s">
        <v>150</v>
      </c>
      <c r="AU906" s="248" t="s">
        <v>89</v>
      </c>
      <c r="AV906" s="14" t="s">
        <v>146</v>
      </c>
      <c r="AW906" s="14" t="s">
        <v>41</v>
      </c>
      <c r="AX906" s="14" t="s">
        <v>87</v>
      </c>
      <c r="AY906" s="248" t="s">
        <v>139</v>
      </c>
    </row>
    <row r="907" s="2" customFormat="1" ht="37.8" customHeight="1">
      <c r="A907" s="42"/>
      <c r="B907" s="43"/>
      <c r="C907" s="208" t="s">
        <v>945</v>
      </c>
      <c r="D907" s="208" t="s">
        <v>141</v>
      </c>
      <c r="E907" s="209" t="s">
        <v>946</v>
      </c>
      <c r="F907" s="210" t="s">
        <v>947</v>
      </c>
      <c r="G907" s="211" t="s">
        <v>282</v>
      </c>
      <c r="H907" s="212">
        <v>160.035</v>
      </c>
      <c r="I907" s="213"/>
      <c r="J907" s="214">
        <f>ROUND(I907*H907,2)</f>
        <v>0</v>
      </c>
      <c r="K907" s="210" t="s">
        <v>145</v>
      </c>
      <c r="L907" s="48"/>
      <c r="M907" s="215" t="s">
        <v>35</v>
      </c>
      <c r="N907" s="216" t="s">
        <v>51</v>
      </c>
      <c r="O907" s="88"/>
      <c r="P907" s="217">
        <f>O907*H907</f>
        <v>0</v>
      </c>
      <c r="Q907" s="217">
        <v>0</v>
      </c>
      <c r="R907" s="217">
        <f>Q907*H907</f>
        <v>0</v>
      </c>
      <c r="S907" s="217">
        <v>0</v>
      </c>
      <c r="T907" s="218">
        <f>S907*H907</f>
        <v>0</v>
      </c>
      <c r="U907" s="42"/>
      <c r="V907" s="42"/>
      <c r="W907" s="42"/>
      <c r="X907" s="42"/>
      <c r="Y907" s="42"/>
      <c r="Z907" s="42"/>
      <c r="AA907" s="42"/>
      <c r="AB907" s="42"/>
      <c r="AC907" s="42"/>
      <c r="AD907" s="42"/>
      <c r="AE907" s="42"/>
      <c r="AR907" s="219" t="s">
        <v>287</v>
      </c>
      <c r="AT907" s="219" t="s">
        <v>141</v>
      </c>
      <c r="AU907" s="219" t="s">
        <v>89</v>
      </c>
      <c r="AY907" s="20" t="s">
        <v>139</v>
      </c>
      <c r="BE907" s="220">
        <f>IF(N907="základní",J907,0)</f>
        <v>0</v>
      </c>
      <c r="BF907" s="220">
        <f>IF(N907="snížená",J907,0)</f>
        <v>0</v>
      </c>
      <c r="BG907" s="220">
        <f>IF(N907="zákl. přenesená",J907,0)</f>
        <v>0</v>
      </c>
      <c r="BH907" s="220">
        <f>IF(N907="sníž. přenesená",J907,0)</f>
        <v>0</v>
      </c>
      <c r="BI907" s="220">
        <f>IF(N907="nulová",J907,0)</f>
        <v>0</v>
      </c>
      <c r="BJ907" s="20" t="s">
        <v>87</v>
      </c>
      <c r="BK907" s="220">
        <f>ROUND(I907*H907,2)</f>
        <v>0</v>
      </c>
      <c r="BL907" s="20" t="s">
        <v>287</v>
      </c>
      <c r="BM907" s="219" t="s">
        <v>948</v>
      </c>
    </row>
    <row r="908" s="2" customFormat="1">
      <c r="A908" s="42"/>
      <c r="B908" s="43"/>
      <c r="C908" s="44"/>
      <c r="D908" s="221" t="s">
        <v>148</v>
      </c>
      <c r="E908" s="44"/>
      <c r="F908" s="222" t="s">
        <v>949</v>
      </c>
      <c r="G908" s="44"/>
      <c r="H908" s="44"/>
      <c r="I908" s="223"/>
      <c r="J908" s="44"/>
      <c r="K908" s="44"/>
      <c r="L908" s="48"/>
      <c r="M908" s="224"/>
      <c r="N908" s="225"/>
      <c r="O908" s="88"/>
      <c r="P908" s="88"/>
      <c r="Q908" s="88"/>
      <c r="R908" s="88"/>
      <c r="S908" s="88"/>
      <c r="T908" s="89"/>
      <c r="U908" s="42"/>
      <c r="V908" s="42"/>
      <c r="W908" s="42"/>
      <c r="X908" s="42"/>
      <c r="Y908" s="42"/>
      <c r="Z908" s="42"/>
      <c r="AA908" s="42"/>
      <c r="AB908" s="42"/>
      <c r="AC908" s="42"/>
      <c r="AD908" s="42"/>
      <c r="AE908" s="42"/>
      <c r="AT908" s="20" t="s">
        <v>148</v>
      </c>
      <c r="AU908" s="20" t="s">
        <v>89</v>
      </c>
    </row>
    <row r="909" s="15" customFormat="1">
      <c r="A909" s="15"/>
      <c r="B909" s="250"/>
      <c r="C909" s="251"/>
      <c r="D909" s="228" t="s">
        <v>150</v>
      </c>
      <c r="E909" s="252" t="s">
        <v>35</v>
      </c>
      <c r="F909" s="253" t="s">
        <v>224</v>
      </c>
      <c r="G909" s="251"/>
      <c r="H909" s="252" t="s">
        <v>35</v>
      </c>
      <c r="I909" s="254"/>
      <c r="J909" s="251"/>
      <c r="K909" s="251"/>
      <c r="L909" s="255"/>
      <c r="M909" s="256"/>
      <c r="N909" s="257"/>
      <c r="O909" s="257"/>
      <c r="P909" s="257"/>
      <c r="Q909" s="257"/>
      <c r="R909" s="257"/>
      <c r="S909" s="257"/>
      <c r="T909" s="258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59" t="s">
        <v>150</v>
      </c>
      <c r="AU909" s="259" t="s">
        <v>89</v>
      </c>
      <c r="AV909" s="15" t="s">
        <v>87</v>
      </c>
      <c r="AW909" s="15" t="s">
        <v>41</v>
      </c>
      <c r="AX909" s="15" t="s">
        <v>80</v>
      </c>
      <c r="AY909" s="259" t="s">
        <v>139</v>
      </c>
    </row>
    <row r="910" s="15" customFormat="1">
      <c r="A910" s="15"/>
      <c r="B910" s="250"/>
      <c r="C910" s="251"/>
      <c r="D910" s="228" t="s">
        <v>150</v>
      </c>
      <c r="E910" s="252" t="s">
        <v>35</v>
      </c>
      <c r="F910" s="253" t="s">
        <v>577</v>
      </c>
      <c r="G910" s="251"/>
      <c r="H910" s="252" t="s">
        <v>35</v>
      </c>
      <c r="I910" s="254"/>
      <c r="J910" s="251"/>
      <c r="K910" s="251"/>
      <c r="L910" s="255"/>
      <c r="M910" s="256"/>
      <c r="N910" s="257"/>
      <c r="O910" s="257"/>
      <c r="P910" s="257"/>
      <c r="Q910" s="257"/>
      <c r="R910" s="257"/>
      <c r="S910" s="257"/>
      <c r="T910" s="258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59" t="s">
        <v>150</v>
      </c>
      <c r="AU910" s="259" t="s">
        <v>89</v>
      </c>
      <c r="AV910" s="15" t="s">
        <v>87</v>
      </c>
      <c r="AW910" s="15" t="s">
        <v>41</v>
      </c>
      <c r="AX910" s="15" t="s">
        <v>80</v>
      </c>
      <c r="AY910" s="259" t="s">
        <v>139</v>
      </c>
    </row>
    <row r="911" s="13" customFormat="1">
      <c r="A911" s="13"/>
      <c r="B911" s="226"/>
      <c r="C911" s="227"/>
      <c r="D911" s="228" t="s">
        <v>150</v>
      </c>
      <c r="E911" s="229" t="s">
        <v>35</v>
      </c>
      <c r="F911" s="230" t="s">
        <v>578</v>
      </c>
      <c r="G911" s="227"/>
      <c r="H911" s="231">
        <v>72.899000000000001</v>
      </c>
      <c r="I911" s="232"/>
      <c r="J911" s="227"/>
      <c r="K911" s="227"/>
      <c r="L911" s="233"/>
      <c r="M911" s="234"/>
      <c r="N911" s="235"/>
      <c r="O911" s="235"/>
      <c r="P911" s="235"/>
      <c r="Q911" s="235"/>
      <c r="R911" s="235"/>
      <c r="S911" s="235"/>
      <c r="T911" s="236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7" t="s">
        <v>150</v>
      </c>
      <c r="AU911" s="237" t="s">
        <v>89</v>
      </c>
      <c r="AV911" s="13" t="s">
        <v>89</v>
      </c>
      <c r="AW911" s="13" t="s">
        <v>41</v>
      </c>
      <c r="AX911" s="13" t="s">
        <v>80</v>
      </c>
      <c r="AY911" s="237" t="s">
        <v>139</v>
      </c>
    </row>
    <row r="912" s="13" customFormat="1">
      <c r="A912" s="13"/>
      <c r="B912" s="226"/>
      <c r="C912" s="227"/>
      <c r="D912" s="228" t="s">
        <v>150</v>
      </c>
      <c r="E912" s="229" t="s">
        <v>35</v>
      </c>
      <c r="F912" s="230" t="s">
        <v>549</v>
      </c>
      <c r="G912" s="227"/>
      <c r="H912" s="231">
        <v>14.75</v>
      </c>
      <c r="I912" s="232"/>
      <c r="J912" s="227"/>
      <c r="K912" s="227"/>
      <c r="L912" s="233"/>
      <c r="M912" s="234"/>
      <c r="N912" s="235"/>
      <c r="O912" s="235"/>
      <c r="P912" s="235"/>
      <c r="Q912" s="235"/>
      <c r="R912" s="235"/>
      <c r="S912" s="235"/>
      <c r="T912" s="236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7" t="s">
        <v>150</v>
      </c>
      <c r="AU912" s="237" t="s">
        <v>89</v>
      </c>
      <c r="AV912" s="13" t="s">
        <v>89</v>
      </c>
      <c r="AW912" s="13" t="s">
        <v>41</v>
      </c>
      <c r="AX912" s="13" t="s">
        <v>80</v>
      </c>
      <c r="AY912" s="237" t="s">
        <v>139</v>
      </c>
    </row>
    <row r="913" s="13" customFormat="1">
      <c r="A913" s="13"/>
      <c r="B913" s="226"/>
      <c r="C913" s="227"/>
      <c r="D913" s="228" t="s">
        <v>150</v>
      </c>
      <c r="E913" s="229" t="s">
        <v>35</v>
      </c>
      <c r="F913" s="230" t="s">
        <v>550</v>
      </c>
      <c r="G913" s="227"/>
      <c r="H913" s="231">
        <v>72.385999999999996</v>
      </c>
      <c r="I913" s="232"/>
      <c r="J913" s="227"/>
      <c r="K913" s="227"/>
      <c r="L913" s="233"/>
      <c r="M913" s="234"/>
      <c r="N913" s="235"/>
      <c r="O913" s="235"/>
      <c r="P913" s="235"/>
      <c r="Q913" s="235"/>
      <c r="R913" s="235"/>
      <c r="S913" s="235"/>
      <c r="T913" s="236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7" t="s">
        <v>150</v>
      </c>
      <c r="AU913" s="237" t="s">
        <v>89</v>
      </c>
      <c r="AV913" s="13" t="s">
        <v>89</v>
      </c>
      <c r="AW913" s="13" t="s">
        <v>41</v>
      </c>
      <c r="AX913" s="13" t="s">
        <v>80</v>
      </c>
      <c r="AY913" s="237" t="s">
        <v>139</v>
      </c>
    </row>
    <row r="914" s="14" customFormat="1">
      <c r="A914" s="14"/>
      <c r="B914" s="238"/>
      <c r="C914" s="239"/>
      <c r="D914" s="228" t="s">
        <v>150</v>
      </c>
      <c r="E914" s="240" t="s">
        <v>35</v>
      </c>
      <c r="F914" s="241" t="s">
        <v>170</v>
      </c>
      <c r="G914" s="239"/>
      <c r="H914" s="242">
        <v>160.035</v>
      </c>
      <c r="I914" s="243"/>
      <c r="J914" s="239"/>
      <c r="K914" s="239"/>
      <c r="L914" s="244"/>
      <c r="M914" s="245"/>
      <c r="N914" s="246"/>
      <c r="O914" s="246"/>
      <c r="P914" s="246"/>
      <c r="Q914" s="246"/>
      <c r="R914" s="246"/>
      <c r="S914" s="246"/>
      <c r="T914" s="247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8" t="s">
        <v>150</v>
      </c>
      <c r="AU914" s="248" t="s">
        <v>89</v>
      </c>
      <c r="AV914" s="14" t="s">
        <v>146</v>
      </c>
      <c r="AW914" s="14" t="s">
        <v>41</v>
      </c>
      <c r="AX914" s="14" t="s">
        <v>87</v>
      </c>
      <c r="AY914" s="248" t="s">
        <v>139</v>
      </c>
    </row>
    <row r="915" s="2" customFormat="1" ht="37.8" customHeight="1">
      <c r="A915" s="42"/>
      <c r="B915" s="43"/>
      <c r="C915" s="208" t="s">
        <v>950</v>
      </c>
      <c r="D915" s="208" t="s">
        <v>141</v>
      </c>
      <c r="E915" s="209" t="s">
        <v>951</v>
      </c>
      <c r="F915" s="210" t="s">
        <v>952</v>
      </c>
      <c r="G915" s="211" t="s">
        <v>282</v>
      </c>
      <c r="H915" s="212">
        <v>161.428</v>
      </c>
      <c r="I915" s="213"/>
      <c r="J915" s="214">
        <f>ROUND(I915*H915,2)</f>
        <v>0</v>
      </c>
      <c r="K915" s="210" t="s">
        <v>145</v>
      </c>
      <c r="L915" s="48"/>
      <c r="M915" s="215" t="s">
        <v>35</v>
      </c>
      <c r="N915" s="216" t="s">
        <v>51</v>
      </c>
      <c r="O915" s="88"/>
      <c r="P915" s="217">
        <f>O915*H915</f>
        <v>0</v>
      </c>
      <c r="Q915" s="217">
        <v>0.0075799999999999999</v>
      </c>
      <c r="R915" s="217">
        <f>Q915*H915</f>
        <v>1.2236242399999999</v>
      </c>
      <c r="S915" s="217">
        <v>0</v>
      </c>
      <c r="T915" s="218">
        <f>S915*H915</f>
        <v>0</v>
      </c>
      <c r="U915" s="42"/>
      <c r="V915" s="42"/>
      <c r="W915" s="42"/>
      <c r="X915" s="42"/>
      <c r="Y915" s="42"/>
      <c r="Z915" s="42"/>
      <c r="AA915" s="42"/>
      <c r="AB915" s="42"/>
      <c r="AC915" s="42"/>
      <c r="AD915" s="42"/>
      <c r="AE915" s="42"/>
      <c r="AR915" s="219" t="s">
        <v>287</v>
      </c>
      <c r="AT915" s="219" t="s">
        <v>141</v>
      </c>
      <c r="AU915" s="219" t="s">
        <v>89</v>
      </c>
      <c r="AY915" s="20" t="s">
        <v>139</v>
      </c>
      <c r="BE915" s="220">
        <f>IF(N915="základní",J915,0)</f>
        <v>0</v>
      </c>
      <c r="BF915" s="220">
        <f>IF(N915="snížená",J915,0)</f>
        <v>0</v>
      </c>
      <c r="BG915" s="220">
        <f>IF(N915="zákl. přenesená",J915,0)</f>
        <v>0</v>
      </c>
      <c r="BH915" s="220">
        <f>IF(N915="sníž. přenesená",J915,0)</f>
        <v>0</v>
      </c>
      <c r="BI915" s="220">
        <f>IF(N915="nulová",J915,0)</f>
        <v>0</v>
      </c>
      <c r="BJ915" s="20" t="s">
        <v>87</v>
      </c>
      <c r="BK915" s="220">
        <f>ROUND(I915*H915,2)</f>
        <v>0</v>
      </c>
      <c r="BL915" s="20" t="s">
        <v>287</v>
      </c>
      <c r="BM915" s="219" t="s">
        <v>953</v>
      </c>
    </row>
    <row r="916" s="2" customFormat="1">
      <c r="A916" s="42"/>
      <c r="B916" s="43"/>
      <c r="C916" s="44"/>
      <c r="D916" s="221" t="s">
        <v>148</v>
      </c>
      <c r="E916" s="44"/>
      <c r="F916" s="222" t="s">
        <v>954</v>
      </c>
      <c r="G916" s="44"/>
      <c r="H916" s="44"/>
      <c r="I916" s="223"/>
      <c r="J916" s="44"/>
      <c r="K916" s="44"/>
      <c r="L916" s="48"/>
      <c r="M916" s="224"/>
      <c r="N916" s="225"/>
      <c r="O916" s="88"/>
      <c r="P916" s="88"/>
      <c r="Q916" s="88"/>
      <c r="R916" s="88"/>
      <c r="S916" s="88"/>
      <c r="T916" s="89"/>
      <c r="U916" s="42"/>
      <c r="V916" s="42"/>
      <c r="W916" s="42"/>
      <c r="X916" s="42"/>
      <c r="Y916" s="42"/>
      <c r="Z916" s="42"/>
      <c r="AA916" s="42"/>
      <c r="AB916" s="42"/>
      <c r="AC916" s="42"/>
      <c r="AD916" s="42"/>
      <c r="AE916" s="42"/>
      <c r="AT916" s="20" t="s">
        <v>148</v>
      </c>
      <c r="AU916" s="20" t="s">
        <v>89</v>
      </c>
    </row>
    <row r="917" s="15" customFormat="1">
      <c r="A917" s="15"/>
      <c r="B917" s="250"/>
      <c r="C917" s="251"/>
      <c r="D917" s="228" t="s">
        <v>150</v>
      </c>
      <c r="E917" s="252" t="s">
        <v>35</v>
      </c>
      <c r="F917" s="253" t="s">
        <v>224</v>
      </c>
      <c r="G917" s="251"/>
      <c r="H917" s="252" t="s">
        <v>35</v>
      </c>
      <c r="I917" s="254"/>
      <c r="J917" s="251"/>
      <c r="K917" s="251"/>
      <c r="L917" s="255"/>
      <c r="M917" s="256"/>
      <c r="N917" s="257"/>
      <c r="O917" s="257"/>
      <c r="P917" s="257"/>
      <c r="Q917" s="257"/>
      <c r="R917" s="257"/>
      <c r="S917" s="257"/>
      <c r="T917" s="258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59" t="s">
        <v>150</v>
      </c>
      <c r="AU917" s="259" t="s">
        <v>89</v>
      </c>
      <c r="AV917" s="15" t="s">
        <v>87</v>
      </c>
      <c r="AW917" s="15" t="s">
        <v>41</v>
      </c>
      <c r="AX917" s="15" t="s">
        <v>80</v>
      </c>
      <c r="AY917" s="259" t="s">
        <v>139</v>
      </c>
    </row>
    <row r="918" s="15" customFormat="1">
      <c r="A918" s="15"/>
      <c r="B918" s="250"/>
      <c r="C918" s="251"/>
      <c r="D918" s="228" t="s">
        <v>150</v>
      </c>
      <c r="E918" s="252" t="s">
        <v>35</v>
      </c>
      <c r="F918" s="253" t="s">
        <v>577</v>
      </c>
      <c r="G918" s="251"/>
      <c r="H918" s="252" t="s">
        <v>35</v>
      </c>
      <c r="I918" s="254"/>
      <c r="J918" s="251"/>
      <c r="K918" s="251"/>
      <c r="L918" s="255"/>
      <c r="M918" s="256"/>
      <c r="N918" s="257"/>
      <c r="O918" s="257"/>
      <c r="P918" s="257"/>
      <c r="Q918" s="257"/>
      <c r="R918" s="257"/>
      <c r="S918" s="257"/>
      <c r="T918" s="258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59" t="s">
        <v>150</v>
      </c>
      <c r="AU918" s="259" t="s">
        <v>89</v>
      </c>
      <c r="AV918" s="15" t="s">
        <v>87</v>
      </c>
      <c r="AW918" s="15" t="s">
        <v>41</v>
      </c>
      <c r="AX918" s="15" t="s">
        <v>80</v>
      </c>
      <c r="AY918" s="259" t="s">
        <v>139</v>
      </c>
    </row>
    <row r="919" s="13" customFormat="1">
      <c r="A919" s="13"/>
      <c r="B919" s="226"/>
      <c r="C919" s="227"/>
      <c r="D919" s="228" t="s">
        <v>150</v>
      </c>
      <c r="E919" s="229" t="s">
        <v>35</v>
      </c>
      <c r="F919" s="230" t="s">
        <v>939</v>
      </c>
      <c r="G919" s="227"/>
      <c r="H919" s="231">
        <v>74.292000000000002</v>
      </c>
      <c r="I919" s="232"/>
      <c r="J919" s="227"/>
      <c r="K919" s="227"/>
      <c r="L919" s="233"/>
      <c r="M919" s="234"/>
      <c r="N919" s="235"/>
      <c r="O919" s="235"/>
      <c r="P919" s="235"/>
      <c r="Q919" s="235"/>
      <c r="R919" s="235"/>
      <c r="S919" s="235"/>
      <c r="T919" s="236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7" t="s">
        <v>150</v>
      </c>
      <c r="AU919" s="237" t="s">
        <v>89</v>
      </c>
      <c r="AV919" s="13" t="s">
        <v>89</v>
      </c>
      <c r="AW919" s="13" t="s">
        <v>41</v>
      </c>
      <c r="AX919" s="13" t="s">
        <v>80</v>
      </c>
      <c r="AY919" s="237" t="s">
        <v>139</v>
      </c>
    </row>
    <row r="920" s="13" customFormat="1">
      <c r="A920" s="13"/>
      <c r="B920" s="226"/>
      <c r="C920" s="227"/>
      <c r="D920" s="228" t="s">
        <v>150</v>
      </c>
      <c r="E920" s="229" t="s">
        <v>35</v>
      </c>
      <c r="F920" s="230" t="s">
        <v>549</v>
      </c>
      <c r="G920" s="227"/>
      <c r="H920" s="231">
        <v>14.75</v>
      </c>
      <c r="I920" s="232"/>
      <c r="J920" s="227"/>
      <c r="K920" s="227"/>
      <c r="L920" s="233"/>
      <c r="M920" s="234"/>
      <c r="N920" s="235"/>
      <c r="O920" s="235"/>
      <c r="P920" s="235"/>
      <c r="Q920" s="235"/>
      <c r="R920" s="235"/>
      <c r="S920" s="235"/>
      <c r="T920" s="236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7" t="s">
        <v>150</v>
      </c>
      <c r="AU920" s="237" t="s">
        <v>89</v>
      </c>
      <c r="AV920" s="13" t="s">
        <v>89</v>
      </c>
      <c r="AW920" s="13" t="s">
        <v>41</v>
      </c>
      <c r="AX920" s="13" t="s">
        <v>80</v>
      </c>
      <c r="AY920" s="237" t="s">
        <v>139</v>
      </c>
    </row>
    <row r="921" s="13" customFormat="1">
      <c r="A921" s="13"/>
      <c r="B921" s="226"/>
      <c r="C921" s="227"/>
      <c r="D921" s="228" t="s">
        <v>150</v>
      </c>
      <c r="E921" s="229" t="s">
        <v>35</v>
      </c>
      <c r="F921" s="230" t="s">
        <v>550</v>
      </c>
      <c r="G921" s="227"/>
      <c r="H921" s="231">
        <v>72.385999999999996</v>
      </c>
      <c r="I921" s="232"/>
      <c r="J921" s="227"/>
      <c r="K921" s="227"/>
      <c r="L921" s="233"/>
      <c r="M921" s="234"/>
      <c r="N921" s="235"/>
      <c r="O921" s="235"/>
      <c r="P921" s="235"/>
      <c r="Q921" s="235"/>
      <c r="R921" s="235"/>
      <c r="S921" s="235"/>
      <c r="T921" s="236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7" t="s">
        <v>150</v>
      </c>
      <c r="AU921" s="237" t="s">
        <v>89</v>
      </c>
      <c r="AV921" s="13" t="s">
        <v>89</v>
      </c>
      <c r="AW921" s="13" t="s">
        <v>41</v>
      </c>
      <c r="AX921" s="13" t="s">
        <v>80</v>
      </c>
      <c r="AY921" s="237" t="s">
        <v>139</v>
      </c>
    </row>
    <row r="922" s="14" customFormat="1">
      <c r="A922" s="14"/>
      <c r="B922" s="238"/>
      <c r="C922" s="239"/>
      <c r="D922" s="228" t="s">
        <v>150</v>
      </c>
      <c r="E922" s="240" t="s">
        <v>35</v>
      </c>
      <c r="F922" s="241" t="s">
        <v>170</v>
      </c>
      <c r="G922" s="239"/>
      <c r="H922" s="242">
        <v>161.428</v>
      </c>
      <c r="I922" s="243"/>
      <c r="J922" s="239"/>
      <c r="K922" s="239"/>
      <c r="L922" s="244"/>
      <c r="M922" s="245"/>
      <c r="N922" s="246"/>
      <c r="O922" s="246"/>
      <c r="P922" s="246"/>
      <c r="Q922" s="246"/>
      <c r="R922" s="246"/>
      <c r="S922" s="246"/>
      <c r="T922" s="247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8" t="s">
        <v>150</v>
      </c>
      <c r="AU922" s="248" t="s">
        <v>89</v>
      </c>
      <c r="AV922" s="14" t="s">
        <v>146</v>
      </c>
      <c r="AW922" s="14" t="s">
        <v>41</v>
      </c>
      <c r="AX922" s="14" t="s">
        <v>87</v>
      </c>
      <c r="AY922" s="248" t="s">
        <v>139</v>
      </c>
    </row>
    <row r="923" s="2" customFormat="1" ht="37.8" customHeight="1">
      <c r="A923" s="42"/>
      <c r="B923" s="43"/>
      <c r="C923" s="208" t="s">
        <v>955</v>
      </c>
      <c r="D923" s="208" t="s">
        <v>141</v>
      </c>
      <c r="E923" s="209" t="s">
        <v>956</v>
      </c>
      <c r="F923" s="210" t="s">
        <v>957</v>
      </c>
      <c r="G923" s="211" t="s">
        <v>232</v>
      </c>
      <c r="H923" s="212">
        <v>137.16</v>
      </c>
      <c r="I923" s="213"/>
      <c r="J923" s="214">
        <f>ROUND(I923*H923,2)</f>
        <v>0</v>
      </c>
      <c r="K923" s="210" t="s">
        <v>35</v>
      </c>
      <c r="L923" s="48"/>
      <c r="M923" s="215" t="s">
        <v>35</v>
      </c>
      <c r="N923" s="216" t="s">
        <v>51</v>
      </c>
      <c r="O923" s="88"/>
      <c r="P923" s="217">
        <f>O923*H923</f>
        <v>0</v>
      </c>
      <c r="Q923" s="217">
        <v>0.00042999999999999999</v>
      </c>
      <c r="R923" s="217">
        <f>Q923*H923</f>
        <v>0.058978799999999998</v>
      </c>
      <c r="S923" s="217">
        <v>0</v>
      </c>
      <c r="T923" s="218">
        <f>S923*H923</f>
        <v>0</v>
      </c>
      <c r="U923" s="42"/>
      <c r="V923" s="42"/>
      <c r="W923" s="42"/>
      <c r="X923" s="42"/>
      <c r="Y923" s="42"/>
      <c r="Z923" s="42"/>
      <c r="AA923" s="42"/>
      <c r="AB923" s="42"/>
      <c r="AC923" s="42"/>
      <c r="AD923" s="42"/>
      <c r="AE923" s="42"/>
      <c r="AR923" s="219" t="s">
        <v>287</v>
      </c>
      <c r="AT923" s="219" t="s">
        <v>141</v>
      </c>
      <c r="AU923" s="219" t="s">
        <v>89</v>
      </c>
      <c r="AY923" s="20" t="s">
        <v>139</v>
      </c>
      <c r="BE923" s="220">
        <f>IF(N923="základní",J923,0)</f>
        <v>0</v>
      </c>
      <c r="BF923" s="220">
        <f>IF(N923="snížená",J923,0)</f>
        <v>0</v>
      </c>
      <c r="BG923" s="220">
        <f>IF(N923="zákl. přenesená",J923,0)</f>
        <v>0</v>
      </c>
      <c r="BH923" s="220">
        <f>IF(N923="sníž. přenesená",J923,0)</f>
        <v>0</v>
      </c>
      <c r="BI923" s="220">
        <f>IF(N923="nulová",J923,0)</f>
        <v>0</v>
      </c>
      <c r="BJ923" s="20" t="s">
        <v>87</v>
      </c>
      <c r="BK923" s="220">
        <f>ROUND(I923*H923,2)</f>
        <v>0</v>
      </c>
      <c r="BL923" s="20" t="s">
        <v>287</v>
      </c>
      <c r="BM923" s="219" t="s">
        <v>958</v>
      </c>
    </row>
    <row r="924" s="15" customFormat="1">
      <c r="A924" s="15"/>
      <c r="B924" s="250"/>
      <c r="C924" s="251"/>
      <c r="D924" s="228" t="s">
        <v>150</v>
      </c>
      <c r="E924" s="252" t="s">
        <v>35</v>
      </c>
      <c r="F924" s="253" t="s">
        <v>224</v>
      </c>
      <c r="G924" s="251"/>
      <c r="H924" s="252" t="s">
        <v>35</v>
      </c>
      <c r="I924" s="254"/>
      <c r="J924" s="251"/>
      <c r="K924" s="251"/>
      <c r="L924" s="255"/>
      <c r="M924" s="256"/>
      <c r="N924" s="257"/>
      <c r="O924" s="257"/>
      <c r="P924" s="257"/>
      <c r="Q924" s="257"/>
      <c r="R924" s="257"/>
      <c r="S924" s="257"/>
      <c r="T924" s="258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59" t="s">
        <v>150</v>
      </c>
      <c r="AU924" s="259" t="s">
        <v>89</v>
      </c>
      <c r="AV924" s="15" t="s">
        <v>87</v>
      </c>
      <c r="AW924" s="15" t="s">
        <v>41</v>
      </c>
      <c r="AX924" s="15" t="s">
        <v>80</v>
      </c>
      <c r="AY924" s="259" t="s">
        <v>139</v>
      </c>
    </row>
    <row r="925" s="15" customFormat="1">
      <c r="A925" s="15"/>
      <c r="B925" s="250"/>
      <c r="C925" s="251"/>
      <c r="D925" s="228" t="s">
        <v>150</v>
      </c>
      <c r="E925" s="252" t="s">
        <v>35</v>
      </c>
      <c r="F925" s="253" t="s">
        <v>577</v>
      </c>
      <c r="G925" s="251"/>
      <c r="H925" s="252" t="s">
        <v>35</v>
      </c>
      <c r="I925" s="254"/>
      <c r="J925" s="251"/>
      <c r="K925" s="251"/>
      <c r="L925" s="255"/>
      <c r="M925" s="256"/>
      <c r="N925" s="257"/>
      <c r="O925" s="257"/>
      <c r="P925" s="257"/>
      <c r="Q925" s="257"/>
      <c r="R925" s="257"/>
      <c r="S925" s="257"/>
      <c r="T925" s="258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59" t="s">
        <v>150</v>
      </c>
      <c r="AU925" s="259" t="s">
        <v>89</v>
      </c>
      <c r="AV925" s="15" t="s">
        <v>87</v>
      </c>
      <c r="AW925" s="15" t="s">
        <v>41</v>
      </c>
      <c r="AX925" s="15" t="s">
        <v>80</v>
      </c>
      <c r="AY925" s="259" t="s">
        <v>139</v>
      </c>
    </row>
    <row r="926" s="13" customFormat="1">
      <c r="A926" s="13"/>
      <c r="B926" s="226"/>
      <c r="C926" s="227"/>
      <c r="D926" s="228" t="s">
        <v>150</v>
      </c>
      <c r="E926" s="229" t="s">
        <v>35</v>
      </c>
      <c r="F926" s="230" t="s">
        <v>584</v>
      </c>
      <c r="G926" s="227"/>
      <c r="H926" s="231">
        <v>72.659999999999997</v>
      </c>
      <c r="I926" s="232"/>
      <c r="J926" s="227"/>
      <c r="K926" s="227"/>
      <c r="L926" s="233"/>
      <c r="M926" s="234"/>
      <c r="N926" s="235"/>
      <c r="O926" s="235"/>
      <c r="P926" s="235"/>
      <c r="Q926" s="235"/>
      <c r="R926" s="235"/>
      <c r="S926" s="235"/>
      <c r="T926" s="236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7" t="s">
        <v>150</v>
      </c>
      <c r="AU926" s="237" t="s">
        <v>89</v>
      </c>
      <c r="AV926" s="13" t="s">
        <v>89</v>
      </c>
      <c r="AW926" s="13" t="s">
        <v>41</v>
      </c>
      <c r="AX926" s="13" t="s">
        <v>80</v>
      </c>
      <c r="AY926" s="237" t="s">
        <v>139</v>
      </c>
    </row>
    <row r="927" s="13" customFormat="1">
      <c r="A927" s="13"/>
      <c r="B927" s="226"/>
      <c r="C927" s="227"/>
      <c r="D927" s="228" t="s">
        <v>150</v>
      </c>
      <c r="E927" s="229" t="s">
        <v>35</v>
      </c>
      <c r="F927" s="230" t="s">
        <v>585</v>
      </c>
      <c r="G927" s="227"/>
      <c r="H927" s="231">
        <v>27.25</v>
      </c>
      <c r="I927" s="232"/>
      <c r="J927" s="227"/>
      <c r="K927" s="227"/>
      <c r="L927" s="233"/>
      <c r="M927" s="234"/>
      <c r="N927" s="235"/>
      <c r="O927" s="235"/>
      <c r="P927" s="235"/>
      <c r="Q927" s="235"/>
      <c r="R927" s="235"/>
      <c r="S927" s="235"/>
      <c r="T927" s="236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7" t="s">
        <v>150</v>
      </c>
      <c r="AU927" s="237" t="s">
        <v>89</v>
      </c>
      <c r="AV927" s="13" t="s">
        <v>89</v>
      </c>
      <c r="AW927" s="13" t="s">
        <v>41</v>
      </c>
      <c r="AX927" s="13" t="s">
        <v>80</v>
      </c>
      <c r="AY927" s="237" t="s">
        <v>139</v>
      </c>
    </row>
    <row r="928" s="13" customFormat="1">
      <c r="A928" s="13"/>
      <c r="B928" s="226"/>
      <c r="C928" s="227"/>
      <c r="D928" s="228" t="s">
        <v>150</v>
      </c>
      <c r="E928" s="229" t="s">
        <v>35</v>
      </c>
      <c r="F928" s="230" t="s">
        <v>586</v>
      </c>
      <c r="G928" s="227"/>
      <c r="H928" s="231">
        <v>37.25</v>
      </c>
      <c r="I928" s="232"/>
      <c r="J928" s="227"/>
      <c r="K928" s="227"/>
      <c r="L928" s="233"/>
      <c r="M928" s="234"/>
      <c r="N928" s="235"/>
      <c r="O928" s="235"/>
      <c r="P928" s="235"/>
      <c r="Q928" s="235"/>
      <c r="R928" s="235"/>
      <c r="S928" s="235"/>
      <c r="T928" s="236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7" t="s">
        <v>150</v>
      </c>
      <c r="AU928" s="237" t="s">
        <v>89</v>
      </c>
      <c r="AV928" s="13" t="s">
        <v>89</v>
      </c>
      <c r="AW928" s="13" t="s">
        <v>41</v>
      </c>
      <c r="AX928" s="13" t="s">
        <v>80</v>
      </c>
      <c r="AY928" s="237" t="s">
        <v>139</v>
      </c>
    </row>
    <row r="929" s="14" customFormat="1">
      <c r="A929" s="14"/>
      <c r="B929" s="238"/>
      <c r="C929" s="239"/>
      <c r="D929" s="228" t="s">
        <v>150</v>
      </c>
      <c r="E929" s="240" t="s">
        <v>35</v>
      </c>
      <c r="F929" s="241" t="s">
        <v>170</v>
      </c>
      <c r="G929" s="239"/>
      <c r="H929" s="242">
        <v>137.16</v>
      </c>
      <c r="I929" s="243"/>
      <c r="J929" s="239"/>
      <c r="K929" s="239"/>
      <c r="L929" s="244"/>
      <c r="M929" s="245"/>
      <c r="N929" s="246"/>
      <c r="O929" s="246"/>
      <c r="P929" s="246"/>
      <c r="Q929" s="246"/>
      <c r="R929" s="246"/>
      <c r="S929" s="246"/>
      <c r="T929" s="247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48" t="s">
        <v>150</v>
      </c>
      <c r="AU929" s="248" t="s">
        <v>89</v>
      </c>
      <c r="AV929" s="14" t="s">
        <v>146</v>
      </c>
      <c r="AW929" s="14" t="s">
        <v>41</v>
      </c>
      <c r="AX929" s="14" t="s">
        <v>87</v>
      </c>
      <c r="AY929" s="248" t="s">
        <v>139</v>
      </c>
    </row>
    <row r="930" s="2" customFormat="1" ht="33" customHeight="1">
      <c r="A930" s="42"/>
      <c r="B930" s="43"/>
      <c r="C930" s="260" t="s">
        <v>959</v>
      </c>
      <c r="D930" s="260" t="s">
        <v>229</v>
      </c>
      <c r="E930" s="261" t="s">
        <v>960</v>
      </c>
      <c r="F930" s="262" t="s">
        <v>961</v>
      </c>
      <c r="G930" s="263" t="s">
        <v>232</v>
      </c>
      <c r="H930" s="264">
        <v>144.018</v>
      </c>
      <c r="I930" s="265"/>
      <c r="J930" s="266">
        <f>ROUND(I930*H930,2)</f>
        <v>0</v>
      </c>
      <c r="K930" s="262" t="s">
        <v>35</v>
      </c>
      <c r="L930" s="267"/>
      <c r="M930" s="268" t="s">
        <v>35</v>
      </c>
      <c r="N930" s="269" t="s">
        <v>51</v>
      </c>
      <c r="O930" s="88"/>
      <c r="P930" s="217">
        <f>O930*H930</f>
        <v>0</v>
      </c>
      <c r="Q930" s="217">
        <v>0.00198</v>
      </c>
      <c r="R930" s="217">
        <f>Q930*H930</f>
        <v>0.28515563999999999</v>
      </c>
      <c r="S930" s="217">
        <v>0</v>
      </c>
      <c r="T930" s="218">
        <f>S930*H930</f>
        <v>0</v>
      </c>
      <c r="U930" s="42"/>
      <c r="V930" s="42"/>
      <c r="W930" s="42"/>
      <c r="X930" s="42"/>
      <c r="Y930" s="42"/>
      <c r="Z930" s="42"/>
      <c r="AA930" s="42"/>
      <c r="AB930" s="42"/>
      <c r="AC930" s="42"/>
      <c r="AD930" s="42"/>
      <c r="AE930" s="42"/>
      <c r="AR930" s="219" t="s">
        <v>413</v>
      </c>
      <c r="AT930" s="219" t="s">
        <v>229</v>
      </c>
      <c r="AU930" s="219" t="s">
        <v>89</v>
      </c>
      <c r="AY930" s="20" t="s">
        <v>139</v>
      </c>
      <c r="BE930" s="220">
        <f>IF(N930="základní",J930,0)</f>
        <v>0</v>
      </c>
      <c r="BF930" s="220">
        <f>IF(N930="snížená",J930,0)</f>
        <v>0</v>
      </c>
      <c r="BG930" s="220">
        <f>IF(N930="zákl. přenesená",J930,0)</f>
        <v>0</v>
      </c>
      <c r="BH930" s="220">
        <f>IF(N930="sníž. přenesená",J930,0)</f>
        <v>0</v>
      </c>
      <c r="BI930" s="220">
        <f>IF(N930="nulová",J930,0)</f>
        <v>0</v>
      </c>
      <c r="BJ930" s="20" t="s">
        <v>87</v>
      </c>
      <c r="BK930" s="220">
        <f>ROUND(I930*H930,2)</f>
        <v>0</v>
      </c>
      <c r="BL930" s="20" t="s">
        <v>287</v>
      </c>
      <c r="BM930" s="219" t="s">
        <v>962</v>
      </c>
    </row>
    <row r="931" s="2" customFormat="1">
      <c r="A931" s="42"/>
      <c r="B931" s="43"/>
      <c r="C931" s="44"/>
      <c r="D931" s="228" t="s">
        <v>181</v>
      </c>
      <c r="E931" s="44"/>
      <c r="F931" s="249" t="s">
        <v>963</v>
      </c>
      <c r="G931" s="44"/>
      <c r="H931" s="44"/>
      <c r="I931" s="223"/>
      <c r="J931" s="44"/>
      <c r="K931" s="44"/>
      <c r="L931" s="48"/>
      <c r="M931" s="224"/>
      <c r="N931" s="225"/>
      <c r="O931" s="88"/>
      <c r="P931" s="88"/>
      <c r="Q931" s="88"/>
      <c r="R931" s="88"/>
      <c r="S931" s="88"/>
      <c r="T931" s="89"/>
      <c r="U931" s="42"/>
      <c r="V931" s="42"/>
      <c r="W931" s="42"/>
      <c r="X931" s="42"/>
      <c r="Y931" s="42"/>
      <c r="Z931" s="42"/>
      <c r="AA931" s="42"/>
      <c r="AB931" s="42"/>
      <c r="AC931" s="42"/>
      <c r="AD931" s="42"/>
      <c r="AE931" s="42"/>
      <c r="AT931" s="20" t="s">
        <v>181</v>
      </c>
      <c r="AU931" s="20" t="s">
        <v>89</v>
      </c>
    </row>
    <row r="932" s="15" customFormat="1">
      <c r="A932" s="15"/>
      <c r="B932" s="250"/>
      <c r="C932" s="251"/>
      <c r="D932" s="228" t="s">
        <v>150</v>
      </c>
      <c r="E932" s="252" t="s">
        <v>35</v>
      </c>
      <c r="F932" s="253" t="s">
        <v>224</v>
      </c>
      <c r="G932" s="251"/>
      <c r="H932" s="252" t="s">
        <v>35</v>
      </c>
      <c r="I932" s="254"/>
      <c r="J932" s="251"/>
      <c r="K932" s="251"/>
      <c r="L932" s="255"/>
      <c r="M932" s="256"/>
      <c r="N932" s="257"/>
      <c r="O932" s="257"/>
      <c r="P932" s="257"/>
      <c r="Q932" s="257"/>
      <c r="R932" s="257"/>
      <c r="S932" s="257"/>
      <c r="T932" s="258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59" t="s">
        <v>150</v>
      </c>
      <c r="AU932" s="259" t="s">
        <v>89</v>
      </c>
      <c r="AV932" s="15" t="s">
        <v>87</v>
      </c>
      <c r="AW932" s="15" t="s">
        <v>41</v>
      </c>
      <c r="AX932" s="15" t="s">
        <v>80</v>
      </c>
      <c r="AY932" s="259" t="s">
        <v>139</v>
      </c>
    </row>
    <row r="933" s="15" customFormat="1">
      <c r="A933" s="15"/>
      <c r="B933" s="250"/>
      <c r="C933" s="251"/>
      <c r="D933" s="228" t="s">
        <v>150</v>
      </c>
      <c r="E933" s="252" t="s">
        <v>35</v>
      </c>
      <c r="F933" s="253" t="s">
        <v>577</v>
      </c>
      <c r="G933" s="251"/>
      <c r="H933" s="252" t="s">
        <v>35</v>
      </c>
      <c r="I933" s="254"/>
      <c r="J933" s="251"/>
      <c r="K933" s="251"/>
      <c r="L933" s="255"/>
      <c r="M933" s="256"/>
      <c r="N933" s="257"/>
      <c r="O933" s="257"/>
      <c r="P933" s="257"/>
      <c r="Q933" s="257"/>
      <c r="R933" s="257"/>
      <c r="S933" s="257"/>
      <c r="T933" s="258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59" t="s">
        <v>150</v>
      </c>
      <c r="AU933" s="259" t="s">
        <v>89</v>
      </c>
      <c r="AV933" s="15" t="s">
        <v>87</v>
      </c>
      <c r="AW933" s="15" t="s">
        <v>41</v>
      </c>
      <c r="AX933" s="15" t="s">
        <v>80</v>
      </c>
      <c r="AY933" s="259" t="s">
        <v>139</v>
      </c>
    </row>
    <row r="934" s="13" customFormat="1">
      <c r="A934" s="13"/>
      <c r="B934" s="226"/>
      <c r="C934" s="227"/>
      <c r="D934" s="228" t="s">
        <v>150</v>
      </c>
      <c r="E934" s="229" t="s">
        <v>35</v>
      </c>
      <c r="F934" s="230" t="s">
        <v>584</v>
      </c>
      <c r="G934" s="227"/>
      <c r="H934" s="231">
        <v>72.659999999999997</v>
      </c>
      <c r="I934" s="232"/>
      <c r="J934" s="227"/>
      <c r="K934" s="227"/>
      <c r="L934" s="233"/>
      <c r="M934" s="234"/>
      <c r="N934" s="235"/>
      <c r="O934" s="235"/>
      <c r="P934" s="235"/>
      <c r="Q934" s="235"/>
      <c r="R934" s="235"/>
      <c r="S934" s="235"/>
      <c r="T934" s="236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7" t="s">
        <v>150</v>
      </c>
      <c r="AU934" s="237" t="s">
        <v>89</v>
      </c>
      <c r="AV934" s="13" t="s">
        <v>89</v>
      </c>
      <c r="AW934" s="13" t="s">
        <v>41</v>
      </c>
      <c r="AX934" s="13" t="s">
        <v>80</v>
      </c>
      <c r="AY934" s="237" t="s">
        <v>139</v>
      </c>
    </row>
    <row r="935" s="13" customFormat="1">
      <c r="A935" s="13"/>
      <c r="B935" s="226"/>
      <c r="C935" s="227"/>
      <c r="D935" s="228" t="s">
        <v>150</v>
      </c>
      <c r="E935" s="229" t="s">
        <v>35</v>
      </c>
      <c r="F935" s="230" t="s">
        <v>585</v>
      </c>
      <c r="G935" s="227"/>
      <c r="H935" s="231">
        <v>27.25</v>
      </c>
      <c r="I935" s="232"/>
      <c r="J935" s="227"/>
      <c r="K935" s="227"/>
      <c r="L935" s="233"/>
      <c r="M935" s="234"/>
      <c r="N935" s="235"/>
      <c r="O935" s="235"/>
      <c r="P935" s="235"/>
      <c r="Q935" s="235"/>
      <c r="R935" s="235"/>
      <c r="S935" s="235"/>
      <c r="T935" s="236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7" t="s">
        <v>150</v>
      </c>
      <c r="AU935" s="237" t="s">
        <v>89</v>
      </c>
      <c r="AV935" s="13" t="s">
        <v>89</v>
      </c>
      <c r="AW935" s="13" t="s">
        <v>41</v>
      </c>
      <c r="AX935" s="13" t="s">
        <v>80</v>
      </c>
      <c r="AY935" s="237" t="s">
        <v>139</v>
      </c>
    </row>
    <row r="936" s="13" customFormat="1">
      <c r="A936" s="13"/>
      <c r="B936" s="226"/>
      <c r="C936" s="227"/>
      <c r="D936" s="228" t="s">
        <v>150</v>
      </c>
      <c r="E936" s="229" t="s">
        <v>35</v>
      </c>
      <c r="F936" s="230" t="s">
        <v>586</v>
      </c>
      <c r="G936" s="227"/>
      <c r="H936" s="231">
        <v>37.25</v>
      </c>
      <c r="I936" s="232"/>
      <c r="J936" s="227"/>
      <c r="K936" s="227"/>
      <c r="L936" s="233"/>
      <c r="M936" s="234"/>
      <c r="N936" s="235"/>
      <c r="O936" s="235"/>
      <c r="P936" s="235"/>
      <c r="Q936" s="235"/>
      <c r="R936" s="235"/>
      <c r="S936" s="235"/>
      <c r="T936" s="236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7" t="s">
        <v>150</v>
      </c>
      <c r="AU936" s="237" t="s">
        <v>89</v>
      </c>
      <c r="AV936" s="13" t="s">
        <v>89</v>
      </c>
      <c r="AW936" s="13" t="s">
        <v>41</v>
      </c>
      <c r="AX936" s="13" t="s">
        <v>80</v>
      </c>
      <c r="AY936" s="237" t="s">
        <v>139</v>
      </c>
    </row>
    <row r="937" s="14" customFormat="1">
      <c r="A937" s="14"/>
      <c r="B937" s="238"/>
      <c r="C937" s="239"/>
      <c r="D937" s="228" t="s">
        <v>150</v>
      </c>
      <c r="E937" s="240" t="s">
        <v>35</v>
      </c>
      <c r="F937" s="241" t="s">
        <v>170</v>
      </c>
      <c r="G937" s="239"/>
      <c r="H937" s="242">
        <v>137.16</v>
      </c>
      <c r="I937" s="243"/>
      <c r="J937" s="239"/>
      <c r="K937" s="239"/>
      <c r="L937" s="244"/>
      <c r="M937" s="245"/>
      <c r="N937" s="246"/>
      <c r="O937" s="246"/>
      <c r="P937" s="246"/>
      <c r="Q937" s="246"/>
      <c r="R937" s="246"/>
      <c r="S937" s="246"/>
      <c r="T937" s="247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8" t="s">
        <v>150</v>
      </c>
      <c r="AU937" s="248" t="s">
        <v>89</v>
      </c>
      <c r="AV937" s="14" t="s">
        <v>146</v>
      </c>
      <c r="AW937" s="14" t="s">
        <v>41</v>
      </c>
      <c r="AX937" s="14" t="s">
        <v>87</v>
      </c>
      <c r="AY937" s="248" t="s">
        <v>139</v>
      </c>
    </row>
    <row r="938" s="13" customFormat="1">
      <c r="A938" s="13"/>
      <c r="B938" s="226"/>
      <c r="C938" s="227"/>
      <c r="D938" s="228" t="s">
        <v>150</v>
      </c>
      <c r="E938" s="227"/>
      <c r="F938" s="230" t="s">
        <v>964</v>
      </c>
      <c r="G938" s="227"/>
      <c r="H938" s="231">
        <v>144.018</v>
      </c>
      <c r="I938" s="232"/>
      <c r="J938" s="227"/>
      <c r="K938" s="227"/>
      <c r="L938" s="233"/>
      <c r="M938" s="234"/>
      <c r="N938" s="235"/>
      <c r="O938" s="235"/>
      <c r="P938" s="235"/>
      <c r="Q938" s="235"/>
      <c r="R938" s="235"/>
      <c r="S938" s="235"/>
      <c r="T938" s="236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7" t="s">
        <v>150</v>
      </c>
      <c r="AU938" s="237" t="s">
        <v>89</v>
      </c>
      <c r="AV938" s="13" t="s">
        <v>89</v>
      </c>
      <c r="AW938" s="13" t="s">
        <v>4</v>
      </c>
      <c r="AX938" s="13" t="s">
        <v>87</v>
      </c>
      <c r="AY938" s="237" t="s">
        <v>139</v>
      </c>
    </row>
    <row r="939" s="2" customFormat="1" ht="24.15" customHeight="1">
      <c r="A939" s="42"/>
      <c r="B939" s="43"/>
      <c r="C939" s="208" t="s">
        <v>965</v>
      </c>
      <c r="D939" s="208" t="s">
        <v>141</v>
      </c>
      <c r="E939" s="209" t="s">
        <v>966</v>
      </c>
      <c r="F939" s="210" t="s">
        <v>967</v>
      </c>
      <c r="G939" s="211" t="s">
        <v>282</v>
      </c>
      <c r="H939" s="212">
        <v>161.428</v>
      </c>
      <c r="I939" s="213"/>
      <c r="J939" s="214">
        <f>ROUND(I939*H939,2)</f>
        <v>0</v>
      </c>
      <c r="K939" s="210" t="s">
        <v>145</v>
      </c>
      <c r="L939" s="48"/>
      <c r="M939" s="215" t="s">
        <v>35</v>
      </c>
      <c r="N939" s="216" t="s">
        <v>51</v>
      </c>
      <c r="O939" s="88"/>
      <c r="P939" s="217">
        <f>O939*H939</f>
        <v>0</v>
      </c>
      <c r="Q939" s="217">
        <v>0.0054000000000000003</v>
      </c>
      <c r="R939" s="217">
        <f>Q939*H939</f>
        <v>0.87171120000000002</v>
      </c>
      <c r="S939" s="217">
        <v>0</v>
      </c>
      <c r="T939" s="218">
        <f>S939*H939</f>
        <v>0</v>
      </c>
      <c r="U939" s="42"/>
      <c r="V939" s="42"/>
      <c r="W939" s="42"/>
      <c r="X939" s="42"/>
      <c r="Y939" s="42"/>
      <c r="Z939" s="42"/>
      <c r="AA939" s="42"/>
      <c r="AB939" s="42"/>
      <c r="AC939" s="42"/>
      <c r="AD939" s="42"/>
      <c r="AE939" s="42"/>
      <c r="AR939" s="219" t="s">
        <v>287</v>
      </c>
      <c r="AT939" s="219" t="s">
        <v>141</v>
      </c>
      <c r="AU939" s="219" t="s">
        <v>89</v>
      </c>
      <c r="AY939" s="20" t="s">
        <v>139</v>
      </c>
      <c r="BE939" s="220">
        <f>IF(N939="základní",J939,0)</f>
        <v>0</v>
      </c>
      <c r="BF939" s="220">
        <f>IF(N939="snížená",J939,0)</f>
        <v>0</v>
      </c>
      <c r="BG939" s="220">
        <f>IF(N939="zákl. přenesená",J939,0)</f>
        <v>0</v>
      </c>
      <c r="BH939" s="220">
        <f>IF(N939="sníž. přenesená",J939,0)</f>
        <v>0</v>
      </c>
      <c r="BI939" s="220">
        <f>IF(N939="nulová",J939,0)</f>
        <v>0</v>
      </c>
      <c r="BJ939" s="20" t="s">
        <v>87</v>
      </c>
      <c r="BK939" s="220">
        <f>ROUND(I939*H939,2)</f>
        <v>0</v>
      </c>
      <c r="BL939" s="20" t="s">
        <v>287</v>
      </c>
      <c r="BM939" s="219" t="s">
        <v>968</v>
      </c>
    </row>
    <row r="940" s="2" customFormat="1">
      <c r="A940" s="42"/>
      <c r="B940" s="43"/>
      <c r="C940" s="44"/>
      <c r="D940" s="221" t="s">
        <v>148</v>
      </c>
      <c r="E940" s="44"/>
      <c r="F940" s="222" t="s">
        <v>969</v>
      </c>
      <c r="G940" s="44"/>
      <c r="H940" s="44"/>
      <c r="I940" s="223"/>
      <c r="J940" s="44"/>
      <c r="K940" s="44"/>
      <c r="L940" s="48"/>
      <c r="M940" s="224"/>
      <c r="N940" s="225"/>
      <c r="O940" s="88"/>
      <c r="P940" s="88"/>
      <c r="Q940" s="88"/>
      <c r="R940" s="88"/>
      <c r="S940" s="88"/>
      <c r="T940" s="89"/>
      <c r="U940" s="42"/>
      <c r="V940" s="42"/>
      <c r="W940" s="42"/>
      <c r="X940" s="42"/>
      <c r="Y940" s="42"/>
      <c r="Z940" s="42"/>
      <c r="AA940" s="42"/>
      <c r="AB940" s="42"/>
      <c r="AC940" s="42"/>
      <c r="AD940" s="42"/>
      <c r="AE940" s="42"/>
      <c r="AT940" s="20" t="s">
        <v>148</v>
      </c>
      <c r="AU940" s="20" t="s">
        <v>89</v>
      </c>
    </row>
    <row r="941" s="15" customFormat="1">
      <c r="A941" s="15"/>
      <c r="B941" s="250"/>
      <c r="C941" s="251"/>
      <c r="D941" s="228" t="s">
        <v>150</v>
      </c>
      <c r="E941" s="252" t="s">
        <v>35</v>
      </c>
      <c r="F941" s="253" t="s">
        <v>224</v>
      </c>
      <c r="G941" s="251"/>
      <c r="H941" s="252" t="s">
        <v>35</v>
      </c>
      <c r="I941" s="254"/>
      <c r="J941" s="251"/>
      <c r="K941" s="251"/>
      <c r="L941" s="255"/>
      <c r="M941" s="256"/>
      <c r="N941" s="257"/>
      <c r="O941" s="257"/>
      <c r="P941" s="257"/>
      <c r="Q941" s="257"/>
      <c r="R941" s="257"/>
      <c r="S941" s="257"/>
      <c r="T941" s="258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59" t="s">
        <v>150</v>
      </c>
      <c r="AU941" s="259" t="s">
        <v>89</v>
      </c>
      <c r="AV941" s="15" t="s">
        <v>87</v>
      </c>
      <c r="AW941" s="15" t="s">
        <v>41</v>
      </c>
      <c r="AX941" s="15" t="s">
        <v>80</v>
      </c>
      <c r="AY941" s="259" t="s">
        <v>139</v>
      </c>
    </row>
    <row r="942" s="15" customFormat="1">
      <c r="A942" s="15"/>
      <c r="B942" s="250"/>
      <c r="C942" s="251"/>
      <c r="D942" s="228" t="s">
        <v>150</v>
      </c>
      <c r="E942" s="252" t="s">
        <v>35</v>
      </c>
      <c r="F942" s="253" t="s">
        <v>577</v>
      </c>
      <c r="G942" s="251"/>
      <c r="H942" s="252" t="s">
        <v>35</v>
      </c>
      <c r="I942" s="254"/>
      <c r="J942" s="251"/>
      <c r="K942" s="251"/>
      <c r="L942" s="255"/>
      <c r="M942" s="256"/>
      <c r="N942" s="257"/>
      <c r="O942" s="257"/>
      <c r="P942" s="257"/>
      <c r="Q942" s="257"/>
      <c r="R942" s="257"/>
      <c r="S942" s="257"/>
      <c r="T942" s="258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59" t="s">
        <v>150</v>
      </c>
      <c r="AU942" s="259" t="s">
        <v>89</v>
      </c>
      <c r="AV942" s="15" t="s">
        <v>87</v>
      </c>
      <c r="AW942" s="15" t="s">
        <v>41</v>
      </c>
      <c r="AX942" s="15" t="s">
        <v>80</v>
      </c>
      <c r="AY942" s="259" t="s">
        <v>139</v>
      </c>
    </row>
    <row r="943" s="13" customFormat="1">
      <c r="A943" s="13"/>
      <c r="B943" s="226"/>
      <c r="C943" s="227"/>
      <c r="D943" s="228" t="s">
        <v>150</v>
      </c>
      <c r="E943" s="229" t="s">
        <v>35</v>
      </c>
      <c r="F943" s="230" t="s">
        <v>939</v>
      </c>
      <c r="G943" s="227"/>
      <c r="H943" s="231">
        <v>74.292000000000002</v>
      </c>
      <c r="I943" s="232"/>
      <c r="J943" s="227"/>
      <c r="K943" s="227"/>
      <c r="L943" s="233"/>
      <c r="M943" s="234"/>
      <c r="N943" s="235"/>
      <c r="O943" s="235"/>
      <c r="P943" s="235"/>
      <c r="Q943" s="235"/>
      <c r="R943" s="235"/>
      <c r="S943" s="235"/>
      <c r="T943" s="236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7" t="s">
        <v>150</v>
      </c>
      <c r="AU943" s="237" t="s">
        <v>89</v>
      </c>
      <c r="AV943" s="13" t="s">
        <v>89</v>
      </c>
      <c r="AW943" s="13" t="s">
        <v>41</v>
      </c>
      <c r="AX943" s="13" t="s">
        <v>80</v>
      </c>
      <c r="AY943" s="237" t="s">
        <v>139</v>
      </c>
    </row>
    <row r="944" s="13" customFormat="1">
      <c r="A944" s="13"/>
      <c r="B944" s="226"/>
      <c r="C944" s="227"/>
      <c r="D944" s="228" t="s">
        <v>150</v>
      </c>
      <c r="E944" s="229" t="s">
        <v>35</v>
      </c>
      <c r="F944" s="230" t="s">
        <v>549</v>
      </c>
      <c r="G944" s="227"/>
      <c r="H944" s="231">
        <v>14.75</v>
      </c>
      <c r="I944" s="232"/>
      <c r="J944" s="227"/>
      <c r="K944" s="227"/>
      <c r="L944" s="233"/>
      <c r="M944" s="234"/>
      <c r="N944" s="235"/>
      <c r="O944" s="235"/>
      <c r="P944" s="235"/>
      <c r="Q944" s="235"/>
      <c r="R944" s="235"/>
      <c r="S944" s="235"/>
      <c r="T944" s="236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7" t="s">
        <v>150</v>
      </c>
      <c r="AU944" s="237" t="s">
        <v>89</v>
      </c>
      <c r="AV944" s="13" t="s">
        <v>89</v>
      </c>
      <c r="AW944" s="13" t="s">
        <v>41</v>
      </c>
      <c r="AX944" s="13" t="s">
        <v>80</v>
      </c>
      <c r="AY944" s="237" t="s">
        <v>139</v>
      </c>
    </row>
    <row r="945" s="13" customFormat="1">
      <c r="A945" s="13"/>
      <c r="B945" s="226"/>
      <c r="C945" s="227"/>
      <c r="D945" s="228" t="s">
        <v>150</v>
      </c>
      <c r="E945" s="229" t="s">
        <v>35</v>
      </c>
      <c r="F945" s="230" t="s">
        <v>550</v>
      </c>
      <c r="G945" s="227"/>
      <c r="H945" s="231">
        <v>72.385999999999996</v>
      </c>
      <c r="I945" s="232"/>
      <c r="J945" s="227"/>
      <c r="K945" s="227"/>
      <c r="L945" s="233"/>
      <c r="M945" s="234"/>
      <c r="N945" s="235"/>
      <c r="O945" s="235"/>
      <c r="P945" s="235"/>
      <c r="Q945" s="235"/>
      <c r="R945" s="235"/>
      <c r="S945" s="235"/>
      <c r="T945" s="236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7" t="s">
        <v>150</v>
      </c>
      <c r="AU945" s="237" t="s">
        <v>89</v>
      </c>
      <c r="AV945" s="13" t="s">
        <v>89</v>
      </c>
      <c r="AW945" s="13" t="s">
        <v>41</v>
      </c>
      <c r="AX945" s="13" t="s">
        <v>80</v>
      </c>
      <c r="AY945" s="237" t="s">
        <v>139</v>
      </c>
    </row>
    <row r="946" s="14" customFormat="1">
      <c r="A946" s="14"/>
      <c r="B946" s="238"/>
      <c r="C946" s="239"/>
      <c r="D946" s="228" t="s">
        <v>150</v>
      </c>
      <c r="E946" s="240" t="s">
        <v>35</v>
      </c>
      <c r="F946" s="241" t="s">
        <v>170</v>
      </c>
      <c r="G946" s="239"/>
      <c r="H946" s="242">
        <v>161.428</v>
      </c>
      <c r="I946" s="243"/>
      <c r="J946" s="239"/>
      <c r="K946" s="239"/>
      <c r="L946" s="244"/>
      <c r="M946" s="245"/>
      <c r="N946" s="246"/>
      <c r="O946" s="246"/>
      <c r="P946" s="246"/>
      <c r="Q946" s="246"/>
      <c r="R946" s="246"/>
      <c r="S946" s="246"/>
      <c r="T946" s="247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48" t="s">
        <v>150</v>
      </c>
      <c r="AU946" s="248" t="s">
        <v>89</v>
      </c>
      <c r="AV946" s="14" t="s">
        <v>146</v>
      </c>
      <c r="AW946" s="14" t="s">
        <v>41</v>
      </c>
      <c r="AX946" s="14" t="s">
        <v>87</v>
      </c>
      <c r="AY946" s="248" t="s">
        <v>139</v>
      </c>
    </row>
    <row r="947" s="2" customFormat="1" ht="16.5" customHeight="1">
      <c r="A947" s="42"/>
      <c r="B947" s="43"/>
      <c r="C947" s="260" t="s">
        <v>970</v>
      </c>
      <c r="D947" s="260" t="s">
        <v>229</v>
      </c>
      <c r="E947" s="261" t="s">
        <v>971</v>
      </c>
      <c r="F947" s="262" t="s">
        <v>972</v>
      </c>
      <c r="G947" s="263" t="s">
        <v>282</v>
      </c>
      <c r="H947" s="264">
        <v>177.571</v>
      </c>
      <c r="I947" s="265"/>
      <c r="J947" s="266">
        <f>ROUND(I947*H947,2)</f>
        <v>0</v>
      </c>
      <c r="K947" s="262" t="s">
        <v>35</v>
      </c>
      <c r="L947" s="267"/>
      <c r="M947" s="268" t="s">
        <v>35</v>
      </c>
      <c r="N947" s="269" t="s">
        <v>51</v>
      </c>
      <c r="O947" s="88"/>
      <c r="P947" s="217">
        <f>O947*H947</f>
        <v>0</v>
      </c>
      <c r="Q947" s="217">
        <v>0.058999999999999997</v>
      </c>
      <c r="R947" s="217">
        <f>Q947*H947</f>
        <v>10.476688999999999</v>
      </c>
      <c r="S947" s="217">
        <v>0</v>
      </c>
      <c r="T947" s="218">
        <f>S947*H947</f>
        <v>0</v>
      </c>
      <c r="U947" s="42"/>
      <c r="V947" s="42"/>
      <c r="W947" s="42"/>
      <c r="X947" s="42"/>
      <c r="Y947" s="42"/>
      <c r="Z947" s="42"/>
      <c r="AA947" s="42"/>
      <c r="AB947" s="42"/>
      <c r="AC947" s="42"/>
      <c r="AD947" s="42"/>
      <c r="AE947" s="42"/>
      <c r="AR947" s="219" t="s">
        <v>413</v>
      </c>
      <c r="AT947" s="219" t="s">
        <v>229</v>
      </c>
      <c r="AU947" s="219" t="s">
        <v>89</v>
      </c>
      <c r="AY947" s="20" t="s">
        <v>139</v>
      </c>
      <c r="BE947" s="220">
        <f>IF(N947="základní",J947,0)</f>
        <v>0</v>
      </c>
      <c r="BF947" s="220">
        <f>IF(N947="snížená",J947,0)</f>
        <v>0</v>
      </c>
      <c r="BG947" s="220">
        <f>IF(N947="zákl. přenesená",J947,0)</f>
        <v>0</v>
      </c>
      <c r="BH947" s="220">
        <f>IF(N947="sníž. přenesená",J947,0)</f>
        <v>0</v>
      </c>
      <c r="BI947" s="220">
        <f>IF(N947="nulová",J947,0)</f>
        <v>0</v>
      </c>
      <c r="BJ947" s="20" t="s">
        <v>87</v>
      </c>
      <c r="BK947" s="220">
        <f>ROUND(I947*H947,2)</f>
        <v>0</v>
      </c>
      <c r="BL947" s="20" t="s">
        <v>287</v>
      </c>
      <c r="BM947" s="219" t="s">
        <v>973</v>
      </c>
    </row>
    <row r="948" s="2" customFormat="1">
      <c r="A948" s="42"/>
      <c r="B948" s="43"/>
      <c r="C948" s="44"/>
      <c r="D948" s="228" t="s">
        <v>181</v>
      </c>
      <c r="E948" s="44"/>
      <c r="F948" s="249" t="s">
        <v>974</v>
      </c>
      <c r="G948" s="44"/>
      <c r="H948" s="44"/>
      <c r="I948" s="223"/>
      <c r="J948" s="44"/>
      <c r="K948" s="44"/>
      <c r="L948" s="48"/>
      <c r="M948" s="224"/>
      <c r="N948" s="225"/>
      <c r="O948" s="88"/>
      <c r="P948" s="88"/>
      <c r="Q948" s="88"/>
      <c r="R948" s="88"/>
      <c r="S948" s="88"/>
      <c r="T948" s="89"/>
      <c r="U948" s="42"/>
      <c r="V948" s="42"/>
      <c r="W948" s="42"/>
      <c r="X948" s="42"/>
      <c r="Y948" s="42"/>
      <c r="Z948" s="42"/>
      <c r="AA948" s="42"/>
      <c r="AB948" s="42"/>
      <c r="AC948" s="42"/>
      <c r="AD948" s="42"/>
      <c r="AE948" s="42"/>
      <c r="AT948" s="20" t="s">
        <v>181</v>
      </c>
      <c r="AU948" s="20" t="s">
        <v>89</v>
      </c>
    </row>
    <row r="949" s="15" customFormat="1">
      <c r="A949" s="15"/>
      <c r="B949" s="250"/>
      <c r="C949" s="251"/>
      <c r="D949" s="228" t="s">
        <v>150</v>
      </c>
      <c r="E949" s="252" t="s">
        <v>35</v>
      </c>
      <c r="F949" s="253" t="s">
        <v>224</v>
      </c>
      <c r="G949" s="251"/>
      <c r="H949" s="252" t="s">
        <v>35</v>
      </c>
      <c r="I949" s="254"/>
      <c r="J949" s="251"/>
      <c r="K949" s="251"/>
      <c r="L949" s="255"/>
      <c r="M949" s="256"/>
      <c r="N949" s="257"/>
      <c r="O949" s="257"/>
      <c r="P949" s="257"/>
      <c r="Q949" s="257"/>
      <c r="R949" s="257"/>
      <c r="S949" s="257"/>
      <c r="T949" s="258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259" t="s">
        <v>150</v>
      </c>
      <c r="AU949" s="259" t="s">
        <v>89</v>
      </c>
      <c r="AV949" s="15" t="s">
        <v>87</v>
      </c>
      <c r="AW949" s="15" t="s">
        <v>41</v>
      </c>
      <c r="AX949" s="15" t="s">
        <v>80</v>
      </c>
      <c r="AY949" s="259" t="s">
        <v>139</v>
      </c>
    </row>
    <row r="950" s="15" customFormat="1">
      <c r="A950" s="15"/>
      <c r="B950" s="250"/>
      <c r="C950" s="251"/>
      <c r="D950" s="228" t="s">
        <v>150</v>
      </c>
      <c r="E950" s="252" t="s">
        <v>35</v>
      </c>
      <c r="F950" s="253" t="s">
        <v>577</v>
      </c>
      <c r="G950" s="251"/>
      <c r="H950" s="252" t="s">
        <v>35</v>
      </c>
      <c r="I950" s="254"/>
      <c r="J950" s="251"/>
      <c r="K950" s="251"/>
      <c r="L950" s="255"/>
      <c r="M950" s="256"/>
      <c r="N950" s="257"/>
      <c r="O950" s="257"/>
      <c r="P950" s="257"/>
      <c r="Q950" s="257"/>
      <c r="R950" s="257"/>
      <c r="S950" s="257"/>
      <c r="T950" s="258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259" t="s">
        <v>150</v>
      </c>
      <c r="AU950" s="259" t="s">
        <v>89</v>
      </c>
      <c r="AV950" s="15" t="s">
        <v>87</v>
      </c>
      <c r="AW950" s="15" t="s">
        <v>41</v>
      </c>
      <c r="AX950" s="15" t="s">
        <v>80</v>
      </c>
      <c r="AY950" s="259" t="s">
        <v>139</v>
      </c>
    </row>
    <row r="951" s="13" customFormat="1">
      <c r="A951" s="13"/>
      <c r="B951" s="226"/>
      <c r="C951" s="227"/>
      <c r="D951" s="228" t="s">
        <v>150</v>
      </c>
      <c r="E951" s="229" t="s">
        <v>35</v>
      </c>
      <c r="F951" s="230" t="s">
        <v>939</v>
      </c>
      <c r="G951" s="227"/>
      <c r="H951" s="231">
        <v>74.292000000000002</v>
      </c>
      <c r="I951" s="232"/>
      <c r="J951" s="227"/>
      <c r="K951" s="227"/>
      <c r="L951" s="233"/>
      <c r="M951" s="234"/>
      <c r="N951" s="235"/>
      <c r="O951" s="235"/>
      <c r="P951" s="235"/>
      <c r="Q951" s="235"/>
      <c r="R951" s="235"/>
      <c r="S951" s="235"/>
      <c r="T951" s="236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7" t="s">
        <v>150</v>
      </c>
      <c r="AU951" s="237" t="s">
        <v>89</v>
      </c>
      <c r="AV951" s="13" t="s">
        <v>89</v>
      </c>
      <c r="AW951" s="13" t="s">
        <v>41</v>
      </c>
      <c r="AX951" s="13" t="s">
        <v>80</v>
      </c>
      <c r="AY951" s="237" t="s">
        <v>139</v>
      </c>
    </row>
    <row r="952" s="13" customFormat="1">
      <c r="A952" s="13"/>
      <c r="B952" s="226"/>
      <c r="C952" s="227"/>
      <c r="D952" s="228" t="s">
        <v>150</v>
      </c>
      <c r="E952" s="229" t="s">
        <v>35</v>
      </c>
      <c r="F952" s="230" t="s">
        <v>549</v>
      </c>
      <c r="G952" s="227"/>
      <c r="H952" s="231">
        <v>14.75</v>
      </c>
      <c r="I952" s="232"/>
      <c r="J952" s="227"/>
      <c r="K952" s="227"/>
      <c r="L952" s="233"/>
      <c r="M952" s="234"/>
      <c r="N952" s="235"/>
      <c r="O952" s="235"/>
      <c r="P952" s="235"/>
      <c r="Q952" s="235"/>
      <c r="R952" s="235"/>
      <c r="S952" s="235"/>
      <c r="T952" s="236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7" t="s">
        <v>150</v>
      </c>
      <c r="AU952" s="237" t="s">
        <v>89</v>
      </c>
      <c r="AV952" s="13" t="s">
        <v>89</v>
      </c>
      <c r="AW952" s="13" t="s">
        <v>41</v>
      </c>
      <c r="AX952" s="13" t="s">
        <v>80</v>
      </c>
      <c r="AY952" s="237" t="s">
        <v>139</v>
      </c>
    </row>
    <row r="953" s="13" customFormat="1">
      <c r="A953" s="13"/>
      <c r="B953" s="226"/>
      <c r="C953" s="227"/>
      <c r="D953" s="228" t="s">
        <v>150</v>
      </c>
      <c r="E953" s="229" t="s">
        <v>35</v>
      </c>
      <c r="F953" s="230" t="s">
        <v>550</v>
      </c>
      <c r="G953" s="227"/>
      <c r="H953" s="231">
        <v>72.385999999999996</v>
      </c>
      <c r="I953" s="232"/>
      <c r="J953" s="227"/>
      <c r="K953" s="227"/>
      <c r="L953" s="233"/>
      <c r="M953" s="234"/>
      <c r="N953" s="235"/>
      <c r="O953" s="235"/>
      <c r="P953" s="235"/>
      <c r="Q953" s="235"/>
      <c r="R953" s="235"/>
      <c r="S953" s="235"/>
      <c r="T953" s="236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7" t="s">
        <v>150</v>
      </c>
      <c r="AU953" s="237" t="s">
        <v>89</v>
      </c>
      <c r="AV953" s="13" t="s">
        <v>89</v>
      </c>
      <c r="AW953" s="13" t="s">
        <v>41</v>
      </c>
      <c r="AX953" s="13" t="s">
        <v>80</v>
      </c>
      <c r="AY953" s="237" t="s">
        <v>139</v>
      </c>
    </row>
    <row r="954" s="14" customFormat="1">
      <c r="A954" s="14"/>
      <c r="B954" s="238"/>
      <c r="C954" s="239"/>
      <c r="D954" s="228" t="s">
        <v>150</v>
      </c>
      <c r="E954" s="240" t="s">
        <v>35</v>
      </c>
      <c r="F954" s="241" t="s">
        <v>170</v>
      </c>
      <c r="G954" s="239"/>
      <c r="H954" s="242">
        <v>161.428</v>
      </c>
      <c r="I954" s="243"/>
      <c r="J954" s="239"/>
      <c r="K954" s="239"/>
      <c r="L954" s="244"/>
      <c r="M954" s="245"/>
      <c r="N954" s="246"/>
      <c r="O954" s="246"/>
      <c r="P954" s="246"/>
      <c r="Q954" s="246"/>
      <c r="R954" s="246"/>
      <c r="S954" s="246"/>
      <c r="T954" s="247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48" t="s">
        <v>150</v>
      </c>
      <c r="AU954" s="248" t="s">
        <v>89</v>
      </c>
      <c r="AV954" s="14" t="s">
        <v>146</v>
      </c>
      <c r="AW954" s="14" t="s">
        <v>41</v>
      </c>
      <c r="AX954" s="14" t="s">
        <v>87</v>
      </c>
      <c r="AY954" s="248" t="s">
        <v>139</v>
      </c>
    </row>
    <row r="955" s="13" customFormat="1">
      <c r="A955" s="13"/>
      <c r="B955" s="226"/>
      <c r="C955" s="227"/>
      <c r="D955" s="228" t="s">
        <v>150</v>
      </c>
      <c r="E955" s="227"/>
      <c r="F955" s="230" t="s">
        <v>975</v>
      </c>
      <c r="G955" s="227"/>
      <c r="H955" s="231">
        <v>177.571</v>
      </c>
      <c r="I955" s="232"/>
      <c r="J955" s="227"/>
      <c r="K955" s="227"/>
      <c r="L955" s="233"/>
      <c r="M955" s="234"/>
      <c r="N955" s="235"/>
      <c r="O955" s="235"/>
      <c r="P955" s="235"/>
      <c r="Q955" s="235"/>
      <c r="R955" s="235"/>
      <c r="S955" s="235"/>
      <c r="T955" s="236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7" t="s">
        <v>150</v>
      </c>
      <c r="AU955" s="237" t="s">
        <v>89</v>
      </c>
      <c r="AV955" s="13" t="s">
        <v>89</v>
      </c>
      <c r="AW955" s="13" t="s">
        <v>4</v>
      </c>
      <c r="AX955" s="13" t="s">
        <v>87</v>
      </c>
      <c r="AY955" s="237" t="s">
        <v>139</v>
      </c>
    </row>
    <row r="956" s="2" customFormat="1" ht="16.5" customHeight="1">
      <c r="A956" s="42"/>
      <c r="B956" s="43"/>
      <c r="C956" s="208" t="s">
        <v>976</v>
      </c>
      <c r="D956" s="208" t="s">
        <v>141</v>
      </c>
      <c r="E956" s="209" t="s">
        <v>977</v>
      </c>
      <c r="F956" s="210" t="s">
        <v>978</v>
      </c>
      <c r="G956" s="211" t="s">
        <v>232</v>
      </c>
      <c r="H956" s="212">
        <v>274.31999999999999</v>
      </c>
      <c r="I956" s="213"/>
      <c r="J956" s="214">
        <f>ROUND(I956*H956,2)</f>
        <v>0</v>
      </c>
      <c r="K956" s="210" t="s">
        <v>145</v>
      </c>
      <c r="L956" s="48"/>
      <c r="M956" s="215" t="s">
        <v>35</v>
      </c>
      <c r="N956" s="216" t="s">
        <v>51</v>
      </c>
      <c r="O956" s="88"/>
      <c r="P956" s="217">
        <f>O956*H956</f>
        <v>0</v>
      </c>
      <c r="Q956" s="217">
        <v>9.0000000000000006E-05</v>
      </c>
      <c r="R956" s="217">
        <f>Q956*H956</f>
        <v>0.0246888</v>
      </c>
      <c r="S956" s="217">
        <v>0</v>
      </c>
      <c r="T956" s="218">
        <f>S956*H956</f>
        <v>0</v>
      </c>
      <c r="U956" s="42"/>
      <c r="V956" s="42"/>
      <c r="W956" s="42"/>
      <c r="X956" s="42"/>
      <c r="Y956" s="42"/>
      <c r="Z956" s="42"/>
      <c r="AA956" s="42"/>
      <c r="AB956" s="42"/>
      <c r="AC956" s="42"/>
      <c r="AD956" s="42"/>
      <c r="AE956" s="42"/>
      <c r="AR956" s="219" t="s">
        <v>287</v>
      </c>
      <c r="AT956" s="219" t="s">
        <v>141</v>
      </c>
      <c r="AU956" s="219" t="s">
        <v>89</v>
      </c>
      <c r="AY956" s="20" t="s">
        <v>139</v>
      </c>
      <c r="BE956" s="220">
        <f>IF(N956="základní",J956,0)</f>
        <v>0</v>
      </c>
      <c r="BF956" s="220">
        <f>IF(N956="snížená",J956,0)</f>
        <v>0</v>
      </c>
      <c r="BG956" s="220">
        <f>IF(N956="zákl. přenesená",J956,0)</f>
        <v>0</v>
      </c>
      <c r="BH956" s="220">
        <f>IF(N956="sníž. přenesená",J956,0)</f>
        <v>0</v>
      </c>
      <c r="BI956" s="220">
        <f>IF(N956="nulová",J956,0)</f>
        <v>0</v>
      </c>
      <c r="BJ956" s="20" t="s">
        <v>87</v>
      </c>
      <c r="BK956" s="220">
        <f>ROUND(I956*H956,2)</f>
        <v>0</v>
      </c>
      <c r="BL956" s="20" t="s">
        <v>287</v>
      </c>
      <c r="BM956" s="219" t="s">
        <v>979</v>
      </c>
    </row>
    <row r="957" s="2" customFormat="1">
      <c r="A957" s="42"/>
      <c r="B957" s="43"/>
      <c r="C957" s="44"/>
      <c r="D957" s="221" t="s">
        <v>148</v>
      </c>
      <c r="E957" s="44"/>
      <c r="F957" s="222" t="s">
        <v>980</v>
      </c>
      <c r="G957" s="44"/>
      <c r="H957" s="44"/>
      <c r="I957" s="223"/>
      <c r="J957" s="44"/>
      <c r="K957" s="44"/>
      <c r="L957" s="48"/>
      <c r="M957" s="224"/>
      <c r="N957" s="225"/>
      <c r="O957" s="88"/>
      <c r="P957" s="88"/>
      <c r="Q957" s="88"/>
      <c r="R957" s="88"/>
      <c r="S957" s="88"/>
      <c r="T957" s="89"/>
      <c r="U957" s="42"/>
      <c r="V957" s="42"/>
      <c r="W957" s="42"/>
      <c r="X957" s="42"/>
      <c r="Y957" s="42"/>
      <c r="Z957" s="42"/>
      <c r="AA957" s="42"/>
      <c r="AB957" s="42"/>
      <c r="AC957" s="42"/>
      <c r="AD957" s="42"/>
      <c r="AE957" s="42"/>
      <c r="AT957" s="20" t="s">
        <v>148</v>
      </c>
      <c r="AU957" s="20" t="s">
        <v>89</v>
      </c>
    </row>
    <row r="958" s="15" customFormat="1">
      <c r="A958" s="15"/>
      <c r="B958" s="250"/>
      <c r="C958" s="251"/>
      <c r="D958" s="228" t="s">
        <v>150</v>
      </c>
      <c r="E958" s="252" t="s">
        <v>35</v>
      </c>
      <c r="F958" s="253" t="s">
        <v>224</v>
      </c>
      <c r="G958" s="251"/>
      <c r="H958" s="252" t="s">
        <v>35</v>
      </c>
      <c r="I958" s="254"/>
      <c r="J958" s="251"/>
      <c r="K958" s="251"/>
      <c r="L958" s="255"/>
      <c r="M958" s="256"/>
      <c r="N958" s="257"/>
      <c r="O958" s="257"/>
      <c r="P958" s="257"/>
      <c r="Q958" s="257"/>
      <c r="R958" s="257"/>
      <c r="S958" s="257"/>
      <c r="T958" s="258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59" t="s">
        <v>150</v>
      </c>
      <c r="AU958" s="259" t="s">
        <v>89</v>
      </c>
      <c r="AV958" s="15" t="s">
        <v>87</v>
      </c>
      <c r="AW958" s="15" t="s">
        <v>41</v>
      </c>
      <c r="AX958" s="15" t="s">
        <v>80</v>
      </c>
      <c r="AY958" s="259" t="s">
        <v>139</v>
      </c>
    </row>
    <row r="959" s="15" customFormat="1">
      <c r="A959" s="15"/>
      <c r="B959" s="250"/>
      <c r="C959" s="251"/>
      <c r="D959" s="228" t="s">
        <v>150</v>
      </c>
      <c r="E959" s="252" t="s">
        <v>35</v>
      </c>
      <c r="F959" s="253" t="s">
        <v>981</v>
      </c>
      <c r="G959" s="251"/>
      <c r="H959" s="252" t="s">
        <v>35</v>
      </c>
      <c r="I959" s="254"/>
      <c r="J959" s="251"/>
      <c r="K959" s="251"/>
      <c r="L959" s="255"/>
      <c r="M959" s="256"/>
      <c r="N959" s="257"/>
      <c r="O959" s="257"/>
      <c r="P959" s="257"/>
      <c r="Q959" s="257"/>
      <c r="R959" s="257"/>
      <c r="S959" s="257"/>
      <c r="T959" s="258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T959" s="259" t="s">
        <v>150</v>
      </c>
      <c r="AU959" s="259" t="s">
        <v>89</v>
      </c>
      <c r="AV959" s="15" t="s">
        <v>87</v>
      </c>
      <c r="AW959" s="15" t="s">
        <v>41</v>
      </c>
      <c r="AX959" s="15" t="s">
        <v>80</v>
      </c>
      <c r="AY959" s="259" t="s">
        <v>139</v>
      </c>
    </row>
    <row r="960" s="13" customFormat="1">
      <c r="A960" s="13"/>
      <c r="B960" s="226"/>
      <c r="C960" s="227"/>
      <c r="D960" s="228" t="s">
        <v>150</v>
      </c>
      <c r="E960" s="229" t="s">
        <v>35</v>
      </c>
      <c r="F960" s="230" t="s">
        <v>982</v>
      </c>
      <c r="G960" s="227"/>
      <c r="H960" s="231">
        <v>145.31999999999999</v>
      </c>
      <c r="I960" s="232"/>
      <c r="J960" s="227"/>
      <c r="K960" s="227"/>
      <c r="L960" s="233"/>
      <c r="M960" s="234"/>
      <c r="N960" s="235"/>
      <c r="O960" s="235"/>
      <c r="P960" s="235"/>
      <c r="Q960" s="235"/>
      <c r="R960" s="235"/>
      <c r="S960" s="235"/>
      <c r="T960" s="236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7" t="s">
        <v>150</v>
      </c>
      <c r="AU960" s="237" t="s">
        <v>89</v>
      </c>
      <c r="AV960" s="13" t="s">
        <v>89</v>
      </c>
      <c r="AW960" s="13" t="s">
        <v>41</v>
      </c>
      <c r="AX960" s="13" t="s">
        <v>80</v>
      </c>
      <c r="AY960" s="237" t="s">
        <v>139</v>
      </c>
    </row>
    <row r="961" s="13" customFormat="1">
      <c r="A961" s="13"/>
      <c r="B961" s="226"/>
      <c r="C961" s="227"/>
      <c r="D961" s="228" t="s">
        <v>150</v>
      </c>
      <c r="E961" s="229" t="s">
        <v>35</v>
      </c>
      <c r="F961" s="230" t="s">
        <v>983</v>
      </c>
      <c r="G961" s="227"/>
      <c r="H961" s="231">
        <v>54.5</v>
      </c>
      <c r="I961" s="232"/>
      <c r="J961" s="227"/>
      <c r="K961" s="227"/>
      <c r="L961" s="233"/>
      <c r="M961" s="234"/>
      <c r="N961" s="235"/>
      <c r="O961" s="235"/>
      <c r="P961" s="235"/>
      <c r="Q961" s="235"/>
      <c r="R961" s="235"/>
      <c r="S961" s="235"/>
      <c r="T961" s="236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7" t="s">
        <v>150</v>
      </c>
      <c r="AU961" s="237" t="s">
        <v>89</v>
      </c>
      <c r="AV961" s="13" t="s">
        <v>89</v>
      </c>
      <c r="AW961" s="13" t="s">
        <v>41</v>
      </c>
      <c r="AX961" s="13" t="s">
        <v>80</v>
      </c>
      <c r="AY961" s="237" t="s">
        <v>139</v>
      </c>
    </row>
    <row r="962" s="13" customFormat="1">
      <c r="A962" s="13"/>
      <c r="B962" s="226"/>
      <c r="C962" s="227"/>
      <c r="D962" s="228" t="s">
        <v>150</v>
      </c>
      <c r="E962" s="229" t="s">
        <v>35</v>
      </c>
      <c r="F962" s="230" t="s">
        <v>984</v>
      </c>
      <c r="G962" s="227"/>
      <c r="H962" s="231">
        <v>74.5</v>
      </c>
      <c r="I962" s="232"/>
      <c r="J962" s="227"/>
      <c r="K962" s="227"/>
      <c r="L962" s="233"/>
      <c r="M962" s="234"/>
      <c r="N962" s="235"/>
      <c r="O962" s="235"/>
      <c r="P962" s="235"/>
      <c r="Q962" s="235"/>
      <c r="R962" s="235"/>
      <c r="S962" s="235"/>
      <c r="T962" s="236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7" t="s">
        <v>150</v>
      </c>
      <c r="AU962" s="237" t="s">
        <v>89</v>
      </c>
      <c r="AV962" s="13" t="s">
        <v>89</v>
      </c>
      <c r="AW962" s="13" t="s">
        <v>41</v>
      </c>
      <c r="AX962" s="13" t="s">
        <v>80</v>
      </c>
      <c r="AY962" s="237" t="s">
        <v>139</v>
      </c>
    </row>
    <row r="963" s="14" customFormat="1">
      <c r="A963" s="14"/>
      <c r="B963" s="238"/>
      <c r="C963" s="239"/>
      <c r="D963" s="228" t="s">
        <v>150</v>
      </c>
      <c r="E963" s="240" t="s">
        <v>35</v>
      </c>
      <c r="F963" s="241" t="s">
        <v>170</v>
      </c>
      <c r="G963" s="239"/>
      <c r="H963" s="242">
        <v>274.31999999999999</v>
      </c>
      <c r="I963" s="243"/>
      <c r="J963" s="239"/>
      <c r="K963" s="239"/>
      <c r="L963" s="244"/>
      <c r="M963" s="245"/>
      <c r="N963" s="246"/>
      <c r="O963" s="246"/>
      <c r="P963" s="246"/>
      <c r="Q963" s="246"/>
      <c r="R963" s="246"/>
      <c r="S963" s="246"/>
      <c r="T963" s="247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48" t="s">
        <v>150</v>
      </c>
      <c r="AU963" s="248" t="s">
        <v>89</v>
      </c>
      <c r="AV963" s="14" t="s">
        <v>146</v>
      </c>
      <c r="AW963" s="14" t="s">
        <v>41</v>
      </c>
      <c r="AX963" s="14" t="s">
        <v>87</v>
      </c>
      <c r="AY963" s="248" t="s">
        <v>139</v>
      </c>
    </row>
    <row r="964" s="2" customFormat="1" ht="55.5" customHeight="1">
      <c r="A964" s="42"/>
      <c r="B964" s="43"/>
      <c r="C964" s="208" t="s">
        <v>985</v>
      </c>
      <c r="D964" s="208" t="s">
        <v>141</v>
      </c>
      <c r="E964" s="209" t="s">
        <v>986</v>
      </c>
      <c r="F964" s="210" t="s">
        <v>987</v>
      </c>
      <c r="G964" s="211" t="s">
        <v>749</v>
      </c>
      <c r="H964" s="281"/>
      <c r="I964" s="213"/>
      <c r="J964" s="214">
        <f>ROUND(I964*H964,2)</f>
        <v>0</v>
      </c>
      <c r="K964" s="210" t="s">
        <v>145</v>
      </c>
      <c r="L964" s="48"/>
      <c r="M964" s="215" t="s">
        <v>35</v>
      </c>
      <c r="N964" s="216" t="s">
        <v>51</v>
      </c>
      <c r="O964" s="88"/>
      <c r="P964" s="217">
        <f>O964*H964</f>
        <v>0</v>
      </c>
      <c r="Q964" s="217">
        <v>0</v>
      </c>
      <c r="R964" s="217">
        <f>Q964*H964</f>
        <v>0</v>
      </c>
      <c r="S964" s="217">
        <v>0</v>
      </c>
      <c r="T964" s="218">
        <f>S964*H964</f>
        <v>0</v>
      </c>
      <c r="U964" s="42"/>
      <c r="V964" s="42"/>
      <c r="W964" s="42"/>
      <c r="X964" s="42"/>
      <c r="Y964" s="42"/>
      <c r="Z964" s="42"/>
      <c r="AA964" s="42"/>
      <c r="AB964" s="42"/>
      <c r="AC964" s="42"/>
      <c r="AD964" s="42"/>
      <c r="AE964" s="42"/>
      <c r="AR964" s="219" t="s">
        <v>287</v>
      </c>
      <c r="AT964" s="219" t="s">
        <v>141</v>
      </c>
      <c r="AU964" s="219" t="s">
        <v>89</v>
      </c>
      <c r="AY964" s="20" t="s">
        <v>139</v>
      </c>
      <c r="BE964" s="220">
        <f>IF(N964="základní",J964,0)</f>
        <v>0</v>
      </c>
      <c r="BF964" s="220">
        <f>IF(N964="snížená",J964,0)</f>
        <v>0</v>
      </c>
      <c r="BG964" s="220">
        <f>IF(N964="zákl. přenesená",J964,0)</f>
        <v>0</v>
      </c>
      <c r="BH964" s="220">
        <f>IF(N964="sníž. přenesená",J964,0)</f>
        <v>0</v>
      </c>
      <c r="BI964" s="220">
        <f>IF(N964="nulová",J964,0)</f>
        <v>0</v>
      </c>
      <c r="BJ964" s="20" t="s">
        <v>87</v>
      </c>
      <c r="BK964" s="220">
        <f>ROUND(I964*H964,2)</f>
        <v>0</v>
      </c>
      <c r="BL964" s="20" t="s">
        <v>287</v>
      </c>
      <c r="BM964" s="219" t="s">
        <v>988</v>
      </c>
    </row>
    <row r="965" s="2" customFormat="1">
      <c r="A965" s="42"/>
      <c r="B965" s="43"/>
      <c r="C965" s="44"/>
      <c r="D965" s="221" t="s">
        <v>148</v>
      </c>
      <c r="E965" s="44"/>
      <c r="F965" s="222" t="s">
        <v>989</v>
      </c>
      <c r="G965" s="44"/>
      <c r="H965" s="44"/>
      <c r="I965" s="223"/>
      <c r="J965" s="44"/>
      <c r="K965" s="44"/>
      <c r="L965" s="48"/>
      <c r="M965" s="224"/>
      <c r="N965" s="225"/>
      <c r="O965" s="88"/>
      <c r="P965" s="88"/>
      <c r="Q965" s="88"/>
      <c r="R965" s="88"/>
      <c r="S965" s="88"/>
      <c r="T965" s="89"/>
      <c r="U965" s="42"/>
      <c r="V965" s="42"/>
      <c r="W965" s="42"/>
      <c r="X965" s="42"/>
      <c r="Y965" s="42"/>
      <c r="Z965" s="42"/>
      <c r="AA965" s="42"/>
      <c r="AB965" s="42"/>
      <c r="AC965" s="42"/>
      <c r="AD965" s="42"/>
      <c r="AE965" s="42"/>
      <c r="AT965" s="20" t="s">
        <v>148</v>
      </c>
      <c r="AU965" s="20" t="s">
        <v>89</v>
      </c>
    </row>
    <row r="966" s="12" customFormat="1" ht="22.8" customHeight="1">
      <c r="A966" s="12"/>
      <c r="B966" s="192"/>
      <c r="C966" s="193"/>
      <c r="D966" s="194" t="s">
        <v>79</v>
      </c>
      <c r="E966" s="206" t="s">
        <v>990</v>
      </c>
      <c r="F966" s="206" t="s">
        <v>991</v>
      </c>
      <c r="G966" s="193"/>
      <c r="H966" s="193"/>
      <c r="I966" s="196"/>
      <c r="J966" s="207">
        <f>BK966</f>
        <v>0</v>
      </c>
      <c r="K966" s="193"/>
      <c r="L966" s="198"/>
      <c r="M966" s="199"/>
      <c r="N966" s="200"/>
      <c r="O966" s="200"/>
      <c r="P966" s="201">
        <f>SUM(P967:P1028)</f>
        <v>0</v>
      </c>
      <c r="Q966" s="200"/>
      <c r="R966" s="201">
        <f>SUM(R967:R1028)</f>
        <v>0.11909935000000001</v>
      </c>
      <c r="S966" s="200"/>
      <c r="T966" s="202">
        <f>SUM(T967:T1028)</f>
        <v>0</v>
      </c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R966" s="203" t="s">
        <v>89</v>
      </c>
      <c r="AT966" s="204" t="s">
        <v>79</v>
      </c>
      <c r="AU966" s="204" t="s">
        <v>87</v>
      </c>
      <c r="AY966" s="203" t="s">
        <v>139</v>
      </c>
      <c r="BK966" s="205">
        <f>SUM(BK967:BK1028)</f>
        <v>0</v>
      </c>
    </row>
    <row r="967" s="2" customFormat="1" ht="21.75" customHeight="1">
      <c r="A967" s="42"/>
      <c r="B967" s="43"/>
      <c r="C967" s="208" t="s">
        <v>992</v>
      </c>
      <c r="D967" s="208" t="s">
        <v>141</v>
      </c>
      <c r="E967" s="209" t="s">
        <v>993</v>
      </c>
      <c r="F967" s="210" t="s">
        <v>994</v>
      </c>
      <c r="G967" s="211" t="s">
        <v>282</v>
      </c>
      <c r="H967" s="212">
        <v>188.19999999999999</v>
      </c>
      <c r="I967" s="213"/>
      <c r="J967" s="214">
        <f>ROUND(I967*H967,2)</f>
        <v>0</v>
      </c>
      <c r="K967" s="210" t="s">
        <v>145</v>
      </c>
      <c r="L967" s="48"/>
      <c r="M967" s="215" t="s">
        <v>35</v>
      </c>
      <c r="N967" s="216" t="s">
        <v>51</v>
      </c>
      <c r="O967" s="88"/>
      <c r="P967" s="217">
        <f>O967*H967</f>
        <v>0</v>
      </c>
      <c r="Q967" s="217">
        <v>0</v>
      </c>
      <c r="R967" s="217">
        <f>Q967*H967</f>
        <v>0</v>
      </c>
      <c r="S967" s="217">
        <v>0</v>
      </c>
      <c r="T967" s="218">
        <f>S967*H967</f>
        <v>0</v>
      </c>
      <c r="U967" s="42"/>
      <c r="V967" s="42"/>
      <c r="W967" s="42"/>
      <c r="X967" s="42"/>
      <c r="Y967" s="42"/>
      <c r="Z967" s="42"/>
      <c r="AA967" s="42"/>
      <c r="AB967" s="42"/>
      <c r="AC967" s="42"/>
      <c r="AD967" s="42"/>
      <c r="AE967" s="42"/>
      <c r="AR967" s="219" t="s">
        <v>287</v>
      </c>
      <c r="AT967" s="219" t="s">
        <v>141</v>
      </c>
      <c r="AU967" s="219" t="s">
        <v>89</v>
      </c>
      <c r="AY967" s="20" t="s">
        <v>139</v>
      </c>
      <c r="BE967" s="220">
        <f>IF(N967="základní",J967,0)</f>
        <v>0</v>
      </c>
      <c r="BF967" s="220">
        <f>IF(N967="snížená",J967,0)</f>
        <v>0</v>
      </c>
      <c r="BG967" s="220">
        <f>IF(N967="zákl. přenesená",J967,0)</f>
        <v>0</v>
      </c>
      <c r="BH967" s="220">
        <f>IF(N967="sníž. přenesená",J967,0)</f>
        <v>0</v>
      </c>
      <c r="BI967" s="220">
        <f>IF(N967="nulová",J967,0)</f>
        <v>0</v>
      </c>
      <c r="BJ967" s="20" t="s">
        <v>87</v>
      </c>
      <c r="BK967" s="220">
        <f>ROUND(I967*H967,2)</f>
        <v>0</v>
      </c>
      <c r="BL967" s="20" t="s">
        <v>287</v>
      </c>
      <c r="BM967" s="219" t="s">
        <v>995</v>
      </c>
    </row>
    <row r="968" s="2" customFormat="1">
      <c r="A968" s="42"/>
      <c r="B968" s="43"/>
      <c r="C968" s="44"/>
      <c r="D968" s="221" t="s">
        <v>148</v>
      </c>
      <c r="E968" s="44"/>
      <c r="F968" s="222" t="s">
        <v>996</v>
      </c>
      <c r="G968" s="44"/>
      <c r="H968" s="44"/>
      <c r="I968" s="223"/>
      <c r="J968" s="44"/>
      <c r="K968" s="44"/>
      <c r="L968" s="48"/>
      <c r="M968" s="224"/>
      <c r="N968" s="225"/>
      <c r="O968" s="88"/>
      <c r="P968" s="88"/>
      <c r="Q968" s="88"/>
      <c r="R968" s="88"/>
      <c r="S968" s="88"/>
      <c r="T968" s="89"/>
      <c r="U968" s="42"/>
      <c r="V968" s="42"/>
      <c r="W968" s="42"/>
      <c r="X968" s="42"/>
      <c r="Y968" s="42"/>
      <c r="Z968" s="42"/>
      <c r="AA968" s="42"/>
      <c r="AB968" s="42"/>
      <c r="AC968" s="42"/>
      <c r="AD968" s="42"/>
      <c r="AE968" s="42"/>
      <c r="AT968" s="20" t="s">
        <v>148</v>
      </c>
      <c r="AU968" s="20" t="s">
        <v>89</v>
      </c>
    </row>
    <row r="969" s="15" customFormat="1">
      <c r="A969" s="15"/>
      <c r="B969" s="250"/>
      <c r="C969" s="251"/>
      <c r="D969" s="228" t="s">
        <v>150</v>
      </c>
      <c r="E969" s="252" t="s">
        <v>35</v>
      </c>
      <c r="F969" s="253" t="s">
        <v>224</v>
      </c>
      <c r="G969" s="251"/>
      <c r="H969" s="252" t="s">
        <v>35</v>
      </c>
      <c r="I969" s="254"/>
      <c r="J969" s="251"/>
      <c r="K969" s="251"/>
      <c r="L969" s="255"/>
      <c r="M969" s="256"/>
      <c r="N969" s="257"/>
      <c r="O969" s="257"/>
      <c r="P969" s="257"/>
      <c r="Q969" s="257"/>
      <c r="R969" s="257"/>
      <c r="S969" s="257"/>
      <c r="T969" s="258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T969" s="259" t="s">
        <v>150</v>
      </c>
      <c r="AU969" s="259" t="s">
        <v>89</v>
      </c>
      <c r="AV969" s="15" t="s">
        <v>87</v>
      </c>
      <c r="AW969" s="15" t="s">
        <v>41</v>
      </c>
      <c r="AX969" s="15" t="s">
        <v>80</v>
      </c>
      <c r="AY969" s="259" t="s">
        <v>139</v>
      </c>
    </row>
    <row r="970" s="15" customFormat="1">
      <c r="A970" s="15"/>
      <c r="B970" s="250"/>
      <c r="C970" s="251"/>
      <c r="D970" s="228" t="s">
        <v>150</v>
      </c>
      <c r="E970" s="252" t="s">
        <v>35</v>
      </c>
      <c r="F970" s="253" t="s">
        <v>997</v>
      </c>
      <c r="G970" s="251"/>
      <c r="H970" s="252" t="s">
        <v>35</v>
      </c>
      <c r="I970" s="254"/>
      <c r="J970" s="251"/>
      <c r="K970" s="251"/>
      <c r="L970" s="255"/>
      <c r="M970" s="256"/>
      <c r="N970" s="257"/>
      <c r="O970" s="257"/>
      <c r="P970" s="257"/>
      <c r="Q970" s="257"/>
      <c r="R970" s="257"/>
      <c r="S970" s="257"/>
      <c r="T970" s="258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59" t="s">
        <v>150</v>
      </c>
      <c r="AU970" s="259" t="s">
        <v>89</v>
      </c>
      <c r="AV970" s="15" t="s">
        <v>87</v>
      </c>
      <c r="AW970" s="15" t="s">
        <v>41</v>
      </c>
      <c r="AX970" s="15" t="s">
        <v>80</v>
      </c>
      <c r="AY970" s="259" t="s">
        <v>139</v>
      </c>
    </row>
    <row r="971" s="13" customFormat="1">
      <c r="A971" s="13"/>
      <c r="B971" s="226"/>
      <c r="C971" s="227"/>
      <c r="D971" s="228" t="s">
        <v>150</v>
      </c>
      <c r="E971" s="229" t="s">
        <v>35</v>
      </c>
      <c r="F971" s="230" t="s">
        <v>541</v>
      </c>
      <c r="G971" s="227"/>
      <c r="H971" s="231">
        <v>22.350000000000001</v>
      </c>
      <c r="I971" s="232"/>
      <c r="J971" s="227"/>
      <c r="K971" s="227"/>
      <c r="L971" s="233"/>
      <c r="M971" s="234"/>
      <c r="N971" s="235"/>
      <c r="O971" s="235"/>
      <c r="P971" s="235"/>
      <c r="Q971" s="235"/>
      <c r="R971" s="235"/>
      <c r="S971" s="235"/>
      <c r="T971" s="236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7" t="s">
        <v>150</v>
      </c>
      <c r="AU971" s="237" t="s">
        <v>89</v>
      </c>
      <c r="AV971" s="13" t="s">
        <v>89</v>
      </c>
      <c r="AW971" s="13" t="s">
        <v>41</v>
      </c>
      <c r="AX971" s="13" t="s">
        <v>80</v>
      </c>
      <c r="AY971" s="237" t="s">
        <v>139</v>
      </c>
    </row>
    <row r="972" s="13" customFormat="1">
      <c r="A972" s="13"/>
      <c r="B972" s="226"/>
      <c r="C972" s="227"/>
      <c r="D972" s="228" t="s">
        <v>150</v>
      </c>
      <c r="E972" s="229" t="s">
        <v>35</v>
      </c>
      <c r="F972" s="230" t="s">
        <v>542</v>
      </c>
      <c r="G972" s="227"/>
      <c r="H972" s="231">
        <v>31.52</v>
      </c>
      <c r="I972" s="232"/>
      <c r="J972" s="227"/>
      <c r="K972" s="227"/>
      <c r="L972" s="233"/>
      <c r="M972" s="234"/>
      <c r="N972" s="235"/>
      <c r="O972" s="235"/>
      <c r="P972" s="235"/>
      <c r="Q972" s="235"/>
      <c r="R972" s="235"/>
      <c r="S972" s="235"/>
      <c r="T972" s="236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7" t="s">
        <v>150</v>
      </c>
      <c r="AU972" s="237" t="s">
        <v>89</v>
      </c>
      <c r="AV972" s="13" t="s">
        <v>89</v>
      </c>
      <c r="AW972" s="13" t="s">
        <v>41</v>
      </c>
      <c r="AX972" s="13" t="s">
        <v>80</v>
      </c>
      <c r="AY972" s="237" t="s">
        <v>139</v>
      </c>
    </row>
    <row r="973" s="13" customFormat="1">
      <c r="A973" s="13"/>
      <c r="B973" s="226"/>
      <c r="C973" s="227"/>
      <c r="D973" s="228" t="s">
        <v>150</v>
      </c>
      <c r="E973" s="229" t="s">
        <v>35</v>
      </c>
      <c r="F973" s="230" t="s">
        <v>543</v>
      </c>
      <c r="G973" s="227"/>
      <c r="H973" s="231">
        <v>21.640000000000001</v>
      </c>
      <c r="I973" s="232"/>
      <c r="J973" s="227"/>
      <c r="K973" s="227"/>
      <c r="L973" s="233"/>
      <c r="M973" s="234"/>
      <c r="N973" s="235"/>
      <c r="O973" s="235"/>
      <c r="P973" s="235"/>
      <c r="Q973" s="235"/>
      <c r="R973" s="235"/>
      <c r="S973" s="235"/>
      <c r="T973" s="236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7" t="s">
        <v>150</v>
      </c>
      <c r="AU973" s="237" t="s">
        <v>89</v>
      </c>
      <c r="AV973" s="13" t="s">
        <v>89</v>
      </c>
      <c r="AW973" s="13" t="s">
        <v>41</v>
      </c>
      <c r="AX973" s="13" t="s">
        <v>80</v>
      </c>
      <c r="AY973" s="237" t="s">
        <v>139</v>
      </c>
    </row>
    <row r="974" s="13" customFormat="1">
      <c r="A974" s="13"/>
      <c r="B974" s="226"/>
      <c r="C974" s="227"/>
      <c r="D974" s="228" t="s">
        <v>150</v>
      </c>
      <c r="E974" s="229" t="s">
        <v>35</v>
      </c>
      <c r="F974" s="230" t="s">
        <v>544</v>
      </c>
      <c r="G974" s="227"/>
      <c r="H974" s="231">
        <v>15.449999999999999</v>
      </c>
      <c r="I974" s="232"/>
      <c r="J974" s="227"/>
      <c r="K974" s="227"/>
      <c r="L974" s="233"/>
      <c r="M974" s="234"/>
      <c r="N974" s="235"/>
      <c r="O974" s="235"/>
      <c r="P974" s="235"/>
      <c r="Q974" s="235"/>
      <c r="R974" s="235"/>
      <c r="S974" s="235"/>
      <c r="T974" s="236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7" t="s">
        <v>150</v>
      </c>
      <c r="AU974" s="237" t="s">
        <v>89</v>
      </c>
      <c r="AV974" s="13" t="s">
        <v>89</v>
      </c>
      <c r="AW974" s="13" t="s">
        <v>41</v>
      </c>
      <c r="AX974" s="13" t="s">
        <v>80</v>
      </c>
      <c r="AY974" s="237" t="s">
        <v>139</v>
      </c>
    </row>
    <row r="975" s="13" customFormat="1">
      <c r="A975" s="13"/>
      <c r="B975" s="226"/>
      <c r="C975" s="227"/>
      <c r="D975" s="228" t="s">
        <v>150</v>
      </c>
      <c r="E975" s="229" t="s">
        <v>35</v>
      </c>
      <c r="F975" s="230" t="s">
        <v>545</v>
      </c>
      <c r="G975" s="227"/>
      <c r="H975" s="231">
        <v>23.399999999999999</v>
      </c>
      <c r="I975" s="232"/>
      <c r="J975" s="227"/>
      <c r="K975" s="227"/>
      <c r="L975" s="233"/>
      <c r="M975" s="234"/>
      <c r="N975" s="235"/>
      <c r="O975" s="235"/>
      <c r="P975" s="235"/>
      <c r="Q975" s="235"/>
      <c r="R975" s="235"/>
      <c r="S975" s="235"/>
      <c r="T975" s="236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7" t="s">
        <v>150</v>
      </c>
      <c r="AU975" s="237" t="s">
        <v>89</v>
      </c>
      <c r="AV975" s="13" t="s">
        <v>89</v>
      </c>
      <c r="AW975" s="13" t="s">
        <v>41</v>
      </c>
      <c r="AX975" s="13" t="s">
        <v>80</v>
      </c>
      <c r="AY975" s="237" t="s">
        <v>139</v>
      </c>
    </row>
    <row r="976" s="13" customFormat="1">
      <c r="A976" s="13"/>
      <c r="B976" s="226"/>
      <c r="C976" s="227"/>
      <c r="D976" s="228" t="s">
        <v>150</v>
      </c>
      <c r="E976" s="229" t="s">
        <v>35</v>
      </c>
      <c r="F976" s="230" t="s">
        <v>546</v>
      </c>
      <c r="G976" s="227"/>
      <c r="H976" s="231">
        <v>21.640000000000001</v>
      </c>
      <c r="I976" s="232"/>
      <c r="J976" s="227"/>
      <c r="K976" s="227"/>
      <c r="L976" s="233"/>
      <c r="M976" s="234"/>
      <c r="N976" s="235"/>
      <c r="O976" s="235"/>
      <c r="P976" s="235"/>
      <c r="Q976" s="235"/>
      <c r="R976" s="235"/>
      <c r="S976" s="235"/>
      <c r="T976" s="236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7" t="s">
        <v>150</v>
      </c>
      <c r="AU976" s="237" t="s">
        <v>89</v>
      </c>
      <c r="AV976" s="13" t="s">
        <v>89</v>
      </c>
      <c r="AW976" s="13" t="s">
        <v>41</v>
      </c>
      <c r="AX976" s="13" t="s">
        <v>80</v>
      </c>
      <c r="AY976" s="237" t="s">
        <v>139</v>
      </c>
    </row>
    <row r="977" s="13" customFormat="1">
      <c r="A977" s="13"/>
      <c r="B977" s="226"/>
      <c r="C977" s="227"/>
      <c r="D977" s="228" t="s">
        <v>150</v>
      </c>
      <c r="E977" s="229" t="s">
        <v>35</v>
      </c>
      <c r="F977" s="230" t="s">
        <v>547</v>
      </c>
      <c r="G977" s="227"/>
      <c r="H977" s="231">
        <v>52.200000000000003</v>
      </c>
      <c r="I977" s="232"/>
      <c r="J977" s="227"/>
      <c r="K977" s="227"/>
      <c r="L977" s="233"/>
      <c r="M977" s="234"/>
      <c r="N977" s="235"/>
      <c r="O977" s="235"/>
      <c r="P977" s="235"/>
      <c r="Q977" s="235"/>
      <c r="R977" s="235"/>
      <c r="S977" s="235"/>
      <c r="T977" s="236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7" t="s">
        <v>150</v>
      </c>
      <c r="AU977" s="237" t="s">
        <v>89</v>
      </c>
      <c r="AV977" s="13" t="s">
        <v>89</v>
      </c>
      <c r="AW977" s="13" t="s">
        <v>41</v>
      </c>
      <c r="AX977" s="13" t="s">
        <v>80</v>
      </c>
      <c r="AY977" s="237" t="s">
        <v>139</v>
      </c>
    </row>
    <row r="978" s="14" customFormat="1">
      <c r="A978" s="14"/>
      <c r="B978" s="238"/>
      <c r="C978" s="239"/>
      <c r="D978" s="228" t="s">
        <v>150</v>
      </c>
      <c r="E978" s="240" t="s">
        <v>35</v>
      </c>
      <c r="F978" s="241" t="s">
        <v>170</v>
      </c>
      <c r="G978" s="239"/>
      <c r="H978" s="242">
        <v>188.19999999999999</v>
      </c>
      <c r="I978" s="243"/>
      <c r="J978" s="239"/>
      <c r="K978" s="239"/>
      <c r="L978" s="244"/>
      <c r="M978" s="245"/>
      <c r="N978" s="246"/>
      <c r="O978" s="246"/>
      <c r="P978" s="246"/>
      <c r="Q978" s="246"/>
      <c r="R978" s="246"/>
      <c r="S978" s="246"/>
      <c r="T978" s="247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8" t="s">
        <v>150</v>
      </c>
      <c r="AU978" s="248" t="s">
        <v>89</v>
      </c>
      <c r="AV978" s="14" t="s">
        <v>146</v>
      </c>
      <c r="AW978" s="14" t="s">
        <v>41</v>
      </c>
      <c r="AX978" s="14" t="s">
        <v>87</v>
      </c>
      <c r="AY978" s="248" t="s">
        <v>139</v>
      </c>
    </row>
    <row r="979" s="2" customFormat="1" ht="24.15" customHeight="1">
      <c r="A979" s="42"/>
      <c r="B979" s="43"/>
      <c r="C979" s="208" t="s">
        <v>998</v>
      </c>
      <c r="D979" s="208" t="s">
        <v>141</v>
      </c>
      <c r="E979" s="209" t="s">
        <v>999</v>
      </c>
      <c r="F979" s="210" t="s">
        <v>1000</v>
      </c>
      <c r="G979" s="211" t="s">
        <v>282</v>
      </c>
      <c r="H979" s="212">
        <v>188.19999999999999</v>
      </c>
      <c r="I979" s="213"/>
      <c r="J979" s="214">
        <f>ROUND(I979*H979,2)</f>
        <v>0</v>
      </c>
      <c r="K979" s="210" t="s">
        <v>145</v>
      </c>
      <c r="L979" s="48"/>
      <c r="M979" s="215" t="s">
        <v>35</v>
      </c>
      <c r="N979" s="216" t="s">
        <v>51</v>
      </c>
      <c r="O979" s="88"/>
      <c r="P979" s="217">
        <f>O979*H979</f>
        <v>0</v>
      </c>
      <c r="Q979" s="217">
        <v>4.0000000000000003E-05</v>
      </c>
      <c r="R979" s="217">
        <f>Q979*H979</f>
        <v>0.007528</v>
      </c>
      <c r="S979" s="217">
        <v>0</v>
      </c>
      <c r="T979" s="218">
        <f>S979*H979</f>
        <v>0</v>
      </c>
      <c r="U979" s="42"/>
      <c r="V979" s="42"/>
      <c r="W979" s="42"/>
      <c r="X979" s="42"/>
      <c r="Y979" s="42"/>
      <c r="Z979" s="42"/>
      <c r="AA979" s="42"/>
      <c r="AB979" s="42"/>
      <c r="AC979" s="42"/>
      <c r="AD979" s="42"/>
      <c r="AE979" s="42"/>
      <c r="AR979" s="219" t="s">
        <v>287</v>
      </c>
      <c r="AT979" s="219" t="s">
        <v>141</v>
      </c>
      <c r="AU979" s="219" t="s">
        <v>89</v>
      </c>
      <c r="AY979" s="20" t="s">
        <v>139</v>
      </c>
      <c r="BE979" s="220">
        <f>IF(N979="základní",J979,0)</f>
        <v>0</v>
      </c>
      <c r="BF979" s="220">
        <f>IF(N979="snížená",J979,0)</f>
        <v>0</v>
      </c>
      <c r="BG979" s="220">
        <f>IF(N979="zákl. přenesená",J979,0)</f>
        <v>0</v>
      </c>
      <c r="BH979" s="220">
        <f>IF(N979="sníž. přenesená",J979,0)</f>
        <v>0</v>
      </c>
      <c r="BI979" s="220">
        <f>IF(N979="nulová",J979,0)</f>
        <v>0</v>
      </c>
      <c r="BJ979" s="20" t="s">
        <v>87</v>
      </c>
      <c r="BK979" s="220">
        <f>ROUND(I979*H979,2)</f>
        <v>0</v>
      </c>
      <c r="BL979" s="20" t="s">
        <v>287</v>
      </c>
      <c r="BM979" s="219" t="s">
        <v>1001</v>
      </c>
    </row>
    <row r="980" s="2" customFormat="1">
      <c r="A980" s="42"/>
      <c r="B980" s="43"/>
      <c r="C980" s="44"/>
      <c r="D980" s="221" t="s">
        <v>148</v>
      </c>
      <c r="E980" s="44"/>
      <c r="F980" s="222" t="s">
        <v>1002</v>
      </c>
      <c r="G980" s="44"/>
      <c r="H980" s="44"/>
      <c r="I980" s="223"/>
      <c r="J980" s="44"/>
      <c r="K980" s="44"/>
      <c r="L980" s="48"/>
      <c r="M980" s="224"/>
      <c r="N980" s="225"/>
      <c r="O980" s="88"/>
      <c r="P980" s="88"/>
      <c r="Q980" s="88"/>
      <c r="R980" s="88"/>
      <c r="S980" s="88"/>
      <c r="T980" s="89"/>
      <c r="U980" s="42"/>
      <c r="V980" s="42"/>
      <c r="W980" s="42"/>
      <c r="X980" s="42"/>
      <c r="Y980" s="42"/>
      <c r="Z980" s="42"/>
      <c r="AA980" s="42"/>
      <c r="AB980" s="42"/>
      <c r="AC980" s="42"/>
      <c r="AD980" s="42"/>
      <c r="AE980" s="42"/>
      <c r="AT980" s="20" t="s">
        <v>148</v>
      </c>
      <c r="AU980" s="20" t="s">
        <v>89</v>
      </c>
    </row>
    <row r="981" s="15" customFormat="1">
      <c r="A981" s="15"/>
      <c r="B981" s="250"/>
      <c r="C981" s="251"/>
      <c r="D981" s="228" t="s">
        <v>150</v>
      </c>
      <c r="E981" s="252" t="s">
        <v>35</v>
      </c>
      <c r="F981" s="253" t="s">
        <v>224</v>
      </c>
      <c r="G981" s="251"/>
      <c r="H981" s="252" t="s">
        <v>35</v>
      </c>
      <c r="I981" s="254"/>
      <c r="J981" s="251"/>
      <c r="K981" s="251"/>
      <c r="L981" s="255"/>
      <c r="M981" s="256"/>
      <c r="N981" s="257"/>
      <c r="O981" s="257"/>
      <c r="P981" s="257"/>
      <c r="Q981" s="257"/>
      <c r="R981" s="257"/>
      <c r="S981" s="257"/>
      <c r="T981" s="258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59" t="s">
        <v>150</v>
      </c>
      <c r="AU981" s="259" t="s">
        <v>89</v>
      </c>
      <c r="AV981" s="15" t="s">
        <v>87</v>
      </c>
      <c r="AW981" s="15" t="s">
        <v>41</v>
      </c>
      <c r="AX981" s="15" t="s">
        <v>80</v>
      </c>
      <c r="AY981" s="259" t="s">
        <v>139</v>
      </c>
    </row>
    <row r="982" s="15" customFormat="1">
      <c r="A982" s="15"/>
      <c r="B982" s="250"/>
      <c r="C982" s="251"/>
      <c r="D982" s="228" t="s">
        <v>150</v>
      </c>
      <c r="E982" s="252" t="s">
        <v>35</v>
      </c>
      <c r="F982" s="253" t="s">
        <v>997</v>
      </c>
      <c r="G982" s="251"/>
      <c r="H982" s="252" t="s">
        <v>35</v>
      </c>
      <c r="I982" s="254"/>
      <c r="J982" s="251"/>
      <c r="K982" s="251"/>
      <c r="L982" s="255"/>
      <c r="M982" s="256"/>
      <c r="N982" s="257"/>
      <c r="O982" s="257"/>
      <c r="P982" s="257"/>
      <c r="Q982" s="257"/>
      <c r="R982" s="257"/>
      <c r="S982" s="257"/>
      <c r="T982" s="258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59" t="s">
        <v>150</v>
      </c>
      <c r="AU982" s="259" t="s">
        <v>89</v>
      </c>
      <c r="AV982" s="15" t="s">
        <v>87</v>
      </c>
      <c r="AW982" s="15" t="s">
        <v>41</v>
      </c>
      <c r="AX982" s="15" t="s">
        <v>80</v>
      </c>
      <c r="AY982" s="259" t="s">
        <v>139</v>
      </c>
    </row>
    <row r="983" s="13" customFormat="1">
      <c r="A983" s="13"/>
      <c r="B983" s="226"/>
      <c r="C983" s="227"/>
      <c r="D983" s="228" t="s">
        <v>150</v>
      </c>
      <c r="E983" s="229" t="s">
        <v>35</v>
      </c>
      <c r="F983" s="230" t="s">
        <v>541</v>
      </c>
      <c r="G983" s="227"/>
      <c r="H983" s="231">
        <v>22.350000000000001</v>
      </c>
      <c r="I983" s="232"/>
      <c r="J983" s="227"/>
      <c r="K983" s="227"/>
      <c r="L983" s="233"/>
      <c r="M983" s="234"/>
      <c r="N983" s="235"/>
      <c r="O983" s="235"/>
      <c r="P983" s="235"/>
      <c r="Q983" s="235"/>
      <c r="R983" s="235"/>
      <c r="S983" s="235"/>
      <c r="T983" s="236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7" t="s">
        <v>150</v>
      </c>
      <c r="AU983" s="237" t="s">
        <v>89</v>
      </c>
      <c r="AV983" s="13" t="s">
        <v>89</v>
      </c>
      <c r="AW983" s="13" t="s">
        <v>41</v>
      </c>
      <c r="AX983" s="13" t="s">
        <v>80</v>
      </c>
      <c r="AY983" s="237" t="s">
        <v>139</v>
      </c>
    </row>
    <row r="984" s="13" customFormat="1">
      <c r="A984" s="13"/>
      <c r="B984" s="226"/>
      <c r="C984" s="227"/>
      <c r="D984" s="228" t="s">
        <v>150</v>
      </c>
      <c r="E984" s="229" t="s">
        <v>35</v>
      </c>
      <c r="F984" s="230" t="s">
        <v>542</v>
      </c>
      <c r="G984" s="227"/>
      <c r="H984" s="231">
        <v>31.52</v>
      </c>
      <c r="I984" s="232"/>
      <c r="J984" s="227"/>
      <c r="K984" s="227"/>
      <c r="L984" s="233"/>
      <c r="M984" s="234"/>
      <c r="N984" s="235"/>
      <c r="O984" s="235"/>
      <c r="P984" s="235"/>
      <c r="Q984" s="235"/>
      <c r="R984" s="235"/>
      <c r="S984" s="235"/>
      <c r="T984" s="236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7" t="s">
        <v>150</v>
      </c>
      <c r="AU984" s="237" t="s">
        <v>89</v>
      </c>
      <c r="AV984" s="13" t="s">
        <v>89</v>
      </c>
      <c r="AW984" s="13" t="s">
        <v>41</v>
      </c>
      <c r="AX984" s="13" t="s">
        <v>80</v>
      </c>
      <c r="AY984" s="237" t="s">
        <v>139</v>
      </c>
    </row>
    <row r="985" s="13" customFormat="1">
      <c r="A985" s="13"/>
      <c r="B985" s="226"/>
      <c r="C985" s="227"/>
      <c r="D985" s="228" t="s">
        <v>150</v>
      </c>
      <c r="E985" s="229" t="s">
        <v>35</v>
      </c>
      <c r="F985" s="230" t="s">
        <v>543</v>
      </c>
      <c r="G985" s="227"/>
      <c r="H985" s="231">
        <v>21.640000000000001</v>
      </c>
      <c r="I985" s="232"/>
      <c r="J985" s="227"/>
      <c r="K985" s="227"/>
      <c r="L985" s="233"/>
      <c r="M985" s="234"/>
      <c r="N985" s="235"/>
      <c r="O985" s="235"/>
      <c r="P985" s="235"/>
      <c r="Q985" s="235"/>
      <c r="R985" s="235"/>
      <c r="S985" s="235"/>
      <c r="T985" s="236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7" t="s">
        <v>150</v>
      </c>
      <c r="AU985" s="237" t="s">
        <v>89</v>
      </c>
      <c r="AV985" s="13" t="s">
        <v>89</v>
      </c>
      <c r="AW985" s="13" t="s">
        <v>41</v>
      </c>
      <c r="AX985" s="13" t="s">
        <v>80</v>
      </c>
      <c r="AY985" s="237" t="s">
        <v>139</v>
      </c>
    </row>
    <row r="986" s="13" customFormat="1">
      <c r="A986" s="13"/>
      <c r="B986" s="226"/>
      <c r="C986" s="227"/>
      <c r="D986" s="228" t="s">
        <v>150</v>
      </c>
      <c r="E986" s="229" t="s">
        <v>35</v>
      </c>
      <c r="F986" s="230" t="s">
        <v>544</v>
      </c>
      <c r="G986" s="227"/>
      <c r="H986" s="231">
        <v>15.449999999999999</v>
      </c>
      <c r="I986" s="232"/>
      <c r="J986" s="227"/>
      <c r="K986" s="227"/>
      <c r="L986" s="233"/>
      <c r="M986" s="234"/>
      <c r="N986" s="235"/>
      <c r="O986" s="235"/>
      <c r="P986" s="235"/>
      <c r="Q986" s="235"/>
      <c r="R986" s="235"/>
      <c r="S986" s="235"/>
      <c r="T986" s="236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7" t="s">
        <v>150</v>
      </c>
      <c r="AU986" s="237" t="s">
        <v>89</v>
      </c>
      <c r="AV986" s="13" t="s">
        <v>89</v>
      </c>
      <c r="AW986" s="13" t="s">
        <v>41</v>
      </c>
      <c r="AX986" s="13" t="s">
        <v>80</v>
      </c>
      <c r="AY986" s="237" t="s">
        <v>139</v>
      </c>
    </row>
    <row r="987" s="13" customFormat="1">
      <c r="A987" s="13"/>
      <c r="B987" s="226"/>
      <c r="C987" s="227"/>
      <c r="D987" s="228" t="s">
        <v>150</v>
      </c>
      <c r="E987" s="229" t="s">
        <v>35</v>
      </c>
      <c r="F987" s="230" t="s">
        <v>545</v>
      </c>
      <c r="G987" s="227"/>
      <c r="H987" s="231">
        <v>23.399999999999999</v>
      </c>
      <c r="I987" s="232"/>
      <c r="J987" s="227"/>
      <c r="K987" s="227"/>
      <c r="L987" s="233"/>
      <c r="M987" s="234"/>
      <c r="N987" s="235"/>
      <c r="O987" s="235"/>
      <c r="P987" s="235"/>
      <c r="Q987" s="235"/>
      <c r="R987" s="235"/>
      <c r="S987" s="235"/>
      <c r="T987" s="236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7" t="s">
        <v>150</v>
      </c>
      <c r="AU987" s="237" t="s">
        <v>89</v>
      </c>
      <c r="AV987" s="13" t="s">
        <v>89</v>
      </c>
      <c r="AW987" s="13" t="s">
        <v>41</v>
      </c>
      <c r="AX987" s="13" t="s">
        <v>80</v>
      </c>
      <c r="AY987" s="237" t="s">
        <v>139</v>
      </c>
    </row>
    <row r="988" s="13" customFormat="1">
      <c r="A988" s="13"/>
      <c r="B988" s="226"/>
      <c r="C988" s="227"/>
      <c r="D988" s="228" t="s">
        <v>150</v>
      </c>
      <c r="E988" s="229" t="s">
        <v>35</v>
      </c>
      <c r="F988" s="230" t="s">
        <v>546</v>
      </c>
      <c r="G988" s="227"/>
      <c r="H988" s="231">
        <v>21.640000000000001</v>
      </c>
      <c r="I988" s="232"/>
      <c r="J988" s="227"/>
      <c r="K988" s="227"/>
      <c r="L988" s="233"/>
      <c r="M988" s="234"/>
      <c r="N988" s="235"/>
      <c r="O988" s="235"/>
      <c r="P988" s="235"/>
      <c r="Q988" s="235"/>
      <c r="R988" s="235"/>
      <c r="S988" s="235"/>
      <c r="T988" s="236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7" t="s">
        <v>150</v>
      </c>
      <c r="AU988" s="237" t="s">
        <v>89</v>
      </c>
      <c r="AV988" s="13" t="s">
        <v>89</v>
      </c>
      <c r="AW988" s="13" t="s">
        <v>41</v>
      </c>
      <c r="AX988" s="13" t="s">
        <v>80</v>
      </c>
      <c r="AY988" s="237" t="s">
        <v>139</v>
      </c>
    </row>
    <row r="989" s="13" customFormat="1">
      <c r="A989" s="13"/>
      <c r="B989" s="226"/>
      <c r="C989" s="227"/>
      <c r="D989" s="228" t="s">
        <v>150</v>
      </c>
      <c r="E989" s="229" t="s">
        <v>35</v>
      </c>
      <c r="F989" s="230" t="s">
        <v>547</v>
      </c>
      <c r="G989" s="227"/>
      <c r="H989" s="231">
        <v>52.200000000000003</v>
      </c>
      <c r="I989" s="232"/>
      <c r="J989" s="227"/>
      <c r="K989" s="227"/>
      <c r="L989" s="233"/>
      <c r="M989" s="234"/>
      <c r="N989" s="235"/>
      <c r="O989" s="235"/>
      <c r="P989" s="235"/>
      <c r="Q989" s="235"/>
      <c r="R989" s="235"/>
      <c r="S989" s="235"/>
      <c r="T989" s="236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7" t="s">
        <v>150</v>
      </c>
      <c r="AU989" s="237" t="s">
        <v>89</v>
      </c>
      <c r="AV989" s="13" t="s">
        <v>89</v>
      </c>
      <c r="AW989" s="13" t="s">
        <v>41</v>
      </c>
      <c r="AX989" s="13" t="s">
        <v>80</v>
      </c>
      <c r="AY989" s="237" t="s">
        <v>139</v>
      </c>
    </row>
    <row r="990" s="14" customFormat="1">
      <c r="A990" s="14"/>
      <c r="B990" s="238"/>
      <c r="C990" s="239"/>
      <c r="D990" s="228" t="s">
        <v>150</v>
      </c>
      <c r="E990" s="240" t="s">
        <v>35</v>
      </c>
      <c r="F990" s="241" t="s">
        <v>170</v>
      </c>
      <c r="G990" s="239"/>
      <c r="H990" s="242">
        <v>188.19999999999999</v>
      </c>
      <c r="I990" s="243"/>
      <c r="J990" s="239"/>
      <c r="K990" s="239"/>
      <c r="L990" s="244"/>
      <c r="M990" s="245"/>
      <c r="N990" s="246"/>
      <c r="O990" s="246"/>
      <c r="P990" s="246"/>
      <c r="Q990" s="246"/>
      <c r="R990" s="246"/>
      <c r="S990" s="246"/>
      <c r="T990" s="247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8" t="s">
        <v>150</v>
      </c>
      <c r="AU990" s="248" t="s">
        <v>89</v>
      </c>
      <c r="AV990" s="14" t="s">
        <v>146</v>
      </c>
      <c r="AW990" s="14" t="s">
        <v>41</v>
      </c>
      <c r="AX990" s="14" t="s">
        <v>87</v>
      </c>
      <c r="AY990" s="248" t="s">
        <v>139</v>
      </c>
    </row>
    <row r="991" s="2" customFormat="1" ht="24.15" customHeight="1">
      <c r="A991" s="42"/>
      <c r="B991" s="43"/>
      <c r="C991" s="208" t="s">
        <v>1003</v>
      </c>
      <c r="D991" s="208" t="s">
        <v>141</v>
      </c>
      <c r="E991" s="209" t="s">
        <v>1004</v>
      </c>
      <c r="F991" s="210" t="s">
        <v>1005</v>
      </c>
      <c r="G991" s="211" t="s">
        <v>282</v>
      </c>
      <c r="H991" s="212">
        <v>202.857</v>
      </c>
      <c r="I991" s="213"/>
      <c r="J991" s="214">
        <f>ROUND(I991*H991,2)</f>
        <v>0</v>
      </c>
      <c r="K991" s="210" t="s">
        <v>145</v>
      </c>
      <c r="L991" s="48"/>
      <c r="M991" s="215" t="s">
        <v>35</v>
      </c>
      <c r="N991" s="216" t="s">
        <v>51</v>
      </c>
      <c r="O991" s="88"/>
      <c r="P991" s="217">
        <f>O991*H991</f>
        <v>0</v>
      </c>
      <c r="Q991" s="217">
        <v>0.00029999999999999997</v>
      </c>
      <c r="R991" s="217">
        <f>Q991*H991</f>
        <v>0.060857099999999997</v>
      </c>
      <c r="S991" s="217">
        <v>0</v>
      </c>
      <c r="T991" s="218">
        <f>S991*H991</f>
        <v>0</v>
      </c>
      <c r="U991" s="42"/>
      <c r="V991" s="42"/>
      <c r="W991" s="42"/>
      <c r="X991" s="42"/>
      <c r="Y991" s="42"/>
      <c r="Z991" s="42"/>
      <c r="AA991" s="42"/>
      <c r="AB991" s="42"/>
      <c r="AC991" s="42"/>
      <c r="AD991" s="42"/>
      <c r="AE991" s="42"/>
      <c r="AR991" s="219" t="s">
        <v>287</v>
      </c>
      <c r="AT991" s="219" t="s">
        <v>141</v>
      </c>
      <c r="AU991" s="219" t="s">
        <v>89</v>
      </c>
      <c r="AY991" s="20" t="s">
        <v>139</v>
      </c>
      <c r="BE991" s="220">
        <f>IF(N991="základní",J991,0)</f>
        <v>0</v>
      </c>
      <c r="BF991" s="220">
        <f>IF(N991="snížená",J991,0)</f>
        <v>0</v>
      </c>
      <c r="BG991" s="220">
        <f>IF(N991="zákl. přenesená",J991,0)</f>
        <v>0</v>
      </c>
      <c r="BH991" s="220">
        <f>IF(N991="sníž. přenesená",J991,0)</f>
        <v>0</v>
      </c>
      <c r="BI991" s="220">
        <f>IF(N991="nulová",J991,0)</f>
        <v>0</v>
      </c>
      <c r="BJ991" s="20" t="s">
        <v>87</v>
      </c>
      <c r="BK991" s="220">
        <f>ROUND(I991*H991,2)</f>
        <v>0</v>
      </c>
      <c r="BL991" s="20" t="s">
        <v>287</v>
      </c>
      <c r="BM991" s="219" t="s">
        <v>1006</v>
      </c>
    </row>
    <row r="992" s="2" customFormat="1">
      <c r="A992" s="42"/>
      <c r="B992" s="43"/>
      <c r="C992" s="44"/>
      <c r="D992" s="221" t="s">
        <v>148</v>
      </c>
      <c r="E992" s="44"/>
      <c r="F992" s="222" t="s">
        <v>1007</v>
      </c>
      <c r="G992" s="44"/>
      <c r="H992" s="44"/>
      <c r="I992" s="223"/>
      <c r="J992" s="44"/>
      <c r="K992" s="44"/>
      <c r="L992" s="48"/>
      <c r="M992" s="224"/>
      <c r="N992" s="225"/>
      <c r="O992" s="88"/>
      <c r="P992" s="88"/>
      <c r="Q992" s="88"/>
      <c r="R992" s="88"/>
      <c r="S992" s="88"/>
      <c r="T992" s="89"/>
      <c r="U992" s="42"/>
      <c r="V992" s="42"/>
      <c r="W992" s="42"/>
      <c r="X992" s="42"/>
      <c r="Y992" s="42"/>
      <c r="Z992" s="42"/>
      <c r="AA992" s="42"/>
      <c r="AB992" s="42"/>
      <c r="AC992" s="42"/>
      <c r="AD992" s="42"/>
      <c r="AE992" s="42"/>
      <c r="AT992" s="20" t="s">
        <v>148</v>
      </c>
      <c r="AU992" s="20" t="s">
        <v>89</v>
      </c>
    </row>
    <row r="993" s="15" customFormat="1">
      <c r="A993" s="15"/>
      <c r="B993" s="250"/>
      <c r="C993" s="251"/>
      <c r="D993" s="228" t="s">
        <v>150</v>
      </c>
      <c r="E993" s="252" t="s">
        <v>35</v>
      </c>
      <c r="F993" s="253" t="s">
        <v>224</v>
      </c>
      <c r="G993" s="251"/>
      <c r="H993" s="252" t="s">
        <v>35</v>
      </c>
      <c r="I993" s="254"/>
      <c r="J993" s="251"/>
      <c r="K993" s="251"/>
      <c r="L993" s="255"/>
      <c r="M993" s="256"/>
      <c r="N993" s="257"/>
      <c r="O993" s="257"/>
      <c r="P993" s="257"/>
      <c r="Q993" s="257"/>
      <c r="R993" s="257"/>
      <c r="S993" s="257"/>
      <c r="T993" s="258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59" t="s">
        <v>150</v>
      </c>
      <c r="AU993" s="259" t="s">
        <v>89</v>
      </c>
      <c r="AV993" s="15" t="s">
        <v>87</v>
      </c>
      <c r="AW993" s="15" t="s">
        <v>41</v>
      </c>
      <c r="AX993" s="15" t="s">
        <v>80</v>
      </c>
      <c r="AY993" s="259" t="s">
        <v>139</v>
      </c>
    </row>
    <row r="994" s="15" customFormat="1">
      <c r="A994" s="15"/>
      <c r="B994" s="250"/>
      <c r="C994" s="251"/>
      <c r="D994" s="228" t="s">
        <v>150</v>
      </c>
      <c r="E994" s="252" t="s">
        <v>35</v>
      </c>
      <c r="F994" s="253" t="s">
        <v>997</v>
      </c>
      <c r="G994" s="251"/>
      <c r="H994" s="252" t="s">
        <v>35</v>
      </c>
      <c r="I994" s="254"/>
      <c r="J994" s="251"/>
      <c r="K994" s="251"/>
      <c r="L994" s="255"/>
      <c r="M994" s="256"/>
      <c r="N994" s="257"/>
      <c r="O994" s="257"/>
      <c r="P994" s="257"/>
      <c r="Q994" s="257"/>
      <c r="R994" s="257"/>
      <c r="S994" s="257"/>
      <c r="T994" s="258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59" t="s">
        <v>150</v>
      </c>
      <c r="AU994" s="259" t="s">
        <v>89</v>
      </c>
      <c r="AV994" s="15" t="s">
        <v>87</v>
      </c>
      <c r="AW994" s="15" t="s">
        <v>41</v>
      </c>
      <c r="AX994" s="15" t="s">
        <v>80</v>
      </c>
      <c r="AY994" s="259" t="s">
        <v>139</v>
      </c>
    </row>
    <row r="995" s="13" customFormat="1">
      <c r="A995" s="13"/>
      <c r="B995" s="226"/>
      <c r="C995" s="227"/>
      <c r="D995" s="228" t="s">
        <v>150</v>
      </c>
      <c r="E995" s="229" t="s">
        <v>35</v>
      </c>
      <c r="F995" s="230" t="s">
        <v>1008</v>
      </c>
      <c r="G995" s="227"/>
      <c r="H995" s="231">
        <v>24.228999999999999</v>
      </c>
      <c r="I995" s="232"/>
      <c r="J995" s="227"/>
      <c r="K995" s="227"/>
      <c r="L995" s="233"/>
      <c r="M995" s="234"/>
      <c r="N995" s="235"/>
      <c r="O995" s="235"/>
      <c r="P995" s="235"/>
      <c r="Q995" s="235"/>
      <c r="R995" s="235"/>
      <c r="S995" s="235"/>
      <c r="T995" s="236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7" t="s">
        <v>150</v>
      </c>
      <c r="AU995" s="237" t="s">
        <v>89</v>
      </c>
      <c r="AV995" s="13" t="s">
        <v>89</v>
      </c>
      <c r="AW995" s="13" t="s">
        <v>41</v>
      </c>
      <c r="AX995" s="13" t="s">
        <v>80</v>
      </c>
      <c r="AY995" s="237" t="s">
        <v>139</v>
      </c>
    </row>
    <row r="996" s="13" customFormat="1">
      <c r="A996" s="13"/>
      <c r="B996" s="226"/>
      <c r="C996" s="227"/>
      <c r="D996" s="228" t="s">
        <v>150</v>
      </c>
      <c r="E996" s="229" t="s">
        <v>35</v>
      </c>
      <c r="F996" s="230" t="s">
        <v>1009</v>
      </c>
      <c r="G996" s="227"/>
      <c r="H996" s="231">
        <v>33.829000000000001</v>
      </c>
      <c r="I996" s="232"/>
      <c r="J996" s="227"/>
      <c r="K996" s="227"/>
      <c r="L996" s="233"/>
      <c r="M996" s="234"/>
      <c r="N996" s="235"/>
      <c r="O996" s="235"/>
      <c r="P996" s="235"/>
      <c r="Q996" s="235"/>
      <c r="R996" s="235"/>
      <c r="S996" s="235"/>
      <c r="T996" s="236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7" t="s">
        <v>150</v>
      </c>
      <c r="AU996" s="237" t="s">
        <v>89</v>
      </c>
      <c r="AV996" s="13" t="s">
        <v>89</v>
      </c>
      <c r="AW996" s="13" t="s">
        <v>41</v>
      </c>
      <c r="AX996" s="13" t="s">
        <v>80</v>
      </c>
      <c r="AY996" s="237" t="s">
        <v>139</v>
      </c>
    </row>
    <row r="997" s="13" customFormat="1">
      <c r="A997" s="13"/>
      <c r="B997" s="226"/>
      <c r="C997" s="227"/>
      <c r="D997" s="228" t="s">
        <v>150</v>
      </c>
      <c r="E997" s="229" t="s">
        <v>35</v>
      </c>
      <c r="F997" s="230" t="s">
        <v>1010</v>
      </c>
      <c r="G997" s="227"/>
      <c r="H997" s="231">
        <v>23.488</v>
      </c>
      <c r="I997" s="232"/>
      <c r="J997" s="227"/>
      <c r="K997" s="227"/>
      <c r="L997" s="233"/>
      <c r="M997" s="234"/>
      <c r="N997" s="235"/>
      <c r="O997" s="235"/>
      <c r="P997" s="235"/>
      <c r="Q997" s="235"/>
      <c r="R997" s="235"/>
      <c r="S997" s="235"/>
      <c r="T997" s="236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7" t="s">
        <v>150</v>
      </c>
      <c r="AU997" s="237" t="s">
        <v>89</v>
      </c>
      <c r="AV997" s="13" t="s">
        <v>89</v>
      </c>
      <c r="AW997" s="13" t="s">
        <v>41</v>
      </c>
      <c r="AX997" s="13" t="s">
        <v>80</v>
      </c>
      <c r="AY997" s="237" t="s">
        <v>139</v>
      </c>
    </row>
    <row r="998" s="13" customFormat="1">
      <c r="A998" s="13"/>
      <c r="B998" s="226"/>
      <c r="C998" s="227"/>
      <c r="D998" s="228" t="s">
        <v>150</v>
      </c>
      <c r="E998" s="229" t="s">
        <v>35</v>
      </c>
      <c r="F998" s="230" t="s">
        <v>1011</v>
      </c>
      <c r="G998" s="227"/>
      <c r="H998" s="231">
        <v>17.055</v>
      </c>
      <c r="I998" s="232"/>
      <c r="J998" s="227"/>
      <c r="K998" s="227"/>
      <c r="L998" s="233"/>
      <c r="M998" s="234"/>
      <c r="N998" s="235"/>
      <c r="O998" s="235"/>
      <c r="P998" s="235"/>
      <c r="Q998" s="235"/>
      <c r="R998" s="235"/>
      <c r="S998" s="235"/>
      <c r="T998" s="236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7" t="s">
        <v>150</v>
      </c>
      <c r="AU998" s="237" t="s">
        <v>89</v>
      </c>
      <c r="AV998" s="13" t="s">
        <v>89</v>
      </c>
      <c r="AW998" s="13" t="s">
        <v>41</v>
      </c>
      <c r="AX998" s="13" t="s">
        <v>80</v>
      </c>
      <c r="AY998" s="237" t="s">
        <v>139</v>
      </c>
    </row>
    <row r="999" s="13" customFormat="1">
      <c r="A999" s="13"/>
      <c r="B999" s="226"/>
      <c r="C999" s="227"/>
      <c r="D999" s="228" t="s">
        <v>150</v>
      </c>
      <c r="E999" s="229" t="s">
        <v>35</v>
      </c>
      <c r="F999" s="230" t="s">
        <v>1012</v>
      </c>
      <c r="G999" s="227"/>
      <c r="H999" s="231">
        <v>25.295999999999999</v>
      </c>
      <c r="I999" s="232"/>
      <c r="J999" s="227"/>
      <c r="K999" s="227"/>
      <c r="L999" s="233"/>
      <c r="M999" s="234"/>
      <c r="N999" s="235"/>
      <c r="O999" s="235"/>
      <c r="P999" s="235"/>
      <c r="Q999" s="235"/>
      <c r="R999" s="235"/>
      <c r="S999" s="235"/>
      <c r="T999" s="236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7" t="s">
        <v>150</v>
      </c>
      <c r="AU999" s="237" t="s">
        <v>89</v>
      </c>
      <c r="AV999" s="13" t="s">
        <v>89</v>
      </c>
      <c r="AW999" s="13" t="s">
        <v>41</v>
      </c>
      <c r="AX999" s="13" t="s">
        <v>80</v>
      </c>
      <c r="AY999" s="237" t="s">
        <v>139</v>
      </c>
    </row>
    <row r="1000" s="13" customFormat="1">
      <c r="A1000" s="13"/>
      <c r="B1000" s="226"/>
      <c r="C1000" s="227"/>
      <c r="D1000" s="228" t="s">
        <v>150</v>
      </c>
      <c r="E1000" s="229" t="s">
        <v>35</v>
      </c>
      <c r="F1000" s="230" t="s">
        <v>1013</v>
      </c>
      <c r="G1000" s="227"/>
      <c r="H1000" s="231">
        <v>23.488</v>
      </c>
      <c r="I1000" s="232"/>
      <c r="J1000" s="227"/>
      <c r="K1000" s="227"/>
      <c r="L1000" s="233"/>
      <c r="M1000" s="234"/>
      <c r="N1000" s="235"/>
      <c r="O1000" s="235"/>
      <c r="P1000" s="235"/>
      <c r="Q1000" s="235"/>
      <c r="R1000" s="235"/>
      <c r="S1000" s="235"/>
      <c r="T1000" s="236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7" t="s">
        <v>150</v>
      </c>
      <c r="AU1000" s="237" t="s">
        <v>89</v>
      </c>
      <c r="AV1000" s="13" t="s">
        <v>89</v>
      </c>
      <c r="AW1000" s="13" t="s">
        <v>41</v>
      </c>
      <c r="AX1000" s="13" t="s">
        <v>80</v>
      </c>
      <c r="AY1000" s="237" t="s">
        <v>139</v>
      </c>
    </row>
    <row r="1001" s="13" customFormat="1">
      <c r="A1001" s="13"/>
      <c r="B1001" s="226"/>
      <c r="C1001" s="227"/>
      <c r="D1001" s="228" t="s">
        <v>150</v>
      </c>
      <c r="E1001" s="229" t="s">
        <v>35</v>
      </c>
      <c r="F1001" s="230" t="s">
        <v>1014</v>
      </c>
      <c r="G1001" s="227"/>
      <c r="H1001" s="231">
        <v>55.472000000000001</v>
      </c>
      <c r="I1001" s="232"/>
      <c r="J1001" s="227"/>
      <c r="K1001" s="227"/>
      <c r="L1001" s="233"/>
      <c r="M1001" s="234"/>
      <c r="N1001" s="235"/>
      <c r="O1001" s="235"/>
      <c r="P1001" s="235"/>
      <c r="Q1001" s="235"/>
      <c r="R1001" s="235"/>
      <c r="S1001" s="235"/>
      <c r="T1001" s="236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7" t="s">
        <v>150</v>
      </c>
      <c r="AU1001" s="237" t="s">
        <v>89</v>
      </c>
      <c r="AV1001" s="13" t="s">
        <v>89</v>
      </c>
      <c r="AW1001" s="13" t="s">
        <v>41</v>
      </c>
      <c r="AX1001" s="13" t="s">
        <v>80</v>
      </c>
      <c r="AY1001" s="237" t="s">
        <v>139</v>
      </c>
    </row>
    <row r="1002" s="14" customFormat="1">
      <c r="A1002" s="14"/>
      <c r="B1002" s="238"/>
      <c r="C1002" s="239"/>
      <c r="D1002" s="228" t="s">
        <v>150</v>
      </c>
      <c r="E1002" s="240" t="s">
        <v>35</v>
      </c>
      <c r="F1002" s="241" t="s">
        <v>170</v>
      </c>
      <c r="G1002" s="239"/>
      <c r="H1002" s="242">
        <v>202.857</v>
      </c>
      <c r="I1002" s="243"/>
      <c r="J1002" s="239"/>
      <c r="K1002" s="239"/>
      <c r="L1002" s="244"/>
      <c r="M1002" s="245"/>
      <c r="N1002" s="246"/>
      <c r="O1002" s="246"/>
      <c r="P1002" s="246"/>
      <c r="Q1002" s="246"/>
      <c r="R1002" s="246"/>
      <c r="S1002" s="246"/>
      <c r="T1002" s="247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8" t="s">
        <v>150</v>
      </c>
      <c r="AU1002" s="248" t="s">
        <v>89</v>
      </c>
      <c r="AV1002" s="14" t="s">
        <v>146</v>
      </c>
      <c r="AW1002" s="14" t="s">
        <v>41</v>
      </c>
      <c r="AX1002" s="14" t="s">
        <v>87</v>
      </c>
      <c r="AY1002" s="248" t="s">
        <v>139</v>
      </c>
    </row>
    <row r="1003" s="2" customFormat="1" ht="16.5" customHeight="1">
      <c r="A1003" s="42"/>
      <c r="B1003" s="43"/>
      <c r="C1003" s="208" t="s">
        <v>1015</v>
      </c>
      <c r="D1003" s="208" t="s">
        <v>141</v>
      </c>
      <c r="E1003" s="209" t="s">
        <v>1016</v>
      </c>
      <c r="F1003" s="210" t="s">
        <v>1017</v>
      </c>
      <c r="G1003" s="211" t="s">
        <v>282</v>
      </c>
      <c r="H1003" s="212">
        <v>202.857</v>
      </c>
      <c r="I1003" s="213"/>
      <c r="J1003" s="214">
        <f>ROUND(I1003*H1003,2)</f>
        <v>0</v>
      </c>
      <c r="K1003" s="210" t="s">
        <v>145</v>
      </c>
      <c r="L1003" s="48"/>
      <c r="M1003" s="215" t="s">
        <v>35</v>
      </c>
      <c r="N1003" s="216" t="s">
        <v>51</v>
      </c>
      <c r="O1003" s="88"/>
      <c r="P1003" s="217">
        <f>O1003*H1003</f>
        <v>0</v>
      </c>
      <c r="Q1003" s="217">
        <v>0.00025000000000000001</v>
      </c>
      <c r="R1003" s="217">
        <f>Q1003*H1003</f>
        <v>0.050714250000000002</v>
      </c>
      <c r="S1003" s="217">
        <v>0</v>
      </c>
      <c r="T1003" s="218">
        <f>S1003*H1003</f>
        <v>0</v>
      </c>
      <c r="U1003" s="42"/>
      <c r="V1003" s="42"/>
      <c r="W1003" s="42"/>
      <c r="X1003" s="42"/>
      <c r="Y1003" s="42"/>
      <c r="Z1003" s="42"/>
      <c r="AA1003" s="42"/>
      <c r="AB1003" s="42"/>
      <c r="AC1003" s="42"/>
      <c r="AD1003" s="42"/>
      <c r="AE1003" s="42"/>
      <c r="AR1003" s="219" t="s">
        <v>287</v>
      </c>
      <c r="AT1003" s="219" t="s">
        <v>141</v>
      </c>
      <c r="AU1003" s="219" t="s">
        <v>89</v>
      </c>
      <c r="AY1003" s="20" t="s">
        <v>139</v>
      </c>
      <c r="BE1003" s="220">
        <f>IF(N1003="základní",J1003,0)</f>
        <v>0</v>
      </c>
      <c r="BF1003" s="220">
        <f>IF(N1003="snížená",J1003,0)</f>
        <v>0</v>
      </c>
      <c r="BG1003" s="220">
        <f>IF(N1003="zákl. přenesená",J1003,0)</f>
        <v>0</v>
      </c>
      <c r="BH1003" s="220">
        <f>IF(N1003="sníž. přenesená",J1003,0)</f>
        <v>0</v>
      </c>
      <c r="BI1003" s="220">
        <f>IF(N1003="nulová",J1003,0)</f>
        <v>0</v>
      </c>
      <c r="BJ1003" s="20" t="s">
        <v>87</v>
      </c>
      <c r="BK1003" s="220">
        <f>ROUND(I1003*H1003,2)</f>
        <v>0</v>
      </c>
      <c r="BL1003" s="20" t="s">
        <v>287</v>
      </c>
      <c r="BM1003" s="219" t="s">
        <v>1018</v>
      </c>
    </row>
    <row r="1004" s="2" customFormat="1">
      <c r="A1004" s="42"/>
      <c r="B1004" s="43"/>
      <c r="C1004" s="44"/>
      <c r="D1004" s="221" t="s">
        <v>148</v>
      </c>
      <c r="E1004" s="44"/>
      <c r="F1004" s="222" t="s">
        <v>1019</v>
      </c>
      <c r="G1004" s="44"/>
      <c r="H1004" s="44"/>
      <c r="I1004" s="223"/>
      <c r="J1004" s="44"/>
      <c r="K1004" s="44"/>
      <c r="L1004" s="48"/>
      <c r="M1004" s="224"/>
      <c r="N1004" s="225"/>
      <c r="O1004" s="88"/>
      <c r="P1004" s="88"/>
      <c r="Q1004" s="88"/>
      <c r="R1004" s="88"/>
      <c r="S1004" s="88"/>
      <c r="T1004" s="89"/>
      <c r="U1004" s="42"/>
      <c r="V1004" s="42"/>
      <c r="W1004" s="42"/>
      <c r="X1004" s="42"/>
      <c r="Y1004" s="42"/>
      <c r="Z1004" s="42"/>
      <c r="AA1004" s="42"/>
      <c r="AB1004" s="42"/>
      <c r="AC1004" s="42"/>
      <c r="AD1004" s="42"/>
      <c r="AE1004" s="42"/>
      <c r="AT1004" s="20" t="s">
        <v>148</v>
      </c>
      <c r="AU1004" s="20" t="s">
        <v>89</v>
      </c>
    </row>
    <row r="1005" s="15" customFormat="1">
      <c r="A1005" s="15"/>
      <c r="B1005" s="250"/>
      <c r="C1005" s="251"/>
      <c r="D1005" s="228" t="s">
        <v>150</v>
      </c>
      <c r="E1005" s="252" t="s">
        <v>35</v>
      </c>
      <c r="F1005" s="253" t="s">
        <v>224</v>
      </c>
      <c r="G1005" s="251"/>
      <c r="H1005" s="252" t="s">
        <v>35</v>
      </c>
      <c r="I1005" s="254"/>
      <c r="J1005" s="251"/>
      <c r="K1005" s="251"/>
      <c r="L1005" s="255"/>
      <c r="M1005" s="256"/>
      <c r="N1005" s="257"/>
      <c r="O1005" s="257"/>
      <c r="P1005" s="257"/>
      <c r="Q1005" s="257"/>
      <c r="R1005" s="257"/>
      <c r="S1005" s="257"/>
      <c r="T1005" s="258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T1005" s="259" t="s">
        <v>150</v>
      </c>
      <c r="AU1005" s="259" t="s">
        <v>89</v>
      </c>
      <c r="AV1005" s="15" t="s">
        <v>87</v>
      </c>
      <c r="AW1005" s="15" t="s">
        <v>41</v>
      </c>
      <c r="AX1005" s="15" t="s">
        <v>80</v>
      </c>
      <c r="AY1005" s="259" t="s">
        <v>139</v>
      </c>
    </row>
    <row r="1006" s="15" customFormat="1">
      <c r="A1006" s="15"/>
      <c r="B1006" s="250"/>
      <c r="C1006" s="251"/>
      <c r="D1006" s="228" t="s">
        <v>150</v>
      </c>
      <c r="E1006" s="252" t="s">
        <v>35</v>
      </c>
      <c r="F1006" s="253" t="s">
        <v>997</v>
      </c>
      <c r="G1006" s="251"/>
      <c r="H1006" s="252" t="s">
        <v>35</v>
      </c>
      <c r="I1006" s="254"/>
      <c r="J1006" s="251"/>
      <c r="K1006" s="251"/>
      <c r="L1006" s="255"/>
      <c r="M1006" s="256"/>
      <c r="N1006" s="257"/>
      <c r="O1006" s="257"/>
      <c r="P1006" s="257"/>
      <c r="Q1006" s="257"/>
      <c r="R1006" s="257"/>
      <c r="S1006" s="257"/>
      <c r="T1006" s="258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59" t="s">
        <v>150</v>
      </c>
      <c r="AU1006" s="259" t="s">
        <v>89</v>
      </c>
      <c r="AV1006" s="15" t="s">
        <v>87</v>
      </c>
      <c r="AW1006" s="15" t="s">
        <v>41</v>
      </c>
      <c r="AX1006" s="15" t="s">
        <v>80</v>
      </c>
      <c r="AY1006" s="259" t="s">
        <v>139</v>
      </c>
    </row>
    <row r="1007" s="13" customFormat="1">
      <c r="A1007" s="13"/>
      <c r="B1007" s="226"/>
      <c r="C1007" s="227"/>
      <c r="D1007" s="228" t="s">
        <v>150</v>
      </c>
      <c r="E1007" s="229" t="s">
        <v>35</v>
      </c>
      <c r="F1007" s="230" t="s">
        <v>1008</v>
      </c>
      <c r="G1007" s="227"/>
      <c r="H1007" s="231">
        <v>24.228999999999999</v>
      </c>
      <c r="I1007" s="232"/>
      <c r="J1007" s="227"/>
      <c r="K1007" s="227"/>
      <c r="L1007" s="233"/>
      <c r="M1007" s="234"/>
      <c r="N1007" s="235"/>
      <c r="O1007" s="235"/>
      <c r="P1007" s="235"/>
      <c r="Q1007" s="235"/>
      <c r="R1007" s="235"/>
      <c r="S1007" s="235"/>
      <c r="T1007" s="236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7" t="s">
        <v>150</v>
      </c>
      <c r="AU1007" s="237" t="s">
        <v>89</v>
      </c>
      <c r="AV1007" s="13" t="s">
        <v>89</v>
      </c>
      <c r="AW1007" s="13" t="s">
        <v>41</v>
      </c>
      <c r="AX1007" s="13" t="s">
        <v>80</v>
      </c>
      <c r="AY1007" s="237" t="s">
        <v>139</v>
      </c>
    </row>
    <row r="1008" s="13" customFormat="1">
      <c r="A1008" s="13"/>
      <c r="B1008" s="226"/>
      <c r="C1008" s="227"/>
      <c r="D1008" s="228" t="s">
        <v>150</v>
      </c>
      <c r="E1008" s="229" t="s">
        <v>35</v>
      </c>
      <c r="F1008" s="230" t="s">
        <v>1009</v>
      </c>
      <c r="G1008" s="227"/>
      <c r="H1008" s="231">
        <v>33.829000000000001</v>
      </c>
      <c r="I1008" s="232"/>
      <c r="J1008" s="227"/>
      <c r="K1008" s="227"/>
      <c r="L1008" s="233"/>
      <c r="M1008" s="234"/>
      <c r="N1008" s="235"/>
      <c r="O1008" s="235"/>
      <c r="P1008" s="235"/>
      <c r="Q1008" s="235"/>
      <c r="R1008" s="235"/>
      <c r="S1008" s="235"/>
      <c r="T1008" s="236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7" t="s">
        <v>150</v>
      </c>
      <c r="AU1008" s="237" t="s">
        <v>89</v>
      </c>
      <c r="AV1008" s="13" t="s">
        <v>89</v>
      </c>
      <c r="AW1008" s="13" t="s">
        <v>41</v>
      </c>
      <c r="AX1008" s="13" t="s">
        <v>80</v>
      </c>
      <c r="AY1008" s="237" t="s">
        <v>139</v>
      </c>
    </row>
    <row r="1009" s="13" customFormat="1">
      <c r="A1009" s="13"/>
      <c r="B1009" s="226"/>
      <c r="C1009" s="227"/>
      <c r="D1009" s="228" t="s">
        <v>150</v>
      </c>
      <c r="E1009" s="229" t="s">
        <v>35</v>
      </c>
      <c r="F1009" s="230" t="s">
        <v>1010</v>
      </c>
      <c r="G1009" s="227"/>
      <c r="H1009" s="231">
        <v>23.488</v>
      </c>
      <c r="I1009" s="232"/>
      <c r="J1009" s="227"/>
      <c r="K1009" s="227"/>
      <c r="L1009" s="233"/>
      <c r="M1009" s="234"/>
      <c r="N1009" s="235"/>
      <c r="O1009" s="235"/>
      <c r="P1009" s="235"/>
      <c r="Q1009" s="235"/>
      <c r="R1009" s="235"/>
      <c r="S1009" s="235"/>
      <c r="T1009" s="236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7" t="s">
        <v>150</v>
      </c>
      <c r="AU1009" s="237" t="s">
        <v>89</v>
      </c>
      <c r="AV1009" s="13" t="s">
        <v>89</v>
      </c>
      <c r="AW1009" s="13" t="s">
        <v>41</v>
      </c>
      <c r="AX1009" s="13" t="s">
        <v>80</v>
      </c>
      <c r="AY1009" s="237" t="s">
        <v>139</v>
      </c>
    </row>
    <row r="1010" s="13" customFormat="1">
      <c r="A1010" s="13"/>
      <c r="B1010" s="226"/>
      <c r="C1010" s="227"/>
      <c r="D1010" s="228" t="s">
        <v>150</v>
      </c>
      <c r="E1010" s="229" t="s">
        <v>35</v>
      </c>
      <c r="F1010" s="230" t="s">
        <v>1011</v>
      </c>
      <c r="G1010" s="227"/>
      <c r="H1010" s="231">
        <v>17.055</v>
      </c>
      <c r="I1010" s="232"/>
      <c r="J1010" s="227"/>
      <c r="K1010" s="227"/>
      <c r="L1010" s="233"/>
      <c r="M1010" s="234"/>
      <c r="N1010" s="235"/>
      <c r="O1010" s="235"/>
      <c r="P1010" s="235"/>
      <c r="Q1010" s="235"/>
      <c r="R1010" s="235"/>
      <c r="S1010" s="235"/>
      <c r="T1010" s="236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7" t="s">
        <v>150</v>
      </c>
      <c r="AU1010" s="237" t="s">
        <v>89</v>
      </c>
      <c r="AV1010" s="13" t="s">
        <v>89</v>
      </c>
      <c r="AW1010" s="13" t="s">
        <v>41</v>
      </c>
      <c r="AX1010" s="13" t="s">
        <v>80</v>
      </c>
      <c r="AY1010" s="237" t="s">
        <v>139</v>
      </c>
    </row>
    <row r="1011" s="13" customFormat="1">
      <c r="A1011" s="13"/>
      <c r="B1011" s="226"/>
      <c r="C1011" s="227"/>
      <c r="D1011" s="228" t="s">
        <v>150</v>
      </c>
      <c r="E1011" s="229" t="s">
        <v>35</v>
      </c>
      <c r="F1011" s="230" t="s">
        <v>1012</v>
      </c>
      <c r="G1011" s="227"/>
      <c r="H1011" s="231">
        <v>25.295999999999999</v>
      </c>
      <c r="I1011" s="232"/>
      <c r="J1011" s="227"/>
      <c r="K1011" s="227"/>
      <c r="L1011" s="233"/>
      <c r="M1011" s="234"/>
      <c r="N1011" s="235"/>
      <c r="O1011" s="235"/>
      <c r="P1011" s="235"/>
      <c r="Q1011" s="235"/>
      <c r="R1011" s="235"/>
      <c r="S1011" s="235"/>
      <c r="T1011" s="236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7" t="s">
        <v>150</v>
      </c>
      <c r="AU1011" s="237" t="s">
        <v>89</v>
      </c>
      <c r="AV1011" s="13" t="s">
        <v>89</v>
      </c>
      <c r="AW1011" s="13" t="s">
        <v>41</v>
      </c>
      <c r="AX1011" s="13" t="s">
        <v>80</v>
      </c>
      <c r="AY1011" s="237" t="s">
        <v>139</v>
      </c>
    </row>
    <row r="1012" s="13" customFormat="1">
      <c r="A1012" s="13"/>
      <c r="B1012" s="226"/>
      <c r="C1012" s="227"/>
      <c r="D1012" s="228" t="s">
        <v>150</v>
      </c>
      <c r="E1012" s="229" t="s">
        <v>35</v>
      </c>
      <c r="F1012" s="230" t="s">
        <v>1013</v>
      </c>
      <c r="G1012" s="227"/>
      <c r="H1012" s="231">
        <v>23.488</v>
      </c>
      <c r="I1012" s="232"/>
      <c r="J1012" s="227"/>
      <c r="K1012" s="227"/>
      <c r="L1012" s="233"/>
      <c r="M1012" s="234"/>
      <c r="N1012" s="235"/>
      <c r="O1012" s="235"/>
      <c r="P1012" s="235"/>
      <c r="Q1012" s="235"/>
      <c r="R1012" s="235"/>
      <c r="S1012" s="235"/>
      <c r="T1012" s="236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7" t="s">
        <v>150</v>
      </c>
      <c r="AU1012" s="237" t="s">
        <v>89</v>
      </c>
      <c r="AV1012" s="13" t="s">
        <v>89</v>
      </c>
      <c r="AW1012" s="13" t="s">
        <v>41</v>
      </c>
      <c r="AX1012" s="13" t="s">
        <v>80</v>
      </c>
      <c r="AY1012" s="237" t="s">
        <v>139</v>
      </c>
    </row>
    <row r="1013" s="13" customFormat="1">
      <c r="A1013" s="13"/>
      <c r="B1013" s="226"/>
      <c r="C1013" s="227"/>
      <c r="D1013" s="228" t="s">
        <v>150</v>
      </c>
      <c r="E1013" s="229" t="s">
        <v>35</v>
      </c>
      <c r="F1013" s="230" t="s">
        <v>1014</v>
      </c>
      <c r="G1013" s="227"/>
      <c r="H1013" s="231">
        <v>55.472000000000001</v>
      </c>
      <c r="I1013" s="232"/>
      <c r="J1013" s="227"/>
      <c r="K1013" s="227"/>
      <c r="L1013" s="233"/>
      <c r="M1013" s="234"/>
      <c r="N1013" s="235"/>
      <c r="O1013" s="235"/>
      <c r="P1013" s="235"/>
      <c r="Q1013" s="235"/>
      <c r="R1013" s="235"/>
      <c r="S1013" s="235"/>
      <c r="T1013" s="236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7" t="s">
        <v>150</v>
      </c>
      <c r="AU1013" s="237" t="s">
        <v>89</v>
      </c>
      <c r="AV1013" s="13" t="s">
        <v>89</v>
      </c>
      <c r="AW1013" s="13" t="s">
        <v>41</v>
      </c>
      <c r="AX1013" s="13" t="s">
        <v>80</v>
      </c>
      <c r="AY1013" s="237" t="s">
        <v>139</v>
      </c>
    </row>
    <row r="1014" s="14" customFormat="1">
      <c r="A1014" s="14"/>
      <c r="B1014" s="238"/>
      <c r="C1014" s="239"/>
      <c r="D1014" s="228" t="s">
        <v>150</v>
      </c>
      <c r="E1014" s="240" t="s">
        <v>35</v>
      </c>
      <c r="F1014" s="241" t="s">
        <v>170</v>
      </c>
      <c r="G1014" s="239"/>
      <c r="H1014" s="242">
        <v>202.857</v>
      </c>
      <c r="I1014" s="243"/>
      <c r="J1014" s="239"/>
      <c r="K1014" s="239"/>
      <c r="L1014" s="244"/>
      <c r="M1014" s="245"/>
      <c r="N1014" s="246"/>
      <c r="O1014" s="246"/>
      <c r="P1014" s="246"/>
      <c r="Q1014" s="246"/>
      <c r="R1014" s="246"/>
      <c r="S1014" s="246"/>
      <c r="T1014" s="247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8" t="s">
        <v>150</v>
      </c>
      <c r="AU1014" s="248" t="s">
        <v>89</v>
      </c>
      <c r="AV1014" s="14" t="s">
        <v>146</v>
      </c>
      <c r="AW1014" s="14" t="s">
        <v>41</v>
      </c>
      <c r="AX1014" s="14" t="s">
        <v>87</v>
      </c>
      <c r="AY1014" s="248" t="s">
        <v>139</v>
      </c>
    </row>
    <row r="1015" s="2" customFormat="1" ht="24.15" customHeight="1">
      <c r="A1015" s="42"/>
      <c r="B1015" s="43"/>
      <c r="C1015" s="208" t="s">
        <v>1020</v>
      </c>
      <c r="D1015" s="208" t="s">
        <v>141</v>
      </c>
      <c r="E1015" s="209" t="s">
        <v>1021</v>
      </c>
      <c r="F1015" s="210" t="s">
        <v>1022</v>
      </c>
      <c r="G1015" s="211" t="s">
        <v>282</v>
      </c>
      <c r="H1015" s="212">
        <v>202.857</v>
      </c>
      <c r="I1015" s="213"/>
      <c r="J1015" s="214">
        <f>ROUND(I1015*H1015,2)</f>
        <v>0</v>
      </c>
      <c r="K1015" s="210" t="s">
        <v>145</v>
      </c>
      <c r="L1015" s="48"/>
      <c r="M1015" s="215" t="s">
        <v>35</v>
      </c>
      <c r="N1015" s="216" t="s">
        <v>51</v>
      </c>
      <c r="O1015" s="88"/>
      <c r="P1015" s="217">
        <f>O1015*H1015</f>
        <v>0</v>
      </c>
      <c r="Q1015" s="217">
        <v>0</v>
      </c>
      <c r="R1015" s="217">
        <f>Q1015*H1015</f>
        <v>0</v>
      </c>
      <c r="S1015" s="217">
        <v>0</v>
      </c>
      <c r="T1015" s="218">
        <f>S1015*H1015</f>
        <v>0</v>
      </c>
      <c r="U1015" s="42"/>
      <c r="V1015" s="42"/>
      <c r="W1015" s="42"/>
      <c r="X1015" s="42"/>
      <c r="Y1015" s="42"/>
      <c r="Z1015" s="42"/>
      <c r="AA1015" s="42"/>
      <c r="AB1015" s="42"/>
      <c r="AC1015" s="42"/>
      <c r="AD1015" s="42"/>
      <c r="AE1015" s="42"/>
      <c r="AR1015" s="219" t="s">
        <v>287</v>
      </c>
      <c r="AT1015" s="219" t="s">
        <v>141</v>
      </c>
      <c r="AU1015" s="219" t="s">
        <v>89</v>
      </c>
      <c r="AY1015" s="20" t="s">
        <v>139</v>
      </c>
      <c r="BE1015" s="220">
        <f>IF(N1015="základní",J1015,0)</f>
        <v>0</v>
      </c>
      <c r="BF1015" s="220">
        <f>IF(N1015="snížená",J1015,0)</f>
        <v>0</v>
      </c>
      <c r="BG1015" s="220">
        <f>IF(N1015="zákl. přenesená",J1015,0)</f>
        <v>0</v>
      </c>
      <c r="BH1015" s="220">
        <f>IF(N1015="sníž. přenesená",J1015,0)</f>
        <v>0</v>
      </c>
      <c r="BI1015" s="220">
        <f>IF(N1015="nulová",J1015,0)</f>
        <v>0</v>
      </c>
      <c r="BJ1015" s="20" t="s">
        <v>87</v>
      </c>
      <c r="BK1015" s="220">
        <f>ROUND(I1015*H1015,2)</f>
        <v>0</v>
      </c>
      <c r="BL1015" s="20" t="s">
        <v>287</v>
      </c>
      <c r="BM1015" s="219" t="s">
        <v>1023</v>
      </c>
    </row>
    <row r="1016" s="2" customFormat="1">
      <c r="A1016" s="42"/>
      <c r="B1016" s="43"/>
      <c r="C1016" s="44"/>
      <c r="D1016" s="221" t="s">
        <v>148</v>
      </c>
      <c r="E1016" s="44"/>
      <c r="F1016" s="222" t="s">
        <v>1024</v>
      </c>
      <c r="G1016" s="44"/>
      <c r="H1016" s="44"/>
      <c r="I1016" s="223"/>
      <c r="J1016" s="44"/>
      <c r="K1016" s="44"/>
      <c r="L1016" s="48"/>
      <c r="M1016" s="224"/>
      <c r="N1016" s="225"/>
      <c r="O1016" s="88"/>
      <c r="P1016" s="88"/>
      <c r="Q1016" s="88"/>
      <c r="R1016" s="88"/>
      <c r="S1016" s="88"/>
      <c r="T1016" s="89"/>
      <c r="U1016" s="42"/>
      <c r="V1016" s="42"/>
      <c r="W1016" s="42"/>
      <c r="X1016" s="42"/>
      <c r="Y1016" s="42"/>
      <c r="Z1016" s="42"/>
      <c r="AA1016" s="42"/>
      <c r="AB1016" s="42"/>
      <c r="AC1016" s="42"/>
      <c r="AD1016" s="42"/>
      <c r="AE1016" s="42"/>
      <c r="AT1016" s="20" t="s">
        <v>148</v>
      </c>
      <c r="AU1016" s="20" t="s">
        <v>89</v>
      </c>
    </row>
    <row r="1017" s="15" customFormat="1">
      <c r="A1017" s="15"/>
      <c r="B1017" s="250"/>
      <c r="C1017" s="251"/>
      <c r="D1017" s="228" t="s">
        <v>150</v>
      </c>
      <c r="E1017" s="252" t="s">
        <v>35</v>
      </c>
      <c r="F1017" s="253" t="s">
        <v>224</v>
      </c>
      <c r="G1017" s="251"/>
      <c r="H1017" s="252" t="s">
        <v>35</v>
      </c>
      <c r="I1017" s="254"/>
      <c r="J1017" s="251"/>
      <c r="K1017" s="251"/>
      <c r="L1017" s="255"/>
      <c r="M1017" s="256"/>
      <c r="N1017" s="257"/>
      <c r="O1017" s="257"/>
      <c r="P1017" s="257"/>
      <c r="Q1017" s="257"/>
      <c r="R1017" s="257"/>
      <c r="S1017" s="257"/>
      <c r="T1017" s="258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T1017" s="259" t="s">
        <v>150</v>
      </c>
      <c r="AU1017" s="259" t="s">
        <v>89</v>
      </c>
      <c r="AV1017" s="15" t="s">
        <v>87</v>
      </c>
      <c r="AW1017" s="15" t="s">
        <v>41</v>
      </c>
      <c r="AX1017" s="15" t="s">
        <v>80</v>
      </c>
      <c r="AY1017" s="259" t="s">
        <v>139</v>
      </c>
    </row>
    <row r="1018" s="15" customFormat="1">
      <c r="A1018" s="15"/>
      <c r="B1018" s="250"/>
      <c r="C1018" s="251"/>
      <c r="D1018" s="228" t="s">
        <v>150</v>
      </c>
      <c r="E1018" s="252" t="s">
        <v>35</v>
      </c>
      <c r="F1018" s="253" t="s">
        <v>997</v>
      </c>
      <c r="G1018" s="251"/>
      <c r="H1018" s="252" t="s">
        <v>35</v>
      </c>
      <c r="I1018" s="254"/>
      <c r="J1018" s="251"/>
      <c r="K1018" s="251"/>
      <c r="L1018" s="255"/>
      <c r="M1018" s="256"/>
      <c r="N1018" s="257"/>
      <c r="O1018" s="257"/>
      <c r="P1018" s="257"/>
      <c r="Q1018" s="257"/>
      <c r="R1018" s="257"/>
      <c r="S1018" s="257"/>
      <c r="T1018" s="258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59" t="s">
        <v>150</v>
      </c>
      <c r="AU1018" s="259" t="s">
        <v>89</v>
      </c>
      <c r="AV1018" s="15" t="s">
        <v>87</v>
      </c>
      <c r="AW1018" s="15" t="s">
        <v>41</v>
      </c>
      <c r="AX1018" s="15" t="s">
        <v>80</v>
      </c>
      <c r="AY1018" s="259" t="s">
        <v>139</v>
      </c>
    </row>
    <row r="1019" s="13" customFormat="1">
      <c r="A1019" s="13"/>
      <c r="B1019" s="226"/>
      <c r="C1019" s="227"/>
      <c r="D1019" s="228" t="s">
        <v>150</v>
      </c>
      <c r="E1019" s="229" t="s">
        <v>35</v>
      </c>
      <c r="F1019" s="230" t="s">
        <v>1008</v>
      </c>
      <c r="G1019" s="227"/>
      <c r="H1019" s="231">
        <v>24.228999999999999</v>
      </c>
      <c r="I1019" s="232"/>
      <c r="J1019" s="227"/>
      <c r="K1019" s="227"/>
      <c r="L1019" s="233"/>
      <c r="M1019" s="234"/>
      <c r="N1019" s="235"/>
      <c r="O1019" s="235"/>
      <c r="P1019" s="235"/>
      <c r="Q1019" s="235"/>
      <c r="R1019" s="235"/>
      <c r="S1019" s="235"/>
      <c r="T1019" s="236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7" t="s">
        <v>150</v>
      </c>
      <c r="AU1019" s="237" t="s">
        <v>89</v>
      </c>
      <c r="AV1019" s="13" t="s">
        <v>89</v>
      </c>
      <c r="AW1019" s="13" t="s">
        <v>41</v>
      </c>
      <c r="AX1019" s="13" t="s">
        <v>80</v>
      </c>
      <c r="AY1019" s="237" t="s">
        <v>139</v>
      </c>
    </row>
    <row r="1020" s="13" customFormat="1">
      <c r="A1020" s="13"/>
      <c r="B1020" s="226"/>
      <c r="C1020" s="227"/>
      <c r="D1020" s="228" t="s">
        <v>150</v>
      </c>
      <c r="E1020" s="229" t="s">
        <v>35</v>
      </c>
      <c r="F1020" s="230" t="s">
        <v>1009</v>
      </c>
      <c r="G1020" s="227"/>
      <c r="H1020" s="231">
        <v>33.829000000000001</v>
      </c>
      <c r="I1020" s="232"/>
      <c r="J1020" s="227"/>
      <c r="K1020" s="227"/>
      <c r="L1020" s="233"/>
      <c r="M1020" s="234"/>
      <c r="N1020" s="235"/>
      <c r="O1020" s="235"/>
      <c r="P1020" s="235"/>
      <c r="Q1020" s="235"/>
      <c r="R1020" s="235"/>
      <c r="S1020" s="235"/>
      <c r="T1020" s="236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7" t="s">
        <v>150</v>
      </c>
      <c r="AU1020" s="237" t="s">
        <v>89</v>
      </c>
      <c r="AV1020" s="13" t="s">
        <v>89</v>
      </c>
      <c r="AW1020" s="13" t="s">
        <v>41</v>
      </c>
      <c r="AX1020" s="13" t="s">
        <v>80</v>
      </c>
      <c r="AY1020" s="237" t="s">
        <v>139</v>
      </c>
    </row>
    <row r="1021" s="13" customFormat="1">
      <c r="A1021" s="13"/>
      <c r="B1021" s="226"/>
      <c r="C1021" s="227"/>
      <c r="D1021" s="228" t="s">
        <v>150</v>
      </c>
      <c r="E1021" s="229" t="s">
        <v>35</v>
      </c>
      <c r="F1021" s="230" t="s">
        <v>1010</v>
      </c>
      <c r="G1021" s="227"/>
      <c r="H1021" s="231">
        <v>23.488</v>
      </c>
      <c r="I1021" s="232"/>
      <c r="J1021" s="227"/>
      <c r="K1021" s="227"/>
      <c r="L1021" s="233"/>
      <c r="M1021" s="234"/>
      <c r="N1021" s="235"/>
      <c r="O1021" s="235"/>
      <c r="P1021" s="235"/>
      <c r="Q1021" s="235"/>
      <c r="R1021" s="235"/>
      <c r="S1021" s="235"/>
      <c r="T1021" s="236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7" t="s">
        <v>150</v>
      </c>
      <c r="AU1021" s="237" t="s">
        <v>89</v>
      </c>
      <c r="AV1021" s="13" t="s">
        <v>89</v>
      </c>
      <c r="AW1021" s="13" t="s">
        <v>41</v>
      </c>
      <c r="AX1021" s="13" t="s">
        <v>80</v>
      </c>
      <c r="AY1021" s="237" t="s">
        <v>139</v>
      </c>
    </row>
    <row r="1022" s="13" customFormat="1">
      <c r="A1022" s="13"/>
      <c r="B1022" s="226"/>
      <c r="C1022" s="227"/>
      <c r="D1022" s="228" t="s">
        <v>150</v>
      </c>
      <c r="E1022" s="229" t="s">
        <v>35</v>
      </c>
      <c r="F1022" s="230" t="s">
        <v>1011</v>
      </c>
      <c r="G1022" s="227"/>
      <c r="H1022" s="231">
        <v>17.055</v>
      </c>
      <c r="I1022" s="232"/>
      <c r="J1022" s="227"/>
      <c r="K1022" s="227"/>
      <c r="L1022" s="233"/>
      <c r="M1022" s="234"/>
      <c r="N1022" s="235"/>
      <c r="O1022" s="235"/>
      <c r="P1022" s="235"/>
      <c r="Q1022" s="235"/>
      <c r="R1022" s="235"/>
      <c r="S1022" s="235"/>
      <c r="T1022" s="236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7" t="s">
        <v>150</v>
      </c>
      <c r="AU1022" s="237" t="s">
        <v>89</v>
      </c>
      <c r="AV1022" s="13" t="s">
        <v>89</v>
      </c>
      <c r="AW1022" s="13" t="s">
        <v>41</v>
      </c>
      <c r="AX1022" s="13" t="s">
        <v>80</v>
      </c>
      <c r="AY1022" s="237" t="s">
        <v>139</v>
      </c>
    </row>
    <row r="1023" s="13" customFormat="1">
      <c r="A1023" s="13"/>
      <c r="B1023" s="226"/>
      <c r="C1023" s="227"/>
      <c r="D1023" s="228" t="s">
        <v>150</v>
      </c>
      <c r="E1023" s="229" t="s">
        <v>35</v>
      </c>
      <c r="F1023" s="230" t="s">
        <v>1012</v>
      </c>
      <c r="G1023" s="227"/>
      <c r="H1023" s="231">
        <v>25.295999999999999</v>
      </c>
      <c r="I1023" s="232"/>
      <c r="J1023" s="227"/>
      <c r="K1023" s="227"/>
      <c r="L1023" s="233"/>
      <c r="M1023" s="234"/>
      <c r="N1023" s="235"/>
      <c r="O1023" s="235"/>
      <c r="P1023" s="235"/>
      <c r="Q1023" s="235"/>
      <c r="R1023" s="235"/>
      <c r="S1023" s="235"/>
      <c r="T1023" s="236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7" t="s">
        <v>150</v>
      </c>
      <c r="AU1023" s="237" t="s">
        <v>89</v>
      </c>
      <c r="AV1023" s="13" t="s">
        <v>89</v>
      </c>
      <c r="AW1023" s="13" t="s">
        <v>41</v>
      </c>
      <c r="AX1023" s="13" t="s">
        <v>80</v>
      </c>
      <c r="AY1023" s="237" t="s">
        <v>139</v>
      </c>
    </row>
    <row r="1024" s="13" customFormat="1">
      <c r="A1024" s="13"/>
      <c r="B1024" s="226"/>
      <c r="C1024" s="227"/>
      <c r="D1024" s="228" t="s">
        <v>150</v>
      </c>
      <c r="E1024" s="229" t="s">
        <v>35</v>
      </c>
      <c r="F1024" s="230" t="s">
        <v>1013</v>
      </c>
      <c r="G1024" s="227"/>
      <c r="H1024" s="231">
        <v>23.488</v>
      </c>
      <c r="I1024" s="232"/>
      <c r="J1024" s="227"/>
      <c r="K1024" s="227"/>
      <c r="L1024" s="233"/>
      <c r="M1024" s="234"/>
      <c r="N1024" s="235"/>
      <c r="O1024" s="235"/>
      <c r="P1024" s="235"/>
      <c r="Q1024" s="235"/>
      <c r="R1024" s="235"/>
      <c r="S1024" s="235"/>
      <c r="T1024" s="236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7" t="s">
        <v>150</v>
      </c>
      <c r="AU1024" s="237" t="s">
        <v>89</v>
      </c>
      <c r="AV1024" s="13" t="s">
        <v>89</v>
      </c>
      <c r="AW1024" s="13" t="s">
        <v>41</v>
      </c>
      <c r="AX1024" s="13" t="s">
        <v>80</v>
      </c>
      <c r="AY1024" s="237" t="s">
        <v>139</v>
      </c>
    </row>
    <row r="1025" s="13" customFormat="1">
      <c r="A1025" s="13"/>
      <c r="B1025" s="226"/>
      <c r="C1025" s="227"/>
      <c r="D1025" s="228" t="s">
        <v>150</v>
      </c>
      <c r="E1025" s="229" t="s">
        <v>35</v>
      </c>
      <c r="F1025" s="230" t="s">
        <v>1014</v>
      </c>
      <c r="G1025" s="227"/>
      <c r="H1025" s="231">
        <v>55.472000000000001</v>
      </c>
      <c r="I1025" s="232"/>
      <c r="J1025" s="227"/>
      <c r="K1025" s="227"/>
      <c r="L1025" s="233"/>
      <c r="M1025" s="234"/>
      <c r="N1025" s="235"/>
      <c r="O1025" s="235"/>
      <c r="P1025" s="235"/>
      <c r="Q1025" s="235"/>
      <c r="R1025" s="235"/>
      <c r="S1025" s="235"/>
      <c r="T1025" s="236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7" t="s">
        <v>150</v>
      </c>
      <c r="AU1025" s="237" t="s">
        <v>89</v>
      </c>
      <c r="AV1025" s="13" t="s">
        <v>89</v>
      </c>
      <c r="AW1025" s="13" t="s">
        <v>41</v>
      </c>
      <c r="AX1025" s="13" t="s">
        <v>80</v>
      </c>
      <c r="AY1025" s="237" t="s">
        <v>139</v>
      </c>
    </row>
    <row r="1026" s="14" customFormat="1">
      <c r="A1026" s="14"/>
      <c r="B1026" s="238"/>
      <c r="C1026" s="239"/>
      <c r="D1026" s="228" t="s">
        <v>150</v>
      </c>
      <c r="E1026" s="240" t="s">
        <v>35</v>
      </c>
      <c r="F1026" s="241" t="s">
        <v>170</v>
      </c>
      <c r="G1026" s="239"/>
      <c r="H1026" s="242">
        <v>202.857</v>
      </c>
      <c r="I1026" s="243"/>
      <c r="J1026" s="239"/>
      <c r="K1026" s="239"/>
      <c r="L1026" s="244"/>
      <c r="M1026" s="245"/>
      <c r="N1026" s="246"/>
      <c r="O1026" s="246"/>
      <c r="P1026" s="246"/>
      <c r="Q1026" s="246"/>
      <c r="R1026" s="246"/>
      <c r="S1026" s="246"/>
      <c r="T1026" s="247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48" t="s">
        <v>150</v>
      </c>
      <c r="AU1026" s="248" t="s">
        <v>89</v>
      </c>
      <c r="AV1026" s="14" t="s">
        <v>146</v>
      </c>
      <c r="AW1026" s="14" t="s">
        <v>41</v>
      </c>
      <c r="AX1026" s="14" t="s">
        <v>87</v>
      </c>
      <c r="AY1026" s="248" t="s">
        <v>139</v>
      </c>
    </row>
    <row r="1027" s="2" customFormat="1" ht="55.5" customHeight="1">
      <c r="A1027" s="42"/>
      <c r="B1027" s="43"/>
      <c r="C1027" s="208" t="s">
        <v>1025</v>
      </c>
      <c r="D1027" s="208" t="s">
        <v>141</v>
      </c>
      <c r="E1027" s="209" t="s">
        <v>1026</v>
      </c>
      <c r="F1027" s="210" t="s">
        <v>1027</v>
      </c>
      <c r="G1027" s="211" t="s">
        <v>749</v>
      </c>
      <c r="H1027" s="281"/>
      <c r="I1027" s="213"/>
      <c r="J1027" s="214">
        <f>ROUND(I1027*H1027,2)</f>
        <v>0</v>
      </c>
      <c r="K1027" s="210" t="s">
        <v>145</v>
      </c>
      <c r="L1027" s="48"/>
      <c r="M1027" s="215" t="s">
        <v>35</v>
      </c>
      <c r="N1027" s="216" t="s">
        <v>51</v>
      </c>
      <c r="O1027" s="88"/>
      <c r="P1027" s="217">
        <f>O1027*H1027</f>
        <v>0</v>
      </c>
      <c r="Q1027" s="217">
        <v>0</v>
      </c>
      <c r="R1027" s="217">
        <f>Q1027*H1027</f>
        <v>0</v>
      </c>
      <c r="S1027" s="217">
        <v>0</v>
      </c>
      <c r="T1027" s="218">
        <f>S1027*H1027</f>
        <v>0</v>
      </c>
      <c r="U1027" s="42"/>
      <c r="V1027" s="42"/>
      <c r="W1027" s="42"/>
      <c r="X1027" s="42"/>
      <c r="Y1027" s="42"/>
      <c r="Z1027" s="42"/>
      <c r="AA1027" s="42"/>
      <c r="AB1027" s="42"/>
      <c r="AC1027" s="42"/>
      <c r="AD1027" s="42"/>
      <c r="AE1027" s="42"/>
      <c r="AR1027" s="219" t="s">
        <v>287</v>
      </c>
      <c r="AT1027" s="219" t="s">
        <v>141</v>
      </c>
      <c r="AU1027" s="219" t="s">
        <v>89</v>
      </c>
      <c r="AY1027" s="20" t="s">
        <v>139</v>
      </c>
      <c r="BE1027" s="220">
        <f>IF(N1027="základní",J1027,0)</f>
        <v>0</v>
      </c>
      <c r="BF1027" s="220">
        <f>IF(N1027="snížená",J1027,0)</f>
        <v>0</v>
      </c>
      <c r="BG1027" s="220">
        <f>IF(N1027="zákl. přenesená",J1027,0)</f>
        <v>0</v>
      </c>
      <c r="BH1027" s="220">
        <f>IF(N1027="sníž. přenesená",J1027,0)</f>
        <v>0</v>
      </c>
      <c r="BI1027" s="220">
        <f>IF(N1027="nulová",J1027,0)</f>
        <v>0</v>
      </c>
      <c r="BJ1027" s="20" t="s">
        <v>87</v>
      </c>
      <c r="BK1027" s="220">
        <f>ROUND(I1027*H1027,2)</f>
        <v>0</v>
      </c>
      <c r="BL1027" s="20" t="s">
        <v>287</v>
      </c>
      <c r="BM1027" s="219" t="s">
        <v>1028</v>
      </c>
    </row>
    <row r="1028" s="2" customFormat="1">
      <c r="A1028" s="42"/>
      <c r="B1028" s="43"/>
      <c r="C1028" s="44"/>
      <c r="D1028" s="221" t="s">
        <v>148</v>
      </c>
      <c r="E1028" s="44"/>
      <c r="F1028" s="222" t="s">
        <v>1029</v>
      </c>
      <c r="G1028" s="44"/>
      <c r="H1028" s="44"/>
      <c r="I1028" s="223"/>
      <c r="J1028" s="44"/>
      <c r="K1028" s="44"/>
      <c r="L1028" s="48"/>
      <c r="M1028" s="224"/>
      <c r="N1028" s="225"/>
      <c r="O1028" s="88"/>
      <c r="P1028" s="88"/>
      <c r="Q1028" s="88"/>
      <c r="R1028" s="88"/>
      <c r="S1028" s="88"/>
      <c r="T1028" s="89"/>
      <c r="U1028" s="42"/>
      <c r="V1028" s="42"/>
      <c r="W1028" s="42"/>
      <c r="X1028" s="42"/>
      <c r="Y1028" s="42"/>
      <c r="Z1028" s="42"/>
      <c r="AA1028" s="42"/>
      <c r="AB1028" s="42"/>
      <c r="AC1028" s="42"/>
      <c r="AD1028" s="42"/>
      <c r="AE1028" s="42"/>
      <c r="AT1028" s="20" t="s">
        <v>148</v>
      </c>
      <c r="AU1028" s="20" t="s">
        <v>89</v>
      </c>
    </row>
    <row r="1029" s="12" customFormat="1" ht="22.8" customHeight="1">
      <c r="A1029" s="12"/>
      <c r="B1029" s="192"/>
      <c r="C1029" s="193"/>
      <c r="D1029" s="194" t="s">
        <v>79</v>
      </c>
      <c r="E1029" s="206" t="s">
        <v>1030</v>
      </c>
      <c r="F1029" s="206" t="s">
        <v>1031</v>
      </c>
      <c r="G1029" s="193"/>
      <c r="H1029" s="193"/>
      <c r="I1029" s="196"/>
      <c r="J1029" s="207">
        <f>BK1029</f>
        <v>0</v>
      </c>
      <c r="K1029" s="193"/>
      <c r="L1029" s="198"/>
      <c r="M1029" s="199"/>
      <c r="N1029" s="200"/>
      <c r="O1029" s="200"/>
      <c r="P1029" s="201">
        <f>SUM(P1030:P1045)</f>
        <v>0</v>
      </c>
      <c r="Q1029" s="200"/>
      <c r="R1029" s="201">
        <f>SUM(R1030:R1045)</f>
        <v>0.0020159700000000002</v>
      </c>
      <c r="S1029" s="200"/>
      <c r="T1029" s="202">
        <f>SUM(T1030:T1045)</f>
        <v>0</v>
      </c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R1029" s="203" t="s">
        <v>89</v>
      </c>
      <c r="AT1029" s="204" t="s">
        <v>79</v>
      </c>
      <c r="AU1029" s="204" t="s">
        <v>87</v>
      </c>
      <c r="AY1029" s="203" t="s">
        <v>139</v>
      </c>
      <c r="BK1029" s="205">
        <f>SUM(BK1030:BK1045)</f>
        <v>0</v>
      </c>
    </row>
    <row r="1030" s="2" customFormat="1" ht="24.15" customHeight="1">
      <c r="A1030" s="42"/>
      <c r="B1030" s="43"/>
      <c r="C1030" s="208" t="s">
        <v>1032</v>
      </c>
      <c r="D1030" s="208" t="s">
        <v>141</v>
      </c>
      <c r="E1030" s="209" t="s">
        <v>1033</v>
      </c>
      <c r="F1030" s="210" t="s">
        <v>1034</v>
      </c>
      <c r="G1030" s="211" t="s">
        <v>282</v>
      </c>
      <c r="H1030" s="212">
        <v>4.9169999999999998</v>
      </c>
      <c r="I1030" s="213"/>
      <c r="J1030" s="214">
        <f>ROUND(I1030*H1030,2)</f>
        <v>0</v>
      </c>
      <c r="K1030" s="210" t="s">
        <v>145</v>
      </c>
      <c r="L1030" s="48"/>
      <c r="M1030" s="215" t="s">
        <v>35</v>
      </c>
      <c r="N1030" s="216" t="s">
        <v>51</v>
      </c>
      <c r="O1030" s="88"/>
      <c r="P1030" s="217">
        <f>O1030*H1030</f>
        <v>0</v>
      </c>
      <c r="Q1030" s="217">
        <v>0.00017000000000000001</v>
      </c>
      <c r="R1030" s="217">
        <f>Q1030*H1030</f>
        <v>0.00083589000000000005</v>
      </c>
      <c r="S1030" s="217">
        <v>0</v>
      </c>
      <c r="T1030" s="218">
        <f>S1030*H1030</f>
        <v>0</v>
      </c>
      <c r="U1030" s="42"/>
      <c r="V1030" s="42"/>
      <c r="W1030" s="42"/>
      <c r="X1030" s="42"/>
      <c r="Y1030" s="42"/>
      <c r="Z1030" s="42"/>
      <c r="AA1030" s="42"/>
      <c r="AB1030" s="42"/>
      <c r="AC1030" s="42"/>
      <c r="AD1030" s="42"/>
      <c r="AE1030" s="42"/>
      <c r="AR1030" s="219" t="s">
        <v>287</v>
      </c>
      <c r="AT1030" s="219" t="s">
        <v>141</v>
      </c>
      <c r="AU1030" s="219" t="s">
        <v>89</v>
      </c>
      <c r="AY1030" s="20" t="s">
        <v>139</v>
      </c>
      <c r="BE1030" s="220">
        <f>IF(N1030="základní",J1030,0)</f>
        <v>0</v>
      </c>
      <c r="BF1030" s="220">
        <f>IF(N1030="snížená",J1030,0)</f>
        <v>0</v>
      </c>
      <c r="BG1030" s="220">
        <f>IF(N1030="zákl. přenesená",J1030,0)</f>
        <v>0</v>
      </c>
      <c r="BH1030" s="220">
        <f>IF(N1030="sníž. přenesená",J1030,0)</f>
        <v>0</v>
      </c>
      <c r="BI1030" s="220">
        <f>IF(N1030="nulová",J1030,0)</f>
        <v>0</v>
      </c>
      <c r="BJ1030" s="20" t="s">
        <v>87</v>
      </c>
      <c r="BK1030" s="220">
        <f>ROUND(I1030*H1030,2)</f>
        <v>0</v>
      </c>
      <c r="BL1030" s="20" t="s">
        <v>287</v>
      </c>
      <c r="BM1030" s="219" t="s">
        <v>1035</v>
      </c>
    </row>
    <row r="1031" s="2" customFormat="1">
      <c r="A1031" s="42"/>
      <c r="B1031" s="43"/>
      <c r="C1031" s="44"/>
      <c r="D1031" s="221" t="s">
        <v>148</v>
      </c>
      <c r="E1031" s="44"/>
      <c r="F1031" s="222" t="s">
        <v>1036</v>
      </c>
      <c r="G1031" s="44"/>
      <c r="H1031" s="44"/>
      <c r="I1031" s="223"/>
      <c r="J1031" s="44"/>
      <c r="K1031" s="44"/>
      <c r="L1031" s="48"/>
      <c r="M1031" s="224"/>
      <c r="N1031" s="225"/>
      <c r="O1031" s="88"/>
      <c r="P1031" s="88"/>
      <c r="Q1031" s="88"/>
      <c r="R1031" s="88"/>
      <c r="S1031" s="88"/>
      <c r="T1031" s="89"/>
      <c r="U1031" s="42"/>
      <c r="V1031" s="42"/>
      <c r="W1031" s="42"/>
      <c r="X1031" s="42"/>
      <c r="Y1031" s="42"/>
      <c r="Z1031" s="42"/>
      <c r="AA1031" s="42"/>
      <c r="AB1031" s="42"/>
      <c r="AC1031" s="42"/>
      <c r="AD1031" s="42"/>
      <c r="AE1031" s="42"/>
      <c r="AT1031" s="20" t="s">
        <v>148</v>
      </c>
      <c r="AU1031" s="20" t="s">
        <v>89</v>
      </c>
    </row>
    <row r="1032" s="15" customFormat="1">
      <c r="A1032" s="15"/>
      <c r="B1032" s="250"/>
      <c r="C1032" s="251"/>
      <c r="D1032" s="228" t="s">
        <v>150</v>
      </c>
      <c r="E1032" s="252" t="s">
        <v>35</v>
      </c>
      <c r="F1032" s="253" t="s">
        <v>224</v>
      </c>
      <c r="G1032" s="251"/>
      <c r="H1032" s="252" t="s">
        <v>35</v>
      </c>
      <c r="I1032" s="254"/>
      <c r="J1032" s="251"/>
      <c r="K1032" s="251"/>
      <c r="L1032" s="255"/>
      <c r="M1032" s="256"/>
      <c r="N1032" s="257"/>
      <c r="O1032" s="257"/>
      <c r="P1032" s="257"/>
      <c r="Q1032" s="257"/>
      <c r="R1032" s="257"/>
      <c r="S1032" s="257"/>
      <c r="T1032" s="258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259" t="s">
        <v>150</v>
      </c>
      <c r="AU1032" s="259" t="s">
        <v>89</v>
      </c>
      <c r="AV1032" s="15" t="s">
        <v>87</v>
      </c>
      <c r="AW1032" s="15" t="s">
        <v>41</v>
      </c>
      <c r="AX1032" s="15" t="s">
        <v>80</v>
      </c>
      <c r="AY1032" s="259" t="s">
        <v>139</v>
      </c>
    </row>
    <row r="1033" s="15" customFormat="1">
      <c r="A1033" s="15"/>
      <c r="B1033" s="250"/>
      <c r="C1033" s="251"/>
      <c r="D1033" s="228" t="s">
        <v>150</v>
      </c>
      <c r="E1033" s="252" t="s">
        <v>35</v>
      </c>
      <c r="F1033" s="253" t="s">
        <v>1037</v>
      </c>
      <c r="G1033" s="251"/>
      <c r="H1033" s="252" t="s">
        <v>35</v>
      </c>
      <c r="I1033" s="254"/>
      <c r="J1033" s="251"/>
      <c r="K1033" s="251"/>
      <c r="L1033" s="255"/>
      <c r="M1033" s="256"/>
      <c r="N1033" s="257"/>
      <c r="O1033" s="257"/>
      <c r="P1033" s="257"/>
      <c r="Q1033" s="257"/>
      <c r="R1033" s="257"/>
      <c r="S1033" s="257"/>
      <c r="T1033" s="258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59" t="s">
        <v>150</v>
      </c>
      <c r="AU1033" s="259" t="s">
        <v>89</v>
      </c>
      <c r="AV1033" s="15" t="s">
        <v>87</v>
      </c>
      <c r="AW1033" s="15" t="s">
        <v>41</v>
      </c>
      <c r="AX1033" s="15" t="s">
        <v>80</v>
      </c>
      <c r="AY1033" s="259" t="s">
        <v>139</v>
      </c>
    </row>
    <row r="1034" s="13" customFormat="1">
      <c r="A1034" s="13"/>
      <c r="B1034" s="226"/>
      <c r="C1034" s="227"/>
      <c r="D1034" s="228" t="s">
        <v>150</v>
      </c>
      <c r="E1034" s="229" t="s">
        <v>35</v>
      </c>
      <c r="F1034" s="230" t="s">
        <v>1038</v>
      </c>
      <c r="G1034" s="227"/>
      <c r="H1034" s="231">
        <v>0.71099999999999997</v>
      </c>
      <c r="I1034" s="232"/>
      <c r="J1034" s="227"/>
      <c r="K1034" s="227"/>
      <c r="L1034" s="233"/>
      <c r="M1034" s="234"/>
      <c r="N1034" s="235"/>
      <c r="O1034" s="235"/>
      <c r="P1034" s="235"/>
      <c r="Q1034" s="235"/>
      <c r="R1034" s="235"/>
      <c r="S1034" s="235"/>
      <c r="T1034" s="236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7" t="s">
        <v>150</v>
      </c>
      <c r="AU1034" s="237" t="s">
        <v>89</v>
      </c>
      <c r="AV1034" s="13" t="s">
        <v>89</v>
      </c>
      <c r="AW1034" s="13" t="s">
        <v>41</v>
      </c>
      <c r="AX1034" s="13" t="s">
        <v>80</v>
      </c>
      <c r="AY1034" s="237" t="s">
        <v>139</v>
      </c>
    </row>
    <row r="1035" s="13" customFormat="1">
      <c r="A1035" s="13"/>
      <c r="B1035" s="226"/>
      <c r="C1035" s="227"/>
      <c r="D1035" s="228" t="s">
        <v>150</v>
      </c>
      <c r="E1035" s="229" t="s">
        <v>35</v>
      </c>
      <c r="F1035" s="230" t="s">
        <v>1039</v>
      </c>
      <c r="G1035" s="227"/>
      <c r="H1035" s="231">
        <v>0.71099999999999997</v>
      </c>
      <c r="I1035" s="232"/>
      <c r="J1035" s="227"/>
      <c r="K1035" s="227"/>
      <c r="L1035" s="233"/>
      <c r="M1035" s="234"/>
      <c r="N1035" s="235"/>
      <c r="O1035" s="235"/>
      <c r="P1035" s="235"/>
      <c r="Q1035" s="235"/>
      <c r="R1035" s="235"/>
      <c r="S1035" s="235"/>
      <c r="T1035" s="236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7" t="s">
        <v>150</v>
      </c>
      <c r="AU1035" s="237" t="s">
        <v>89</v>
      </c>
      <c r="AV1035" s="13" t="s">
        <v>89</v>
      </c>
      <c r="AW1035" s="13" t="s">
        <v>41</v>
      </c>
      <c r="AX1035" s="13" t="s">
        <v>80</v>
      </c>
      <c r="AY1035" s="237" t="s">
        <v>139</v>
      </c>
    </row>
    <row r="1036" s="13" customFormat="1">
      <c r="A1036" s="13"/>
      <c r="B1036" s="226"/>
      <c r="C1036" s="227"/>
      <c r="D1036" s="228" t="s">
        <v>150</v>
      </c>
      <c r="E1036" s="229" t="s">
        <v>35</v>
      </c>
      <c r="F1036" s="230" t="s">
        <v>1040</v>
      </c>
      <c r="G1036" s="227"/>
      <c r="H1036" s="231">
        <v>3.4950000000000001</v>
      </c>
      <c r="I1036" s="232"/>
      <c r="J1036" s="227"/>
      <c r="K1036" s="227"/>
      <c r="L1036" s="233"/>
      <c r="M1036" s="234"/>
      <c r="N1036" s="235"/>
      <c r="O1036" s="235"/>
      <c r="P1036" s="235"/>
      <c r="Q1036" s="235"/>
      <c r="R1036" s="235"/>
      <c r="S1036" s="235"/>
      <c r="T1036" s="236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7" t="s">
        <v>150</v>
      </c>
      <c r="AU1036" s="237" t="s">
        <v>89</v>
      </c>
      <c r="AV1036" s="13" t="s">
        <v>89</v>
      </c>
      <c r="AW1036" s="13" t="s">
        <v>41</v>
      </c>
      <c r="AX1036" s="13" t="s">
        <v>80</v>
      </c>
      <c r="AY1036" s="237" t="s">
        <v>139</v>
      </c>
    </row>
    <row r="1037" s="14" customFormat="1">
      <c r="A1037" s="14"/>
      <c r="B1037" s="238"/>
      <c r="C1037" s="239"/>
      <c r="D1037" s="228" t="s">
        <v>150</v>
      </c>
      <c r="E1037" s="240" t="s">
        <v>35</v>
      </c>
      <c r="F1037" s="241" t="s">
        <v>170</v>
      </c>
      <c r="G1037" s="239"/>
      <c r="H1037" s="242">
        <v>4.9169999999999998</v>
      </c>
      <c r="I1037" s="243"/>
      <c r="J1037" s="239"/>
      <c r="K1037" s="239"/>
      <c r="L1037" s="244"/>
      <c r="M1037" s="245"/>
      <c r="N1037" s="246"/>
      <c r="O1037" s="246"/>
      <c r="P1037" s="246"/>
      <c r="Q1037" s="246"/>
      <c r="R1037" s="246"/>
      <c r="S1037" s="246"/>
      <c r="T1037" s="247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48" t="s">
        <v>150</v>
      </c>
      <c r="AU1037" s="248" t="s">
        <v>89</v>
      </c>
      <c r="AV1037" s="14" t="s">
        <v>146</v>
      </c>
      <c r="AW1037" s="14" t="s">
        <v>41</v>
      </c>
      <c r="AX1037" s="14" t="s">
        <v>87</v>
      </c>
      <c r="AY1037" s="248" t="s">
        <v>139</v>
      </c>
    </row>
    <row r="1038" s="2" customFormat="1" ht="24.15" customHeight="1">
      <c r="A1038" s="42"/>
      <c r="B1038" s="43"/>
      <c r="C1038" s="208" t="s">
        <v>1041</v>
      </c>
      <c r="D1038" s="208" t="s">
        <v>141</v>
      </c>
      <c r="E1038" s="209" t="s">
        <v>1042</v>
      </c>
      <c r="F1038" s="210" t="s">
        <v>1043</v>
      </c>
      <c r="G1038" s="211" t="s">
        <v>282</v>
      </c>
      <c r="H1038" s="212">
        <v>9.8339999999999996</v>
      </c>
      <c r="I1038" s="213"/>
      <c r="J1038" s="214">
        <f>ROUND(I1038*H1038,2)</f>
        <v>0</v>
      </c>
      <c r="K1038" s="210" t="s">
        <v>145</v>
      </c>
      <c r="L1038" s="48"/>
      <c r="M1038" s="215" t="s">
        <v>35</v>
      </c>
      <c r="N1038" s="216" t="s">
        <v>51</v>
      </c>
      <c r="O1038" s="88"/>
      <c r="P1038" s="217">
        <f>O1038*H1038</f>
        <v>0</v>
      </c>
      <c r="Q1038" s="217">
        <v>0.00012</v>
      </c>
      <c r="R1038" s="217">
        <f>Q1038*H1038</f>
        <v>0.00118008</v>
      </c>
      <c r="S1038" s="217">
        <v>0</v>
      </c>
      <c r="T1038" s="218">
        <f>S1038*H1038</f>
        <v>0</v>
      </c>
      <c r="U1038" s="42"/>
      <c r="V1038" s="42"/>
      <c r="W1038" s="42"/>
      <c r="X1038" s="42"/>
      <c r="Y1038" s="42"/>
      <c r="Z1038" s="42"/>
      <c r="AA1038" s="42"/>
      <c r="AB1038" s="42"/>
      <c r="AC1038" s="42"/>
      <c r="AD1038" s="42"/>
      <c r="AE1038" s="42"/>
      <c r="AR1038" s="219" t="s">
        <v>287</v>
      </c>
      <c r="AT1038" s="219" t="s">
        <v>141</v>
      </c>
      <c r="AU1038" s="219" t="s">
        <v>89</v>
      </c>
      <c r="AY1038" s="20" t="s">
        <v>139</v>
      </c>
      <c r="BE1038" s="220">
        <f>IF(N1038="základní",J1038,0)</f>
        <v>0</v>
      </c>
      <c r="BF1038" s="220">
        <f>IF(N1038="snížená",J1038,0)</f>
        <v>0</v>
      </c>
      <c r="BG1038" s="220">
        <f>IF(N1038="zákl. přenesená",J1038,0)</f>
        <v>0</v>
      </c>
      <c r="BH1038" s="220">
        <f>IF(N1038="sníž. přenesená",J1038,0)</f>
        <v>0</v>
      </c>
      <c r="BI1038" s="220">
        <f>IF(N1038="nulová",J1038,0)</f>
        <v>0</v>
      </c>
      <c r="BJ1038" s="20" t="s">
        <v>87</v>
      </c>
      <c r="BK1038" s="220">
        <f>ROUND(I1038*H1038,2)</f>
        <v>0</v>
      </c>
      <c r="BL1038" s="20" t="s">
        <v>287</v>
      </c>
      <c r="BM1038" s="219" t="s">
        <v>1044</v>
      </c>
    </row>
    <row r="1039" s="2" customFormat="1">
      <c r="A1039" s="42"/>
      <c r="B1039" s="43"/>
      <c r="C1039" s="44"/>
      <c r="D1039" s="221" t="s">
        <v>148</v>
      </c>
      <c r="E1039" s="44"/>
      <c r="F1039" s="222" t="s">
        <v>1045</v>
      </c>
      <c r="G1039" s="44"/>
      <c r="H1039" s="44"/>
      <c r="I1039" s="223"/>
      <c r="J1039" s="44"/>
      <c r="K1039" s="44"/>
      <c r="L1039" s="48"/>
      <c r="M1039" s="224"/>
      <c r="N1039" s="225"/>
      <c r="O1039" s="88"/>
      <c r="P1039" s="88"/>
      <c r="Q1039" s="88"/>
      <c r="R1039" s="88"/>
      <c r="S1039" s="88"/>
      <c r="T1039" s="89"/>
      <c r="U1039" s="42"/>
      <c r="V1039" s="42"/>
      <c r="W1039" s="42"/>
      <c r="X1039" s="42"/>
      <c r="Y1039" s="42"/>
      <c r="Z1039" s="42"/>
      <c r="AA1039" s="42"/>
      <c r="AB1039" s="42"/>
      <c r="AC1039" s="42"/>
      <c r="AD1039" s="42"/>
      <c r="AE1039" s="42"/>
      <c r="AT1039" s="20" t="s">
        <v>148</v>
      </c>
      <c r="AU1039" s="20" t="s">
        <v>89</v>
      </c>
    </row>
    <row r="1040" s="15" customFormat="1">
      <c r="A1040" s="15"/>
      <c r="B1040" s="250"/>
      <c r="C1040" s="251"/>
      <c r="D1040" s="228" t="s">
        <v>150</v>
      </c>
      <c r="E1040" s="252" t="s">
        <v>35</v>
      </c>
      <c r="F1040" s="253" t="s">
        <v>224</v>
      </c>
      <c r="G1040" s="251"/>
      <c r="H1040" s="252" t="s">
        <v>35</v>
      </c>
      <c r="I1040" s="254"/>
      <c r="J1040" s="251"/>
      <c r="K1040" s="251"/>
      <c r="L1040" s="255"/>
      <c r="M1040" s="256"/>
      <c r="N1040" s="257"/>
      <c r="O1040" s="257"/>
      <c r="P1040" s="257"/>
      <c r="Q1040" s="257"/>
      <c r="R1040" s="257"/>
      <c r="S1040" s="257"/>
      <c r="T1040" s="258"/>
      <c r="U1040" s="15"/>
      <c r="V1040" s="15"/>
      <c r="W1040" s="15"/>
      <c r="X1040" s="15"/>
      <c r="Y1040" s="15"/>
      <c r="Z1040" s="15"/>
      <c r="AA1040" s="15"/>
      <c r="AB1040" s="15"/>
      <c r="AC1040" s="15"/>
      <c r="AD1040" s="15"/>
      <c r="AE1040" s="15"/>
      <c r="AT1040" s="259" t="s">
        <v>150</v>
      </c>
      <c r="AU1040" s="259" t="s">
        <v>89</v>
      </c>
      <c r="AV1040" s="15" t="s">
        <v>87</v>
      </c>
      <c r="AW1040" s="15" t="s">
        <v>41</v>
      </c>
      <c r="AX1040" s="15" t="s">
        <v>80</v>
      </c>
      <c r="AY1040" s="259" t="s">
        <v>139</v>
      </c>
    </row>
    <row r="1041" s="15" customFormat="1">
      <c r="A1041" s="15"/>
      <c r="B1041" s="250"/>
      <c r="C1041" s="251"/>
      <c r="D1041" s="228" t="s">
        <v>150</v>
      </c>
      <c r="E1041" s="252" t="s">
        <v>35</v>
      </c>
      <c r="F1041" s="253" t="s">
        <v>1046</v>
      </c>
      <c r="G1041" s="251"/>
      <c r="H1041" s="252" t="s">
        <v>35</v>
      </c>
      <c r="I1041" s="254"/>
      <c r="J1041" s="251"/>
      <c r="K1041" s="251"/>
      <c r="L1041" s="255"/>
      <c r="M1041" s="256"/>
      <c r="N1041" s="257"/>
      <c r="O1041" s="257"/>
      <c r="P1041" s="257"/>
      <c r="Q1041" s="257"/>
      <c r="R1041" s="257"/>
      <c r="S1041" s="257"/>
      <c r="T1041" s="258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59" t="s">
        <v>150</v>
      </c>
      <c r="AU1041" s="259" t="s">
        <v>89</v>
      </c>
      <c r="AV1041" s="15" t="s">
        <v>87</v>
      </c>
      <c r="AW1041" s="15" t="s">
        <v>41</v>
      </c>
      <c r="AX1041" s="15" t="s">
        <v>80</v>
      </c>
      <c r="AY1041" s="259" t="s">
        <v>139</v>
      </c>
    </row>
    <row r="1042" s="13" customFormat="1">
      <c r="A1042" s="13"/>
      <c r="B1042" s="226"/>
      <c r="C1042" s="227"/>
      <c r="D1042" s="228" t="s">
        <v>150</v>
      </c>
      <c r="E1042" s="229" t="s">
        <v>35</v>
      </c>
      <c r="F1042" s="230" t="s">
        <v>1047</v>
      </c>
      <c r="G1042" s="227"/>
      <c r="H1042" s="231">
        <v>1.4219999999999999</v>
      </c>
      <c r="I1042" s="232"/>
      <c r="J1042" s="227"/>
      <c r="K1042" s="227"/>
      <c r="L1042" s="233"/>
      <c r="M1042" s="234"/>
      <c r="N1042" s="235"/>
      <c r="O1042" s="235"/>
      <c r="P1042" s="235"/>
      <c r="Q1042" s="235"/>
      <c r="R1042" s="235"/>
      <c r="S1042" s="235"/>
      <c r="T1042" s="236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7" t="s">
        <v>150</v>
      </c>
      <c r="AU1042" s="237" t="s">
        <v>89</v>
      </c>
      <c r="AV1042" s="13" t="s">
        <v>89</v>
      </c>
      <c r="AW1042" s="13" t="s">
        <v>41</v>
      </c>
      <c r="AX1042" s="13" t="s">
        <v>80</v>
      </c>
      <c r="AY1042" s="237" t="s">
        <v>139</v>
      </c>
    </row>
    <row r="1043" s="13" customFormat="1">
      <c r="A1043" s="13"/>
      <c r="B1043" s="226"/>
      <c r="C1043" s="227"/>
      <c r="D1043" s="228" t="s">
        <v>150</v>
      </c>
      <c r="E1043" s="229" t="s">
        <v>35</v>
      </c>
      <c r="F1043" s="230" t="s">
        <v>1048</v>
      </c>
      <c r="G1043" s="227"/>
      <c r="H1043" s="231">
        <v>1.4219999999999999</v>
      </c>
      <c r="I1043" s="232"/>
      <c r="J1043" s="227"/>
      <c r="K1043" s="227"/>
      <c r="L1043" s="233"/>
      <c r="M1043" s="234"/>
      <c r="N1043" s="235"/>
      <c r="O1043" s="235"/>
      <c r="P1043" s="235"/>
      <c r="Q1043" s="235"/>
      <c r="R1043" s="235"/>
      <c r="S1043" s="235"/>
      <c r="T1043" s="236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7" t="s">
        <v>150</v>
      </c>
      <c r="AU1043" s="237" t="s">
        <v>89</v>
      </c>
      <c r="AV1043" s="13" t="s">
        <v>89</v>
      </c>
      <c r="AW1043" s="13" t="s">
        <v>41</v>
      </c>
      <c r="AX1043" s="13" t="s">
        <v>80</v>
      </c>
      <c r="AY1043" s="237" t="s">
        <v>139</v>
      </c>
    </row>
    <row r="1044" s="13" customFormat="1">
      <c r="A1044" s="13"/>
      <c r="B1044" s="226"/>
      <c r="C1044" s="227"/>
      <c r="D1044" s="228" t="s">
        <v>150</v>
      </c>
      <c r="E1044" s="229" t="s">
        <v>35</v>
      </c>
      <c r="F1044" s="230" t="s">
        <v>1049</v>
      </c>
      <c r="G1044" s="227"/>
      <c r="H1044" s="231">
        <v>6.9900000000000002</v>
      </c>
      <c r="I1044" s="232"/>
      <c r="J1044" s="227"/>
      <c r="K1044" s="227"/>
      <c r="L1044" s="233"/>
      <c r="M1044" s="234"/>
      <c r="N1044" s="235"/>
      <c r="O1044" s="235"/>
      <c r="P1044" s="235"/>
      <c r="Q1044" s="235"/>
      <c r="R1044" s="235"/>
      <c r="S1044" s="235"/>
      <c r="T1044" s="236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7" t="s">
        <v>150</v>
      </c>
      <c r="AU1044" s="237" t="s">
        <v>89</v>
      </c>
      <c r="AV1044" s="13" t="s">
        <v>89</v>
      </c>
      <c r="AW1044" s="13" t="s">
        <v>41</v>
      </c>
      <c r="AX1044" s="13" t="s">
        <v>80</v>
      </c>
      <c r="AY1044" s="237" t="s">
        <v>139</v>
      </c>
    </row>
    <row r="1045" s="14" customFormat="1">
      <c r="A1045" s="14"/>
      <c r="B1045" s="238"/>
      <c r="C1045" s="239"/>
      <c r="D1045" s="228" t="s">
        <v>150</v>
      </c>
      <c r="E1045" s="240" t="s">
        <v>35</v>
      </c>
      <c r="F1045" s="241" t="s">
        <v>170</v>
      </c>
      <c r="G1045" s="239"/>
      <c r="H1045" s="242">
        <v>9.8339999999999996</v>
      </c>
      <c r="I1045" s="243"/>
      <c r="J1045" s="239"/>
      <c r="K1045" s="239"/>
      <c r="L1045" s="244"/>
      <c r="M1045" s="245"/>
      <c r="N1045" s="246"/>
      <c r="O1045" s="246"/>
      <c r="P1045" s="246"/>
      <c r="Q1045" s="246"/>
      <c r="R1045" s="246"/>
      <c r="S1045" s="246"/>
      <c r="T1045" s="247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8" t="s">
        <v>150</v>
      </c>
      <c r="AU1045" s="248" t="s">
        <v>89</v>
      </c>
      <c r="AV1045" s="14" t="s">
        <v>146</v>
      </c>
      <c r="AW1045" s="14" t="s">
        <v>41</v>
      </c>
      <c r="AX1045" s="14" t="s">
        <v>87</v>
      </c>
      <c r="AY1045" s="248" t="s">
        <v>139</v>
      </c>
    </row>
    <row r="1046" s="12" customFormat="1" ht="22.8" customHeight="1">
      <c r="A1046" s="12"/>
      <c r="B1046" s="192"/>
      <c r="C1046" s="193"/>
      <c r="D1046" s="194" t="s">
        <v>79</v>
      </c>
      <c r="E1046" s="206" t="s">
        <v>1050</v>
      </c>
      <c r="F1046" s="206" t="s">
        <v>1051</v>
      </c>
      <c r="G1046" s="193"/>
      <c r="H1046" s="193"/>
      <c r="I1046" s="196"/>
      <c r="J1046" s="207">
        <f>BK1046</f>
        <v>0</v>
      </c>
      <c r="K1046" s="193"/>
      <c r="L1046" s="198"/>
      <c r="M1046" s="199"/>
      <c r="N1046" s="200"/>
      <c r="O1046" s="200"/>
      <c r="P1046" s="201">
        <f>SUM(P1047:P1076)</f>
        <v>0</v>
      </c>
      <c r="Q1046" s="200"/>
      <c r="R1046" s="201">
        <f>SUM(R1047:R1076)</f>
        <v>0.84731250000000002</v>
      </c>
      <c r="S1046" s="200"/>
      <c r="T1046" s="202">
        <f>SUM(T1047:T1076)</f>
        <v>0</v>
      </c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R1046" s="203" t="s">
        <v>89</v>
      </c>
      <c r="AT1046" s="204" t="s">
        <v>79</v>
      </c>
      <c r="AU1046" s="204" t="s">
        <v>87</v>
      </c>
      <c r="AY1046" s="203" t="s">
        <v>139</v>
      </c>
      <c r="BK1046" s="205">
        <f>SUM(BK1047:BK1076)</f>
        <v>0</v>
      </c>
    </row>
    <row r="1047" s="2" customFormat="1" ht="33" customHeight="1">
      <c r="A1047" s="42"/>
      <c r="B1047" s="43"/>
      <c r="C1047" s="208" t="s">
        <v>1052</v>
      </c>
      <c r="D1047" s="208" t="s">
        <v>141</v>
      </c>
      <c r="E1047" s="209" t="s">
        <v>1053</v>
      </c>
      <c r="F1047" s="210" t="s">
        <v>1054</v>
      </c>
      <c r="G1047" s="211" t="s">
        <v>282</v>
      </c>
      <c r="H1047" s="212">
        <v>1694.625</v>
      </c>
      <c r="I1047" s="213"/>
      <c r="J1047" s="214">
        <f>ROUND(I1047*H1047,2)</f>
        <v>0</v>
      </c>
      <c r="K1047" s="210" t="s">
        <v>145</v>
      </c>
      <c r="L1047" s="48"/>
      <c r="M1047" s="215" t="s">
        <v>35</v>
      </c>
      <c r="N1047" s="216" t="s">
        <v>51</v>
      </c>
      <c r="O1047" s="88"/>
      <c r="P1047" s="217">
        <f>O1047*H1047</f>
        <v>0</v>
      </c>
      <c r="Q1047" s="217">
        <v>0.00021000000000000001</v>
      </c>
      <c r="R1047" s="217">
        <f>Q1047*H1047</f>
        <v>0.35587125000000003</v>
      </c>
      <c r="S1047" s="217">
        <v>0</v>
      </c>
      <c r="T1047" s="218">
        <f>S1047*H1047</f>
        <v>0</v>
      </c>
      <c r="U1047" s="42"/>
      <c r="V1047" s="42"/>
      <c r="W1047" s="42"/>
      <c r="X1047" s="42"/>
      <c r="Y1047" s="42"/>
      <c r="Z1047" s="42"/>
      <c r="AA1047" s="42"/>
      <c r="AB1047" s="42"/>
      <c r="AC1047" s="42"/>
      <c r="AD1047" s="42"/>
      <c r="AE1047" s="42"/>
      <c r="AR1047" s="219" t="s">
        <v>287</v>
      </c>
      <c r="AT1047" s="219" t="s">
        <v>141</v>
      </c>
      <c r="AU1047" s="219" t="s">
        <v>89</v>
      </c>
      <c r="AY1047" s="20" t="s">
        <v>139</v>
      </c>
      <c r="BE1047" s="220">
        <f>IF(N1047="základní",J1047,0)</f>
        <v>0</v>
      </c>
      <c r="BF1047" s="220">
        <f>IF(N1047="snížená",J1047,0)</f>
        <v>0</v>
      </c>
      <c r="BG1047" s="220">
        <f>IF(N1047="zákl. přenesená",J1047,0)</f>
        <v>0</v>
      </c>
      <c r="BH1047" s="220">
        <f>IF(N1047="sníž. přenesená",J1047,0)</f>
        <v>0</v>
      </c>
      <c r="BI1047" s="220">
        <f>IF(N1047="nulová",J1047,0)</f>
        <v>0</v>
      </c>
      <c r="BJ1047" s="20" t="s">
        <v>87</v>
      </c>
      <c r="BK1047" s="220">
        <f>ROUND(I1047*H1047,2)</f>
        <v>0</v>
      </c>
      <c r="BL1047" s="20" t="s">
        <v>287</v>
      </c>
      <c r="BM1047" s="219" t="s">
        <v>1055</v>
      </c>
    </row>
    <row r="1048" s="2" customFormat="1">
      <c r="A1048" s="42"/>
      <c r="B1048" s="43"/>
      <c r="C1048" s="44"/>
      <c r="D1048" s="221" t="s">
        <v>148</v>
      </c>
      <c r="E1048" s="44"/>
      <c r="F1048" s="222" t="s">
        <v>1056</v>
      </c>
      <c r="G1048" s="44"/>
      <c r="H1048" s="44"/>
      <c r="I1048" s="223"/>
      <c r="J1048" s="44"/>
      <c r="K1048" s="44"/>
      <c r="L1048" s="48"/>
      <c r="M1048" s="224"/>
      <c r="N1048" s="225"/>
      <c r="O1048" s="88"/>
      <c r="P1048" s="88"/>
      <c r="Q1048" s="88"/>
      <c r="R1048" s="88"/>
      <c r="S1048" s="88"/>
      <c r="T1048" s="89"/>
      <c r="U1048" s="42"/>
      <c r="V1048" s="42"/>
      <c r="W1048" s="42"/>
      <c r="X1048" s="42"/>
      <c r="Y1048" s="42"/>
      <c r="Z1048" s="42"/>
      <c r="AA1048" s="42"/>
      <c r="AB1048" s="42"/>
      <c r="AC1048" s="42"/>
      <c r="AD1048" s="42"/>
      <c r="AE1048" s="42"/>
      <c r="AT1048" s="20" t="s">
        <v>148</v>
      </c>
      <c r="AU1048" s="20" t="s">
        <v>89</v>
      </c>
    </row>
    <row r="1049" s="15" customFormat="1">
      <c r="A1049" s="15"/>
      <c r="B1049" s="250"/>
      <c r="C1049" s="251"/>
      <c r="D1049" s="228" t="s">
        <v>150</v>
      </c>
      <c r="E1049" s="252" t="s">
        <v>35</v>
      </c>
      <c r="F1049" s="253" t="s">
        <v>540</v>
      </c>
      <c r="G1049" s="251"/>
      <c r="H1049" s="252" t="s">
        <v>35</v>
      </c>
      <c r="I1049" s="254"/>
      <c r="J1049" s="251"/>
      <c r="K1049" s="251"/>
      <c r="L1049" s="255"/>
      <c r="M1049" s="256"/>
      <c r="N1049" s="257"/>
      <c r="O1049" s="257"/>
      <c r="P1049" s="257"/>
      <c r="Q1049" s="257"/>
      <c r="R1049" s="257"/>
      <c r="S1049" s="257"/>
      <c r="T1049" s="258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59" t="s">
        <v>150</v>
      </c>
      <c r="AU1049" s="259" t="s">
        <v>89</v>
      </c>
      <c r="AV1049" s="15" t="s">
        <v>87</v>
      </c>
      <c r="AW1049" s="15" t="s">
        <v>41</v>
      </c>
      <c r="AX1049" s="15" t="s">
        <v>80</v>
      </c>
      <c r="AY1049" s="259" t="s">
        <v>139</v>
      </c>
    </row>
    <row r="1050" s="13" customFormat="1">
      <c r="A1050" s="13"/>
      <c r="B1050" s="226"/>
      <c r="C1050" s="227"/>
      <c r="D1050" s="228" t="s">
        <v>150</v>
      </c>
      <c r="E1050" s="229" t="s">
        <v>35</v>
      </c>
      <c r="F1050" s="230" t="s">
        <v>1057</v>
      </c>
      <c r="G1050" s="227"/>
      <c r="H1050" s="231">
        <v>75.513000000000005</v>
      </c>
      <c r="I1050" s="232"/>
      <c r="J1050" s="227"/>
      <c r="K1050" s="227"/>
      <c r="L1050" s="233"/>
      <c r="M1050" s="234"/>
      <c r="N1050" s="235"/>
      <c r="O1050" s="235"/>
      <c r="P1050" s="235"/>
      <c r="Q1050" s="235"/>
      <c r="R1050" s="235"/>
      <c r="S1050" s="235"/>
      <c r="T1050" s="236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7" t="s">
        <v>150</v>
      </c>
      <c r="AU1050" s="237" t="s">
        <v>89</v>
      </c>
      <c r="AV1050" s="13" t="s">
        <v>89</v>
      </c>
      <c r="AW1050" s="13" t="s">
        <v>41</v>
      </c>
      <c r="AX1050" s="13" t="s">
        <v>80</v>
      </c>
      <c r="AY1050" s="237" t="s">
        <v>139</v>
      </c>
    </row>
    <row r="1051" s="13" customFormat="1">
      <c r="A1051" s="13"/>
      <c r="B1051" s="226"/>
      <c r="C1051" s="227"/>
      <c r="D1051" s="228" t="s">
        <v>150</v>
      </c>
      <c r="E1051" s="229" t="s">
        <v>35</v>
      </c>
      <c r="F1051" s="230" t="s">
        <v>1058</v>
      </c>
      <c r="G1051" s="227"/>
      <c r="H1051" s="231">
        <v>96.293000000000006</v>
      </c>
      <c r="I1051" s="232"/>
      <c r="J1051" s="227"/>
      <c r="K1051" s="227"/>
      <c r="L1051" s="233"/>
      <c r="M1051" s="234"/>
      <c r="N1051" s="235"/>
      <c r="O1051" s="235"/>
      <c r="P1051" s="235"/>
      <c r="Q1051" s="235"/>
      <c r="R1051" s="235"/>
      <c r="S1051" s="235"/>
      <c r="T1051" s="236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7" t="s">
        <v>150</v>
      </c>
      <c r="AU1051" s="237" t="s">
        <v>89</v>
      </c>
      <c r="AV1051" s="13" t="s">
        <v>89</v>
      </c>
      <c r="AW1051" s="13" t="s">
        <v>41</v>
      </c>
      <c r="AX1051" s="13" t="s">
        <v>80</v>
      </c>
      <c r="AY1051" s="237" t="s">
        <v>139</v>
      </c>
    </row>
    <row r="1052" s="13" customFormat="1">
      <c r="A1052" s="13"/>
      <c r="B1052" s="226"/>
      <c r="C1052" s="227"/>
      <c r="D1052" s="228" t="s">
        <v>150</v>
      </c>
      <c r="E1052" s="229" t="s">
        <v>35</v>
      </c>
      <c r="F1052" s="230" t="s">
        <v>1059</v>
      </c>
      <c r="G1052" s="227"/>
      <c r="H1052" s="231">
        <v>73.965999999999994</v>
      </c>
      <c r="I1052" s="232"/>
      <c r="J1052" s="227"/>
      <c r="K1052" s="227"/>
      <c r="L1052" s="233"/>
      <c r="M1052" s="234"/>
      <c r="N1052" s="235"/>
      <c r="O1052" s="235"/>
      <c r="P1052" s="235"/>
      <c r="Q1052" s="235"/>
      <c r="R1052" s="235"/>
      <c r="S1052" s="235"/>
      <c r="T1052" s="236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7" t="s">
        <v>150</v>
      </c>
      <c r="AU1052" s="237" t="s">
        <v>89</v>
      </c>
      <c r="AV1052" s="13" t="s">
        <v>89</v>
      </c>
      <c r="AW1052" s="13" t="s">
        <v>41</v>
      </c>
      <c r="AX1052" s="13" t="s">
        <v>80</v>
      </c>
      <c r="AY1052" s="237" t="s">
        <v>139</v>
      </c>
    </row>
    <row r="1053" s="13" customFormat="1">
      <c r="A1053" s="13"/>
      <c r="B1053" s="226"/>
      <c r="C1053" s="227"/>
      <c r="D1053" s="228" t="s">
        <v>150</v>
      </c>
      <c r="E1053" s="229" t="s">
        <v>35</v>
      </c>
      <c r="F1053" s="230" t="s">
        <v>1060</v>
      </c>
      <c r="G1053" s="227"/>
      <c r="H1053" s="231">
        <v>61.215000000000003</v>
      </c>
      <c r="I1053" s="232"/>
      <c r="J1053" s="227"/>
      <c r="K1053" s="227"/>
      <c r="L1053" s="233"/>
      <c r="M1053" s="234"/>
      <c r="N1053" s="235"/>
      <c r="O1053" s="235"/>
      <c r="P1053" s="235"/>
      <c r="Q1053" s="235"/>
      <c r="R1053" s="235"/>
      <c r="S1053" s="235"/>
      <c r="T1053" s="236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7" t="s">
        <v>150</v>
      </c>
      <c r="AU1053" s="237" t="s">
        <v>89</v>
      </c>
      <c r="AV1053" s="13" t="s">
        <v>89</v>
      </c>
      <c r="AW1053" s="13" t="s">
        <v>41</v>
      </c>
      <c r="AX1053" s="13" t="s">
        <v>80</v>
      </c>
      <c r="AY1053" s="237" t="s">
        <v>139</v>
      </c>
    </row>
    <row r="1054" s="13" customFormat="1">
      <c r="A1054" s="13"/>
      <c r="B1054" s="226"/>
      <c r="C1054" s="227"/>
      <c r="D1054" s="228" t="s">
        <v>150</v>
      </c>
      <c r="E1054" s="229" t="s">
        <v>35</v>
      </c>
      <c r="F1054" s="230" t="s">
        <v>1061</v>
      </c>
      <c r="G1054" s="227"/>
      <c r="H1054" s="231">
        <v>77.022000000000006</v>
      </c>
      <c r="I1054" s="232"/>
      <c r="J1054" s="227"/>
      <c r="K1054" s="227"/>
      <c r="L1054" s="233"/>
      <c r="M1054" s="234"/>
      <c r="N1054" s="235"/>
      <c r="O1054" s="235"/>
      <c r="P1054" s="235"/>
      <c r="Q1054" s="235"/>
      <c r="R1054" s="235"/>
      <c r="S1054" s="235"/>
      <c r="T1054" s="236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7" t="s">
        <v>150</v>
      </c>
      <c r="AU1054" s="237" t="s">
        <v>89</v>
      </c>
      <c r="AV1054" s="13" t="s">
        <v>89</v>
      </c>
      <c r="AW1054" s="13" t="s">
        <v>41</v>
      </c>
      <c r="AX1054" s="13" t="s">
        <v>80</v>
      </c>
      <c r="AY1054" s="237" t="s">
        <v>139</v>
      </c>
    </row>
    <row r="1055" s="13" customFormat="1">
      <c r="A1055" s="13"/>
      <c r="B1055" s="226"/>
      <c r="C1055" s="227"/>
      <c r="D1055" s="228" t="s">
        <v>150</v>
      </c>
      <c r="E1055" s="229" t="s">
        <v>35</v>
      </c>
      <c r="F1055" s="230" t="s">
        <v>1062</v>
      </c>
      <c r="G1055" s="227"/>
      <c r="H1055" s="231">
        <v>73.965999999999994</v>
      </c>
      <c r="I1055" s="232"/>
      <c r="J1055" s="227"/>
      <c r="K1055" s="227"/>
      <c r="L1055" s="233"/>
      <c r="M1055" s="234"/>
      <c r="N1055" s="235"/>
      <c r="O1055" s="235"/>
      <c r="P1055" s="235"/>
      <c r="Q1055" s="235"/>
      <c r="R1055" s="235"/>
      <c r="S1055" s="235"/>
      <c r="T1055" s="236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7" t="s">
        <v>150</v>
      </c>
      <c r="AU1055" s="237" t="s">
        <v>89</v>
      </c>
      <c r="AV1055" s="13" t="s">
        <v>89</v>
      </c>
      <c r="AW1055" s="13" t="s">
        <v>41</v>
      </c>
      <c r="AX1055" s="13" t="s">
        <v>80</v>
      </c>
      <c r="AY1055" s="237" t="s">
        <v>139</v>
      </c>
    </row>
    <row r="1056" s="13" customFormat="1">
      <c r="A1056" s="13"/>
      <c r="B1056" s="226"/>
      <c r="C1056" s="227"/>
      <c r="D1056" s="228" t="s">
        <v>150</v>
      </c>
      <c r="E1056" s="229" t="s">
        <v>35</v>
      </c>
      <c r="F1056" s="230" t="s">
        <v>1063</v>
      </c>
      <c r="G1056" s="227"/>
      <c r="H1056" s="231">
        <v>142.97399999999999</v>
      </c>
      <c r="I1056" s="232"/>
      <c r="J1056" s="227"/>
      <c r="K1056" s="227"/>
      <c r="L1056" s="233"/>
      <c r="M1056" s="234"/>
      <c r="N1056" s="235"/>
      <c r="O1056" s="235"/>
      <c r="P1056" s="235"/>
      <c r="Q1056" s="235"/>
      <c r="R1056" s="235"/>
      <c r="S1056" s="235"/>
      <c r="T1056" s="236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7" t="s">
        <v>150</v>
      </c>
      <c r="AU1056" s="237" t="s">
        <v>89</v>
      </c>
      <c r="AV1056" s="13" t="s">
        <v>89</v>
      </c>
      <c r="AW1056" s="13" t="s">
        <v>41</v>
      </c>
      <c r="AX1056" s="13" t="s">
        <v>80</v>
      </c>
      <c r="AY1056" s="237" t="s">
        <v>139</v>
      </c>
    </row>
    <row r="1057" s="13" customFormat="1">
      <c r="A1057" s="13"/>
      <c r="B1057" s="226"/>
      <c r="C1057" s="227"/>
      <c r="D1057" s="228" t="s">
        <v>150</v>
      </c>
      <c r="E1057" s="229" t="s">
        <v>35</v>
      </c>
      <c r="F1057" s="230" t="s">
        <v>1064</v>
      </c>
      <c r="G1057" s="227"/>
      <c r="H1057" s="231">
        <v>632.44000000000005</v>
      </c>
      <c r="I1057" s="232"/>
      <c r="J1057" s="227"/>
      <c r="K1057" s="227"/>
      <c r="L1057" s="233"/>
      <c r="M1057" s="234"/>
      <c r="N1057" s="235"/>
      <c r="O1057" s="235"/>
      <c r="P1057" s="235"/>
      <c r="Q1057" s="235"/>
      <c r="R1057" s="235"/>
      <c r="S1057" s="235"/>
      <c r="T1057" s="236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37" t="s">
        <v>150</v>
      </c>
      <c r="AU1057" s="237" t="s">
        <v>89</v>
      </c>
      <c r="AV1057" s="13" t="s">
        <v>89</v>
      </c>
      <c r="AW1057" s="13" t="s">
        <v>41</v>
      </c>
      <c r="AX1057" s="13" t="s">
        <v>80</v>
      </c>
      <c r="AY1057" s="237" t="s">
        <v>139</v>
      </c>
    </row>
    <row r="1058" s="13" customFormat="1">
      <c r="A1058" s="13"/>
      <c r="B1058" s="226"/>
      <c r="C1058" s="227"/>
      <c r="D1058" s="228" t="s">
        <v>150</v>
      </c>
      <c r="E1058" s="229" t="s">
        <v>35</v>
      </c>
      <c r="F1058" s="230" t="s">
        <v>1065</v>
      </c>
      <c r="G1058" s="227"/>
      <c r="H1058" s="231">
        <v>90.754999999999995</v>
      </c>
      <c r="I1058" s="232"/>
      <c r="J1058" s="227"/>
      <c r="K1058" s="227"/>
      <c r="L1058" s="233"/>
      <c r="M1058" s="234"/>
      <c r="N1058" s="235"/>
      <c r="O1058" s="235"/>
      <c r="P1058" s="235"/>
      <c r="Q1058" s="235"/>
      <c r="R1058" s="235"/>
      <c r="S1058" s="235"/>
      <c r="T1058" s="236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7" t="s">
        <v>150</v>
      </c>
      <c r="AU1058" s="237" t="s">
        <v>89</v>
      </c>
      <c r="AV1058" s="13" t="s">
        <v>89</v>
      </c>
      <c r="AW1058" s="13" t="s">
        <v>41</v>
      </c>
      <c r="AX1058" s="13" t="s">
        <v>80</v>
      </c>
      <c r="AY1058" s="237" t="s">
        <v>139</v>
      </c>
    </row>
    <row r="1059" s="13" customFormat="1">
      <c r="A1059" s="13"/>
      <c r="B1059" s="226"/>
      <c r="C1059" s="227"/>
      <c r="D1059" s="228" t="s">
        <v>150</v>
      </c>
      <c r="E1059" s="229" t="s">
        <v>35</v>
      </c>
      <c r="F1059" s="230" t="s">
        <v>1066</v>
      </c>
      <c r="G1059" s="227"/>
      <c r="H1059" s="231">
        <v>177.821</v>
      </c>
      <c r="I1059" s="232"/>
      <c r="J1059" s="227"/>
      <c r="K1059" s="227"/>
      <c r="L1059" s="233"/>
      <c r="M1059" s="234"/>
      <c r="N1059" s="235"/>
      <c r="O1059" s="235"/>
      <c r="P1059" s="235"/>
      <c r="Q1059" s="235"/>
      <c r="R1059" s="235"/>
      <c r="S1059" s="235"/>
      <c r="T1059" s="236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7" t="s">
        <v>150</v>
      </c>
      <c r="AU1059" s="237" t="s">
        <v>89</v>
      </c>
      <c r="AV1059" s="13" t="s">
        <v>89</v>
      </c>
      <c r="AW1059" s="13" t="s">
        <v>41</v>
      </c>
      <c r="AX1059" s="13" t="s">
        <v>80</v>
      </c>
      <c r="AY1059" s="237" t="s">
        <v>139</v>
      </c>
    </row>
    <row r="1060" s="13" customFormat="1">
      <c r="A1060" s="13"/>
      <c r="B1060" s="226"/>
      <c r="C1060" s="227"/>
      <c r="D1060" s="228" t="s">
        <v>150</v>
      </c>
      <c r="E1060" s="229" t="s">
        <v>35</v>
      </c>
      <c r="F1060" s="230" t="s">
        <v>1067</v>
      </c>
      <c r="G1060" s="227"/>
      <c r="H1060" s="231">
        <v>192.66</v>
      </c>
      <c r="I1060" s="232"/>
      <c r="J1060" s="227"/>
      <c r="K1060" s="227"/>
      <c r="L1060" s="233"/>
      <c r="M1060" s="234"/>
      <c r="N1060" s="235"/>
      <c r="O1060" s="235"/>
      <c r="P1060" s="235"/>
      <c r="Q1060" s="235"/>
      <c r="R1060" s="235"/>
      <c r="S1060" s="235"/>
      <c r="T1060" s="236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7" t="s">
        <v>150</v>
      </c>
      <c r="AU1060" s="237" t="s">
        <v>89</v>
      </c>
      <c r="AV1060" s="13" t="s">
        <v>89</v>
      </c>
      <c r="AW1060" s="13" t="s">
        <v>41</v>
      </c>
      <c r="AX1060" s="13" t="s">
        <v>80</v>
      </c>
      <c r="AY1060" s="237" t="s">
        <v>139</v>
      </c>
    </row>
    <row r="1061" s="14" customFormat="1">
      <c r="A1061" s="14"/>
      <c r="B1061" s="238"/>
      <c r="C1061" s="239"/>
      <c r="D1061" s="228" t="s">
        <v>150</v>
      </c>
      <c r="E1061" s="240" t="s">
        <v>35</v>
      </c>
      <c r="F1061" s="241" t="s">
        <v>170</v>
      </c>
      <c r="G1061" s="239"/>
      <c r="H1061" s="242">
        <v>1694.6250000000002</v>
      </c>
      <c r="I1061" s="243"/>
      <c r="J1061" s="239"/>
      <c r="K1061" s="239"/>
      <c r="L1061" s="244"/>
      <c r="M1061" s="245"/>
      <c r="N1061" s="246"/>
      <c r="O1061" s="246"/>
      <c r="P1061" s="246"/>
      <c r="Q1061" s="246"/>
      <c r="R1061" s="246"/>
      <c r="S1061" s="246"/>
      <c r="T1061" s="247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48" t="s">
        <v>150</v>
      </c>
      <c r="AU1061" s="248" t="s">
        <v>89</v>
      </c>
      <c r="AV1061" s="14" t="s">
        <v>146</v>
      </c>
      <c r="AW1061" s="14" t="s">
        <v>41</v>
      </c>
      <c r="AX1061" s="14" t="s">
        <v>87</v>
      </c>
      <c r="AY1061" s="248" t="s">
        <v>139</v>
      </c>
    </row>
    <row r="1062" s="2" customFormat="1" ht="37.8" customHeight="1">
      <c r="A1062" s="42"/>
      <c r="B1062" s="43"/>
      <c r="C1062" s="208" t="s">
        <v>1068</v>
      </c>
      <c r="D1062" s="208" t="s">
        <v>141</v>
      </c>
      <c r="E1062" s="209" t="s">
        <v>1069</v>
      </c>
      <c r="F1062" s="210" t="s">
        <v>1070</v>
      </c>
      <c r="G1062" s="211" t="s">
        <v>282</v>
      </c>
      <c r="H1062" s="212">
        <v>1694.625</v>
      </c>
      <c r="I1062" s="213"/>
      <c r="J1062" s="214">
        <f>ROUND(I1062*H1062,2)</f>
        <v>0</v>
      </c>
      <c r="K1062" s="210" t="s">
        <v>145</v>
      </c>
      <c r="L1062" s="48"/>
      <c r="M1062" s="215" t="s">
        <v>35</v>
      </c>
      <c r="N1062" s="216" t="s">
        <v>51</v>
      </c>
      <c r="O1062" s="88"/>
      <c r="P1062" s="217">
        <f>O1062*H1062</f>
        <v>0</v>
      </c>
      <c r="Q1062" s="217">
        <v>0.00029</v>
      </c>
      <c r="R1062" s="217">
        <f>Q1062*H1062</f>
        <v>0.49144125</v>
      </c>
      <c r="S1062" s="217">
        <v>0</v>
      </c>
      <c r="T1062" s="218">
        <f>S1062*H1062</f>
        <v>0</v>
      </c>
      <c r="U1062" s="42"/>
      <c r="V1062" s="42"/>
      <c r="W1062" s="42"/>
      <c r="X1062" s="42"/>
      <c r="Y1062" s="42"/>
      <c r="Z1062" s="42"/>
      <c r="AA1062" s="42"/>
      <c r="AB1062" s="42"/>
      <c r="AC1062" s="42"/>
      <c r="AD1062" s="42"/>
      <c r="AE1062" s="42"/>
      <c r="AR1062" s="219" t="s">
        <v>287</v>
      </c>
      <c r="AT1062" s="219" t="s">
        <v>141</v>
      </c>
      <c r="AU1062" s="219" t="s">
        <v>89</v>
      </c>
      <c r="AY1062" s="20" t="s">
        <v>139</v>
      </c>
      <c r="BE1062" s="220">
        <f>IF(N1062="základní",J1062,0)</f>
        <v>0</v>
      </c>
      <c r="BF1062" s="220">
        <f>IF(N1062="snížená",J1062,0)</f>
        <v>0</v>
      </c>
      <c r="BG1062" s="220">
        <f>IF(N1062="zákl. přenesená",J1062,0)</f>
        <v>0</v>
      </c>
      <c r="BH1062" s="220">
        <f>IF(N1062="sníž. přenesená",J1062,0)</f>
        <v>0</v>
      </c>
      <c r="BI1062" s="220">
        <f>IF(N1062="nulová",J1062,0)</f>
        <v>0</v>
      </c>
      <c r="BJ1062" s="20" t="s">
        <v>87</v>
      </c>
      <c r="BK1062" s="220">
        <f>ROUND(I1062*H1062,2)</f>
        <v>0</v>
      </c>
      <c r="BL1062" s="20" t="s">
        <v>287</v>
      </c>
      <c r="BM1062" s="219" t="s">
        <v>1071</v>
      </c>
    </row>
    <row r="1063" s="2" customFormat="1">
      <c r="A1063" s="42"/>
      <c r="B1063" s="43"/>
      <c r="C1063" s="44"/>
      <c r="D1063" s="221" t="s">
        <v>148</v>
      </c>
      <c r="E1063" s="44"/>
      <c r="F1063" s="222" t="s">
        <v>1072</v>
      </c>
      <c r="G1063" s="44"/>
      <c r="H1063" s="44"/>
      <c r="I1063" s="223"/>
      <c r="J1063" s="44"/>
      <c r="K1063" s="44"/>
      <c r="L1063" s="48"/>
      <c r="M1063" s="224"/>
      <c r="N1063" s="225"/>
      <c r="O1063" s="88"/>
      <c r="P1063" s="88"/>
      <c r="Q1063" s="88"/>
      <c r="R1063" s="88"/>
      <c r="S1063" s="88"/>
      <c r="T1063" s="89"/>
      <c r="U1063" s="42"/>
      <c r="V1063" s="42"/>
      <c r="W1063" s="42"/>
      <c r="X1063" s="42"/>
      <c r="Y1063" s="42"/>
      <c r="Z1063" s="42"/>
      <c r="AA1063" s="42"/>
      <c r="AB1063" s="42"/>
      <c r="AC1063" s="42"/>
      <c r="AD1063" s="42"/>
      <c r="AE1063" s="42"/>
      <c r="AT1063" s="20" t="s">
        <v>148</v>
      </c>
      <c r="AU1063" s="20" t="s">
        <v>89</v>
      </c>
    </row>
    <row r="1064" s="15" customFormat="1">
      <c r="A1064" s="15"/>
      <c r="B1064" s="250"/>
      <c r="C1064" s="251"/>
      <c r="D1064" s="228" t="s">
        <v>150</v>
      </c>
      <c r="E1064" s="252" t="s">
        <v>35</v>
      </c>
      <c r="F1064" s="253" t="s">
        <v>540</v>
      </c>
      <c r="G1064" s="251"/>
      <c r="H1064" s="252" t="s">
        <v>35</v>
      </c>
      <c r="I1064" s="254"/>
      <c r="J1064" s="251"/>
      <c r="K1064" s="251"/>
      <c r="L1064" s="255"/>
      <c r="M1064" s="256"/>
      <c r="N1064" s="257"/>
      <c r="O1064" s="257"/>
      <c r="P1064" s="257"/>
      <c r="Q1064" s="257"/>
      <c r="R1064" s="257"/>
      <c r="S1064" s="257"/>
      <c r="T1064" s="258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T1064" s="259" t="s">
        <v>150</v>
      </c>
      <c r="AU1064" s="259" t="s">
        <v>89</v>
      </c>
      <c r="AV1064" s="15" t="s">
        <v>87</v>
      </c>
      <c r="AW1064" s="15" t="s">
        <v>41</v>
      </c>
      <c r="AX1064" s="15" t="s">
        <v>80</v>
      </c>
      <c r="AY1064" s="259" t="s">
        <v>139</v>
      </c>
    </row>
    <row r="1065" s="13" customFormat="1">
      <c r="A1065" s="13"/>
      <c r="B1065" s="226"/>
      <c r="C1065" s="227"/>
      <c r="D1065" s="228" t="s">
        <v>150</v>
      </c>
      <c r="E1065" s="229" t="s">
        <v>35</v>
      </c>
      <c r="F1065" s="230" t="s">
        <v>1057</v>
      </c>
      <c r="G1065" s="227"/>
      <c r="H1065" s="231">
        <v>75.513000000000005</v>
      </c>
      <c r="I1065" s="232"/>
      <c r="J1065" s="227"/>
      <c r="K1065" s="227"/>
      <c r="L1065" s="233"/>
      <c r="M1065" s="234"/>
      <c r="N1065" s="235"/>
      <c r="O1065" s="235"/>
      <c r="P1065" s="235"/>
      <c r="Q1065" s="235"/>
      <c r="R1065" s="235"/>
      <c r="S1065" s="235"/>
      <c r="T1065" s="236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7" t="s">
        <v>150</v>
      </c>
      <c r="AU1065" s="237" t="s">
        <v>89</v>
      </c>
      <c r="AV1065" s="13" t="s">
        <v>89</v>
      </c>
      <c r="AW1065" s="13" t="s">
        <v>41</v>
      </c>
      <c r="AX1065" s="13" t="s">
        <v>80</v>
      </c>
      <c r="AY1065" s="237" t="s">
        <v>139</v>
      </c>
    </row>
    <row r="1066" s="13" customFormat="1">
      <c r="A1066" s="13"/>
      <c r="B1066" s="226"/>
      <c r="C1066" s="227"/>
      <c r="D1066" s="228" t="s">
        <v>150</v>
      </c>
      <c r="E1066" s="229" t="s">
        <v>35</v>
      </c>
      <c r="F1066" s="230" t="s">
        <v>1058</v>
      </c>
      <c r="G1066" s="227"/>
      <c r="H1066" s="231">
        <v>96.293000000000006</v>
      </c>
      <c r="I1066" s="232"/>
      <c r="J1066" s="227"/>
      <c r="K1066" s="227"/>
      <c r="L1066" s="233"/>
      <c r="M1066" s="234"/>
      <c r="N1066" s="235"/>
      <c r="O1066" s="235"/>
      <c r="P1066" s="235"/>
      <c r="Q1066" s="235"/>
      <c r="R1066" s="235"/>
      <c r="S1066" s="235"/>
      <c r="T1066" s="236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7" t="s">
        <v>150</v>
      </c>
      <c r="AU1066" s="237" t="s">
        <v>89</v>
      </c>
      <c r="AV1066" s="13" t="s">
        <v>89</v>
      </c>
      <c r="AW1066" s="13" t="s">
        <v>41</v>
      </c>
      <c r="AX1066" s="13" t="s">
        <v>80</v>
      </c>
      <c r="AY1066" s="237" t="s">
        <v>139</v>
      </c>
    </row>
    <row r="1067" s="13" customFormat="1">
      <c r="A1067" s="13"/>
      <c r="B1067" s="226"/>
      <c r="C1067" s="227"/>
      <c r="D1067" s="228" t="s">
        <v>150</v>
      </c>
      <c r="E1067" s="229" t="s">
        <v>35</v>
      </c>
      <c r="F1067" s="230" t="s">
        <v>1059</v>
      </c>
      <c r="G1067" s="227"/>
      <c r="H1067" s="231">
        <v>73.965999999999994</v>
      </c>
      <c r="I1067" s="232"/>
      <c r="J1067" s="227"/>
      <c r="K1067" s="227"/>
      <c r="L1067" s="233"/>
      <c r="M1067" s="234"/>
      <c r="N1067" s="235"/>
      <c r="O1067" s="235"/>
      <c r="P1067" s="235"/>
      <c r="Q1067" s="235"/>
      <c r="R1067" s="235"/>
      <c r="S1067" s="235"/>
      <c r="T1067" s="236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7" t="s">
        <v>150</v>
      </c>
      <c r="AU1067" s="237" t="s">
        <v>89</v>
      </c>
      <c r="AV1067" s="13" t="s">
        <v>89</v>
      </c>
      <c r="AW1067" s="13" t="s">
        <v>41</v>
      </c>
      <c r="AX1067" s="13" t="s">
        <v>80</v>
      </c>
      <c r="AY1067" s="237" t="s">
        <v>139</v>
      </c>
    </row>
    <row r="1068" s="13" customFormat="1">
      <c r="A1068" s="13"/>
      <c r="B1068" s="226"/>
      <c r="C1068" s="227"/>
      <c r="D1068" s="228" t="s">
        <v>150</v>
      </c>
      <c r="E1068" s="229" t="s">
        <v>35</v>
      </c>
      <c r="F1068" s="230" t="s">
        <v>1060</v>
      </c>
      <c r="G1068" s="227"/>
      <c r="H1068" s="231">
        <v>61.215000000000003</v>
      </c>
      <c r="I1068" s="232"/>
      <c r="J1068" s="227"/>
      <c r="K1068" s="227"/>
      <c r="L1068" s="233"/>
      <c r="M1068" s="234"/>
      <c r="N1068" s="235"/>
      <c r="O1068" s="235"/>
      <c r="P1068" s="235"/>
      <c r="Q1068" s="235"/>
      <c r="R1068" s="235"/>
      <c r="S1068" s="235"/>
      <c r="T1068" s="236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7" t="s">
        <v>150</v>
      </c>
      <c r="AU1068" s="237" t="s">
        <v>89</v>
      </c>
      <c r="AV1068" s="13" t="s">
        <v>89</v>
      </c>
      <c r="AW1068" s="13" t="s">
        <v>41</v>
      </c>
      <c r="AX1068" s="13" t="s">
        <v>80</v>
      </c>
      <c r="AY1068" s="237" t="s">
        <v>139</v>
      </c>
    </row>
    <row r="1069" s="13" customFormat="1">
      <c r="A1069" s="13"/>
      <c r="B1069" s="226"/>
      <c r="C1069" s="227"/>
      <c r="D1069" s="228" t="s">
        <v>150</v>
      </c>
      <c r="E1069" s="229" t="s">
        <v>35</v>
      </c>
      <c r="F1069" s="230" t="s">
        <v>1061</v>
      </c>
      <c r="G1069" s="227"/>
      <c r="H1069" s="231">
        <v>77.022000000000006</v>
      </c>
      <c r="I1069" s="232"/>
      <c r="J1069" s="227"/>
      <c r="K1069" s="227"/>
      <c r="L1069" s="233"/>
      <c r="M1069" s="234"/>
      <c r="N1069" s="235"/>
      <c r="O1069" s="235"/>
      <c r="P1069" s="235"/>
      <c r="Q1069" s="235"/>
      <c r="R1069" s="235"/>
      <c r="S1069" s="235"/>
      <c r="T1069" s="236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7" t="s">
        <v>150</v>
      </c>
      <c r="AU1069" s="237" t="s">
        <v>89</v>
      </c>
      <c r="AV1069" s="13" t="s">
        <v>89</v>
      </c>
      <c r="AW1069" s="13" t="s">
        <v>41</v>
      </c>
      <c r="AX1069" s="13" t="s">
        <v>80</v>
      </c>
      <c r="AY1069" s="237" t="s">
        <v>139</v>
      </c>
    </row>
    <row r="1070" s="13" customFormat="1">
      <c r="A1070" s="13"/>
      <c r="B1070" s="226"/>
      <c r="C1070" s="227"/>
      <c r="D1070" s="228" t="s">
        <v>150</v>
      </c>
      <c r="E1070" s="229" t="s">
        <v>35</v>
      </c>
      <c r="F1070" s="230" t="s">
        <v>1062</v>
      </c>
      <c r="G1070" s="227"/>
      <c r="H1070" s="231">
        <v>73.965999999999994</v>
      </c>
      <c r="I1070" s="232"/>
      <c r="J1070" s="227"/>
      <c r="K1070" s="227"/>
      <c r="L1070" s="233"/>
      <c r="M1070" s="234"/>
      <c r="N1070" s="235"/>
      <c r="O1070" s="235"/>
      <c r="P1070" s="235"/>
      <c r="Q1070" s="235"/>
      <c r="R1070" s="235"/>
      <c r="S1070" s="235"/>
      <c r="T1070" s="236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7" t="s">
        <v>150</v>
      </c>
      <c r="AU1070" s="237" t="s">
        <v>89</v>
      </c>
      <c r="AV1070" s="13" t="s">
        <v>89</v>
      </c>
      <c r="AW1070" s="13" t="s">
        <v>41</v>
      </c>
      <c r="AX1070" s="13" t="s">
        <v>80</v>
      </c>
      <c r="AY1070" s="237" t="s">
        <v>139</v>
      </c>
    </row>
    <row r="1071" s="13" customFormat="1">
      <c r="A1071" s="13"/>
      <c r="B1071" s="226"/>
      <c r="C1071" s="227"/>
      <c r="D1071" s="228" t="s">
        <v>150</v>
      </c>
      <c r="E1071" s="229" t="s">
        <v>35</v>
      </c>
      <c r="F1071" s="230" t="s">
        <v>1063</v>
      </c>
      <c r="G1071" s="227"/>
      <c r="H1071" s="231">
        <v>142.97399999999999</v>
      </c>
      <c r="I1071" s="232"/>
      <c r="J1071" s="227"/>
      <c r="K1071" s="227"/>
      <c r="L1071" s="233"/>
      <c r="M1071" s="234"/>
      <c r="N1071" s="235"/>
      <c r="O1071" s="235"/>
      <c r="P1071" s="235"/>
      <c r="Q1071" s="235"/>
      <c r="R1071" s="235"/>
      <c r="S1071" s="235"/>
      <c r="T1071" s="236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7" t="s">
        <v>150</v>
      </c>
      <c r="AU1071" s="237" t="s">
        <v>89</v>
      </c>
      <c r="AV1071" s="13" t="s">
        <v>89</v>
      </c>
      <c r="AW1071" s="13" t="s">
        <v>41</v>
      </c>
      <c r="AX1071" s="13" t="s">
        <v>80</v>
      </c>
      <c r="AY1071" s="237" t="s">
        <v>139</v>
      </c>
    </row>
    <row r="1072" s="13" customFormat="1">
      <c r="A1072" s="13"/>
      <c r="B1072" s="226"/>
      <c r="C1072" s="227"/>
      <c r="D1072" s="228" t="s">
        <v>150</v>
      </c>
      <c r="E1072" s="229" t="s">
        <v>35</v>
      </c>
      <c r="F1072" s="230" t="s">
        <v>1064</v>
      </c>
      <c r="G1072" s="227"/>
      <c r="H1072" s="231">
        <v>632.44000000000005</v>
      </c>
      <c r="I1072" s="232"/>
      <c r="J1072" s="227"/>
      <c r="K1072" s="227"/>
      <c r="L1072" s="233"/>
      <c r="M1072" s="234"/>
      <c r="N1072" s="235"/>
      <c r="O1072" s="235"/>
      <c r="P1072" s="235"/>
      <c r="Q1072" s="235"/>
      <c r="R1072" s="235"/>
      <c r="S1072" s="235"/>
      <c r="T1072" s="236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7" t="s">
        <v>150</v>
      </c>
      <c r="AU1072" s="237" t="s">
        <v>89</v>
      </c>
      <c r="AV1072" s="13" t="s">
        <v>89</v>
      </c>
      <c r="AW1072" s="13" t="s">
        <v>41</v>
      </c>
      <c r="AX1072" s="13" t="s">
        <v>80</v>
      </c>
      <c r="AY1072" s="237" t="s">
        <v>139</v>
      </c>
    </row>
    <row r="1073" s="13" customFormat="1">
      <c r="A1073" s="13"/>
      <c r="B1073" s="226"/>
      <c r="C1073" s="227"/>
      <c r="D1073" s="228" t="s">
        <v>150</v>
      </c>
      <c r="E1073" s="229" t="s">
        <v>35</v>
      </c>
      <c r="F1073" s="230" t="s">
        <v>1065</v>
      </c>
      <c r="G1073" s="227"/>
      <c r="H1073" s="231">
        <v>90.754999999999995</v>
      </c>
      <c r="I1073" s="232"/>
      <c r="J1073" s="227"/>
      <c r="K1073" s="227"/>
      <c r="L1073" s="233"/>
      <c r="M1073" s="234"/>
      <c r="N1073" s="235"/>
      <c r="O1073" s="235"/>
      <c r="P1073" s="235"/>
      <c r="Q1073" s="235"/>
      <c r="R1073" s="235"/>
      <c r="S1073" s="235"/>
      <c r="T1073" s="236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7" t="s">
        <v>150</v>
      </c>
      <c r="AU1073" s="237" t="s">
        <v>89</v>
      </c>
      <c r="AV1073" s="13" t="s">
        <v>89</v>
      </c>
      <c r="AW1073" s="13" t="s">
        <v>41</v>
      </c>
      <c r="AX1073" s="13" t="s">
        <v>80</v>
      </c>
      <c r="AY1073" s="237" t="s">
        <v>139</v>
      </c>
    </row>
    <row r="1074" s="13" customFormat="1">
      <c r="A1074" s="13"/>
      <c r="B1074" s="226"/>
      <c r="C1074" s="227"/>
      <c r="D1074" s="228" t="s">
        <v>150</v>
      </c>
      <c r="E1074" s="229" t="s">
        <v>35</v>
      </c>
      <c r="F1074" s="230" t="s">
        <v>1066</v>
      </c>
      <c r="G1074" s="227"/>
      <c r="H1074" s="231">
        <v>177.821</v>
      </c>
      <c r="I1074" s="232"/>
      <c r="J1074" s="227"/>
      <c r="K1074" s="227"/>
      <c r="L1074" s="233"/>
      <c r="M1074" s="234"/>
      <c r="N1074" s="235"/>
      <c r="O1074" s="235"/>
      <c r="P1074" s="235"/>
      <c r="Q1074" s="235"/>
      <c r="R1074" s="235"/>
      <c r="S1074" s="235"/>
      <c r="T1074" s="236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7" t="s">
        <v>150</v>
      </c>
      <c r="AU1074" s="237" t="s">
        <v>89</v>
      </c>
      <c r="AV1074" s="13" t="s">
        <v>89</v>
      </c>
      <c r="AW1074" s="13" t="s">
        <v>41</v>
      </c>
      <c r="AX1074" s="13" t="s">
        <v>80</v>
      </c>
      <c r="AY1074" s="237" t="s">
        <v>139</v>
      </c>
    </row>
    <row r="1075" s="13" customFormat="1">
      <c r="A1075" s="13"/>
      <c r="B1075" s="226"/>
      <c r="C1075" s="227"/>
      <c r="D1075" s="228" t="s">
        <v>150</v>
      </c>
      <c r="E1075" s="229" t="s">
        <v>35</v>
      </c>
      <c r="F1075" s="230" t="s">
        <v>1067</v>
      </c>
      <c r="G1075" s="227"/>
      <c r="H1075" s="231">
        <v>192.66</v>
      </c>
      <c r="I1075" s="232"/>
      <c r="J1075" s="227"/>
      <c r="K1075" s="227"/>
      <c r="L1075" s="233"/>
      <c r="M1075" s="234"/>
      <c r="N1075" s="235"/>
      <c r="O1075" s="235"/>
      <c r="P1075" s="235"/>
      <c r="Q1075" s="235"/>
      <c r="R1075" s="235"/>
      <c r="S1075" s="235"/>
      <c r="T1075" s="236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7" t="s">
        <v>150</v>
      </c>
      <c r="AU1075" s="237" t="s">
        <v>89</v>
      </c>
      <c r="AV1075" s="13" t="s">
        <v>89</v>
      </c>
      <c r="AW1075" s="13" t="s">
        <v>41</v>
      </c>
      <c r="AX1075" s="13" t="s">
        <v>80</v>
      </c>
      <c r="AY1075" s="237" t="s">
        <v>139</v>
      </c>
    </row>
    <row r="1076" s="14" customFormat="1">
      <c r="A1076" s="14"/>
      <c r="B1076" s="238"/>
      <c r="C1076" s="239"/>
      <c r="D1076" s="228" t="s">
        <v>150</v>
      </c>
      <c r="E1076" s="240" t="s">
        <v>35</v>
      </c>
      <c r="F1076" s="241" t="s">
        <v>170</v>
      </c>
      <c r="G1076" s="239"/>
      <c r="H1076" s="242">
        <v>1694.6250000000002</v>
      </c>
      <c r="I1076" s="243"/>
      <c r="J1076" s="239"/>
      <c r="K1076" s="239"/>
      <c r="L1076" s="244"/>
      <c r="M1076" s="282"/>
      <c r="N1076" s="283"/>
      <c r="O1076" s="283"/>
      <c r="P1076" s="283"/>
      <c r="Q1076" s="283"/>
      <c r="R1076" s="283"/>
      <c r="S1076" s="283"/>
      <c r="T1076" s="284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8" t="s">
        <v>150</v>
      </c>
      <c r="AU1076" s="248" t="s">
        <v>89</v>
      </c>
      <c r="AV1076" s="14" t="s">
        <v>146</v>
      </c>
      <c r="AW1076" s="14" t="s">
        <v>41</v>
      </c>
      <c r="AX1076" s="14" t="s">
        <v>87</v>
      </c>
      <c r="AY1076" s="248" t="s">
        <v>139</v>
      </c>
    </row>
    <row r="1077" s="2" customFormat="1" ht="6.96" customHeight="1">
      <c r="A1077" s="42"/>
      <c r="B1077" s="63"/>
      <c r="C1077" s="64"/>
      <c r="D1077" s="64"/>
      <c r="E1077" s="64"/>
      <c r="F1077" s="64"/>
      <c r="G1077" s="64"/>
      <c r="H1077" s="64"/>
      <c r="I1077" s="64"/>
      <c r="J1077" s="64"/>
      <c r="K1077" s="64"/>
      <c r="L1077" s="48"/>
      <c r="M1077" s="42"/>
      <c r="O1077" s="42"/>
      <c r="P1077" s="42"/>
      <c r="Q1077" s="42"/>
      <c r="R1077" s="42"/>
      <c r="S1077" s="42"/>
      <c r="T1077" s="42"/>
      <c r="U1077" s="42"/>
      <c r="V1077" s="42"/>
      <c r="W1077" s="42"/>
      <c r="X1077" s="42"/>
      <c r="Y1077" s="42"/>
      <c r="Z1077" s="42"/>
      <c r="AA1077" s="42"/>
      <c r="AB1077" s="42"/>
      <c r="AC1077" s="42"/>
      <c r="AD1077" s="42"/>
      <c r="AE1077" s="42"/>
    </row>
  </sheetData>
  <sheetProtection sheet="1" autoFilter="0" formatColumns="0" formatRows="0" objects="1" scenarios="1" spinCount="100000" saltValue="n7du720LnthWTH4yixri989tmFiS5bZYW83AeHzq5uAfgH43qwd0rqhy5CCirrSFHE6u6zaVveMDZjlpPVuHDA==" hashValue="ovvcpbyR2Ah8zQB0JMVYrSw7C7pEOtvEo/o3k+xXQEKdKaVJa5BWan2eKsbOoarSVkXyms/6xhB8TpicgqE/kw==" algorithmName="SHA-512" password="CC35"/>
  <autoFilter ref="C99:K1076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5_01/139711111"/>
    <hyperlink ref="F126" r:id="rId2" display="https://podminky.urs.cz/item/CS_URS_2025_01/162211311"/>
    <hyperlink ref="F129" r:id="rId3" display="https://podminky.urs.cz/item/CS_URS_2025_01/162211319"/>
    <hyperlink ref="F134" r:id="rId4" display="https://podminky.urs.cz/item/CS_URS_2025_01/162751117"/>
    <hyperlink ref="F137" r:id="rId5" display="https://podminky.urs.cz/item/CS_URS_2025_01/162751119"/>
    <hyperlink ref="F142" r:id="rId6" display="https://podminky.urs.cz/item/CS_URS_2025_01/167111101"/>
    <hyperlink ref="F145" r:id="rId7" display="https://podminky.urs.cz/item/CS_URS_2025_01/171201231"/>
    <hyperlink ref="F150" r:id="rId8" display="https://podminky.urs.cz/item/CS_URS_2025_01/174111102"/>
    <hyperlink ref="F156" r:id="rId9" display="https://podminky.urs.cz/item/CS_URS_2025_01/270001111"/>
    <hyperlink ref="F169" r:id="rId10" display="https://podminky.urs.cz/item/CS_URS_2025_01/273321411"/>
    <hyperlink ref="F184" r:id="rId11" display="https://podminky.urs.cz/item/CS_URS_2025_01/273362021"/>
    <hyperlink ref="F201" r:id="rId12" display="https://podminky.urs.cz/item/CS_URS_2025_01/317168016"/>
    <hyperlink ref="F206" r:id="rId13" display="https://podminky.urs.cz/item/CS_URS_2025_01/342244101"/>
    <hyperlink ref="F211" r:id="rId14" display="https://podminky.urs.cz/item/CS_URS_2025_01/452321171"/>
    <hyperlink ref="F218" r:id="rId15" display="https://podminky.urs.cz/item/CS_URS_2025_01/452351111"/>
    <hyperlink ref="F225" r:id="rId16" display="https://podminky.urs.cz/item/CS_URS_2025_01/452351112"/>
    <hyperlink ref="F232" r:id="rId17" display="https://podminky.urs.cz/item/CS_URS_2025_01/452368211"/>
    <hyperlink ref="F240" r:id="rId18" display="https://podminky.urs.cz/item/CS_URS_2025_01/612131102"/>
    <hyperlink ref="F244" r:id="rId19" display="https://podminky.urs.cz/item/CS_URS_2025_01/612321141"/>
    <hyperlink ref="F248" r:id="rId20" display="https://podminky.urs.cz/item/CS_URS_2025_01/612325121"/>
    <hyperlink ref="F252" r:id="rId21" display="https://podminky.urs.cz/item/CS_URS_2025_01/612325417"/>
    <hyperlink ref="F266" r:id="rId22" display="https://podminky.urs.cz/item/CS_URS_2025_01/631311125"/>
    <hyperlink ref="F280" r:id="rId23" display="https://podminky.urs.cz/item/CS_URS_2025_01/631319012"/>
    <hyperlink ref="F294" r:id="rId24" display="https://podminky.urs.cz/item/CS_URS_2025_01/631319173"/>
    <hyperlink ref="F308" r:id="rId25" display="https://podminky.urs.cz/item/CS_URS_2025_01/631319196"/>
    <hyperlink ref="F318" r:id="rId26" display="https://podminky.urs.cz/item/CS_URS_2025_01/631362021"/>
    <hyperlink ref="F333" r:id="rId27" display="https://podminky.urs.cz/item/CS_URS_2025_01/642942611"/>
    <hyperlink ref="F365" r:id="rId28" display="https://podminky.urs.cz/item/CS_URS_2025_01/894302171"/>
    <hyperlink ref="F372" r:id="rId29" display="https://podminky.urs.cz/item/CS_URS_2025_01/894302261"/>
    <hyperlink ref="F379" r:id="rId30" display="https://podminky.urs.cz/item/CS_URS_2025_01/894501111"/>
    <hyperlink ref="F386" r:id="rId31" display="https://podminky.urs.cz/item/CS_URS_2025_01/894501112"/>
    <hyperlink ref="F393" r:id="rId32" display="https://podminky.urs.cz/item/CS_URS_2025_01/894501211"/>
    <hyperlink ref="F400" r:id="rId33" display="https://podminky.urs.cz/item/CS_URS_2025_01/894501212"/>
    <hyperlink ref="F407" r:id="rId34" display="https://podminky.urs.cz/item/CS_URS_2025_01/894501221"/>
    <hyperlink ref="F414" r:id="rId35" display="https://podminky.urs.cz/item/CS_URS_2025_01/894501222"/>
    <hyperlink ref="F421" r:id="rId36" display="https://podminky.urs.cz/item/CS_URS_2025_01/894608211"/>
    <hyperlink ref="F434" r:id="rId37" display="https://podminky.urs.cz/item/CS_URS_2025_01/899101211"/>
    <hyperlink ref="F441" r:id="rId38" display="https://podminky.urs.cz/item/CS_URS_2025_01/899102112"/>
    <hyperlink ref="F461" r:id="rId39" display="https://podminky.urs.cz/item/CS_URS_2025_01/949101111"/>
    <hyperlink ref="F477" r:id="rId40" display="https://podminky.urs.cz/item/CS_URS_2025_01/952901111"/>
    <hyperlink ref="F492" r:id="rId41" display="https://podminky.urs.cz/item/CS_URS_2025_01/961055111"/>
    <hyperlink ref="F507" r:id="rId42" display="https://podminky.urs.cz/item/CS_URS_2025_01/962031132"/>
    <hyperlink ref="F511" r:id="rId43" display="https://podminky.urs.cz/item/CS_URS_2025_01/965042241"/>
    <hyperlink ref="F525" r:id="rId44" display="https://podminky.urs.cz/item/CS_URS_2025_01/965049112"/>
    <hyperlink ref="F539" r:id="rId45" display="https://podminky.urs.cz/item/CS_URS_2025_01/965081323"/>
    <hyperlink ref="F547" r:id="rId46" display="https://podminky.urs.cz/item/CS_URS_2025_01/965081611"/>
    <hyperlink ref="F555" r:id="rId47" display="https://podminky.urs.cz/item/CS_URS_2025_01/968072455"/>
    <hyperlink ref="F563" r:id="rId48" display="https://podminky.urs.cz/item/CS_URS_2025_01/977151116"/>
    <hyperlink ref="F567" r:id="rId49" display="https://podminky.urs.cz/item/CS_URS_2025_01/977151121"/>
    <hyperlink ref="F575" r:id="rId50" display="https://podminky.urs.cz/item/CS_URS_2025_01/977151122"/>
    <hyperlink ref="F580" r:id="rId51" display="https://podminky.urs.cz/item/CS_URS_2025_01/977151124"/>
    <hyperlink ref="F589" r:id="rId52" display="https://podminky.urs.cz/item/CS_URS_2025_01/977151126"/>
    <hyperlink ref="F594" r:id="rId53" display="https://podminky.urs.cz/item/CS_URS_2025_01/985331212"/>
    <hyperlink ref="F626" r:id="rId54" display="https://podminky.urs.cz/item/CS_URS_2025_01/997013213"/>
    <hyperlink ref="F628" r:id="rId55" display="https://podminky.urs.cz/item/CS_URS_2025_01/997013501"/>
    <hyperlink ref="F630" r:id="rId56" display="https://podminky.urs.cz/item/CS_URS_2025_01/997013509"/>
    <hyperlink ref="F634" r:id="rId57" display="https://podminky.urs.cz/item/CS_URS_2025_01/997013631"/>
    <hyperlink ref="F637" r:id="rId58" display="https://podminky.urs.cz/item/CS_URS_2025_01/998018002"/>
    <hyperlink ref="F641" r:id="rId59" display="https://podminky.urs.cz/item/CS_URS_2025_01/711111001"/>
    <hyperlink ref="F670" r:id="rId60" display="https://podminky.urs.cz/item/CS_URS_2025_01/711141559"/>
    <hyperlink ref="F700" r:id="rId61" display="https://podminky.urs.cz/item/CS_URS_2025_01/711141811"/>
    <hyperlink ref="F714" r:id="rId62" display="https://podminky.urs.cz/item/CS_URS_2025_01/998711312"/>
    <hyperlink ref="F717" r:id="rId63" display="https://podminky.urs.cz/item/CS_URS_2025_01/722220861"/>
    <hyperlink ref="F729" r:id="rId64" display="https://podminky.urs.cz/item/CS_URS_2025_01/725110814"/>
    <hyperlink ref="F733" r:id="rId65" display="https://podminky.urs.cz/item/CS_URS_2025_01/725119122"/>
    <hyperlink ref="F737" r:id="rId66" display="https://podminky.urs.cz/item/CS_URS_2025_01/725210821"/>
    <hyperlink ref="F750" r:id="rId67" display="https://podminky.urs.cz/item/CS_URS_2025_01/725310823"/>
    <hyperlink ref="F757" r:id="rId68" display="https://podminky.urs.cz/item/CS_URS_2025_01/725820802"/>
    <hyperlink ref="F768" r:id="rId69" display="https://podminky.urs.cz/item/CS_URS_2025_01/725829111"/>
    <hyperlink ref="F778" r:id="rId70" display="https://podminky.urs.cz/item/CS_URS_2025_01/725860811"/>
    <hyperlink ref="F790" r:id="rId71" display="https://podminky.urs.cz/item/CS_URS_2025_01/998725312"/>
    <hyperlink ref="F796" r:id="rId72" display="https://podminky.urs.cz/item/CS_URS_2025_01/998727312"/>
    <hyperlink ref="F799" r:id="rId73" display="https://podminky.urs.cz/item/CS_URS_2025_01/763111313"/>
    <hyperlink ref="F803" r:id="rId74" display="https://podminky.urs.cz/item/CS_URS_2025_01/763111811"/>
    <hyperlink ref="F807" r:id="rId75" display="https://podminky.urs.cz/item/CS_URS_2025_01/763181311"/>
    <hyperlink ref="F814" r:id="rId76" display="https://podminky.urs.cz/item/CS_URS_2025_01/763181412"/>
    <hyperlink ref="F818" r:id="rId77" display="https://podminky.urs.cz/item/CS_URS_2025_01/763181811"/>
    <hyperlink ref="F822" r:id="rId78" display="https://podminky.urs.cz/item/CS_URS_2025_01/998763512"/>
    <hyperlink ref="F825" r:id="rId79" display="https://podminky.urs.cz/item/CS_URS_2025_01/766660001"/>
    <hyperlink ref="F851" r:id="rId80" display="https://podminky.urs.cz/item/CS_URS_2025_01/766660729"/>
    <hyperlink ref="F870" r:id="rId81" display="https://podminky.urs.cz/item/CS_URS_2025_01/766691914"/>
    <hyperlink ref="F889" r:id="rId82" display="https://podminky.urs.cz/item/CS_URS_2025_01/998766312"/>
    <hyperlink ref="F892" r:id="rId83" display="https://podminky.urs.cz/item/CS_URS_2025_01/771111011"/>
    <hyperlink ref="F900" r:id="rId84" display="https://podminky.urs.cz/item/CS_URS_2025_01/771121011"/>
    <hyperlink ref="F908" r:id="rId85" display="https://podminky.urs.cz/item/CS_URS_2025_01/771121026"/>
    <hyperlink ref="F916" r:id="rId86" display="https://podminky.urs.cz/item/CS_URS_2025_01/771151012"/>
    <hyperlink ref="F940" r:id="rId87" display="https://podminky.urs.cz/item/CS_URS_2025_01/771554113"/>
    <hyperlink ref="F957" r:id="rId88" display="https://podminky.urs.cz/item/CS_URS_2025_01/771591115"/>
    <hyperlink ref="F965" r:id="rId89" display="https://podminky.urs.cz/item/CS_URS_2025_01/998771312"/>
    <hyperlink ref="F968" r:id="rId90" display="https://podminky.urs.cz/item/CS_URS_2025_01/777111111"/>
    <hyperlink ref="F980" r:id="rId91" display="https://podminky.urs.cz/item/CS_URS_2025_01/777111123"/>
    <hyperlink ref="F992" r:id="rId92" display="https://podminky.urs.cz/item/CS_URS_2025_01/777131101"/>
    <hyperlink ref="F1004" r:id="rId93" display="https://podminky.urs.cz/item/CS_URS_2025_01/777612101"/>
    <hyperlink ref="F1016" r:id="rId94" display="https://podminky.urs.cz/item/CS_URS_2025_01/777612151"/>
    <hyperlink ref="F1028" r:id="rId95" display="https://podminky.urs.cz/item/CS_URS_2025_01/998777312"/>
    <hyperlink ref="F1031" r:id="rId96" display="https://podminky.urs.cz/item/CS_URS_2025_01/783314201"/>
    <hyperlink ref="F1039" r:id="rId97" display="https://podminky.urs.cz/item/CS_URS_2025_01/783317101"/>
    <hyperlink ref="F1048" r:id="rId98" display="https://podminky.urs.cz/item/CS_URS_2025_01/784181101"/>
    <hyperlink ref="F1063" r:id="rId99" display="https://podminky.urs.cz/item/CS_URS_2025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89</v>
      </c>
    </row>
    <row r="4" s="1" customFormat="1" ht="24.96" customHeight="1">
      <c r="B4" s="23"/>
      <c r="D4" s="134" t="s">
        <v>96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DM a ŠJ Pardubice - Odstranění havarijního stavu kanalizace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97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1073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35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23. 5. 2025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40</v>
      </c>
      <c r="F21" s="42"/>
      <c r="G21" s="42"/>
      <c r="H21" s="42"/>
      <c r="I21" s="136" t="s">
        <v>34</v>
      </c>
      <c r="J21" s="140" t="s">
        <v>35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tr">
        <f>IF('Rekapitulace stavby'!AN19="","",'Rekapitulace stavby'!AN19)</f>
        <v/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tr">
        <f>IF('Rekapitulace stavby'!E20="","",'Rekapitulace stavby'!E20)</f>
        <v xml:space="preserve"> </v>
      </c>
      <c r="F24" s="42"/>
      <c r="G24" s="42"/>
      <c r="H24" s="42"/>
      <c r="I24" s="136" t="s">
        <v>34</v>
      </c>
      <c r="J24" s="140" t="str">
        <f>IF('Rekapitulace stavby'!AN20="","",'Rekapitulace stavby'!AN20)</f>
        <v/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ROUND(J83,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ROUND((SUM(BE83:BE173)),  2)</f>
        <v>0</v>
      </c>
      <c r="G33" s="42"/>
      <c r="H33" s="42"/>
      <c r="I33" s="152">
        <v>0.20999999999999999</v>
      </c>
      <c r="J33" s="151">
        <f>ROUND(((SUM(BE83:BE173))*I33),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ROUND((SUM(BF83:BF173)),  2)</f>
        <v>0</v>
      </c>
      <c r="G34" s="42"/>
      <c r="H34" s="42"/>
      <c r="I34" s="152">
        <v>0.12</v>
      </c>
      <c r="J34" s="151">
        <f>ROUND(((SUM(BF83:BF173))*I34),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ROUND((SUM(BG83:BG173)),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ROUND((SUM(BH83:BH173)),  2)</f>
        <v>0</v>
      </c>
      <c r="G36" s="42"/>
      <c r="H36" s="42"/>
      <c r="I36" s="152">
        <v>0.12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ROUND((SUM(BI83:BI173)),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99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DM a ŠJ Pardubice - Odstranění havarijního stavu kanalizace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97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ZTI - Zdravotechnika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Gorkého 350, 530 02 Pardubice</v>
      </c>
      <c r="G52" s="44"/>
      <c r="H52" s="44"/>
      <c r="I52" s="35" t="s">
        <v>24</v>
      </c>
      <c r="J52" s="76" t="str">
        <f>IF(J12="","",J12)</f>
        <v>23. 5. 2025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>Pardubický kraj</v>
      </c>
      <c r="G54" s="44"/>
      <c r="H54" s="44"/>
      <c r="I54" s="35" t="s">
        <v>38</v>
      </c>
      <c r="J54" s="40" t="str">
        <f>E21</f>
        <v>AZ Optimal s.r.o.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 xml:space="preserve"> 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100</v>
      </c>
      <c r="D57" s="166"/>
      <c r="E57" s="166"/>
      <c r="F57" s="166"/>
      <c r="G57" s="166"/>
      <c r="H57" s="166"/>
      <c r="I57" s="166"/>
      <c r="J57" s="167" t="s">
        <v>101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J83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102</v>
      </c>
    </row>
    <row r="60" s="9" customFormat="1" ht="24.96" customHeight="1">
      <c r="A60" s="9"/>
      <c r="B60" s="169"/>
      <c r="C60" s="170"/>
      <c r="D60" s="171" t="s">
        <v>1074</v>
      </c>
      <c r="E60" s="172"/>
      <c r="F60" s="172"/>
      <c r="G60" s="172"/>
      <c r="H60" s="172"/>
      <c r="I60" s="172"/>
      <c r="J60" s="173">
        <f>J84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9"/>
      <c r="C61" s="170"/>
      <c r="D61" s="171" t="s">
        <v>1075</v>
      </c>
      <c r="E61" s="172"/>
      <c r="F61" s="172"/>
      <c r="G61" s="172"/>
      <c r="H61" s="172"/>
      <c r="I61" s="172"/>
      <c r="J61" s="173">
        <f>J127</f>
        <v>0</v>
      </c>
      <c r="K61" s="170"/>
      <c r="L61" s="17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9"/>
      <c r="C62" s="170"/>
      <c r="D62" s="171" t="s">
        <v>1076</v>
      </c>
      <c r="E62" s="172"/>
      <c r="F62" s="172"/>
      <c r="G62" s="172"/>
      <c r="H62" s="172"/>
      <c r="I62" s="172"/>
      <c r="J62" s="173">
        <f>J140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9"/>
      <c r="C63" s="170"/>
      <c r="D63" s="171" t="s">
        <v>1077</v>
      </c>
      <c r="E63" s="172"/>
      <c r="F63" s="172"/>
      <c r="G63" s="172"/>
      <c r="H63" s="172"/>
      <c r="I63" s="172"/>
      <c r="J63" s="173">
        <f>J162</f>
        <v>0</v>
      </c>
      <c r="K63" s="170"/>
      <c r="L63" s="17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2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138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5" s="2" customFormat="1" ht="6.96" customHeight="1">
      <c r="A65" s="42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3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9" s="2" customFormat="1" ht="6.96" customHeight="1">
      <c r="A69" s="42"/>
      <c r="B69" s="65"/>
      <c r="C69" s="66"/>
      <c r="D69" s="66"/>
      <c r="E69" s="66"/>
      <c r="F69" s="66"/>
      <c r="G69" s="66"/>
      <c r="H69" s="66"/>
      <c r="I69" s="66"/>
      <c r="J69" s="66"/>
      <c r="K69" s="66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24.96" customHeight="1">
      <c r="A70" s="42"/>
      <c r="B70" s="43"/>
      <c r="C70" s="26" t="s">
        <v>124</v>
      </c>
      <c r="D70" s="44"/>
      <c r="E70" s="44"/>
      <c r="F70" s="44"/>
      <c r="G70" s="44"/>
      <c r="H70" s="44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2" customHeight="1">
      <c r="A72" s="42"/>
      <c r="B72" s="43"/>
      <c r="C72" s="35" t="s">
        <v>16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6.5" customHeight="1">
      <c r="A73" s="42"/>
      <c r="B73" s="43"/>
      <c r="C73" s="44"/>
      <c r="D73" s="44"/>
      <c r="E73" s="164" t="str">
        <f>E7</f>
        <v>DM a ŠJ Pardubice - Odstranění havarijního stavu kanalizace</v>
      </c>
      <c r="F73" s="35"/>
      <c r="G73" s="35"/>
      <c r="H73" s="35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97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73" t="str">
        <f>E9</f>
        <v>ZTI - Zdravotechnika</v>
      </c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22</v>
      </c>
      <c r="D77" s="44"/>
      <c r="E77" s="44"/>
      <c r="F77" s="30" t="str">
        <f>F12</f>
        <v>Gorkého 350, 530 02 Pardubice</v>
      </c>
      <c r="G77" s="44"/>
      <c r="H77" s="44"/>
      <c r="I77" s="35" t="s">
        <v>24</v>
      </c>
      <c r="J77" s="76" t="str">
        <f>IF(J12="","",J12)</f>
        <v>23. 5. 2025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5.15" customHeight="1">
      <c r="A79" s="42"/>
      <c r="B79" s="43"/>
      <c r="C79" s="35" t="s">
        <v>30</v>
      </c>
      <c r="D79" s="44"/>
      <c r="E79" s="44"/>
      <c r="F79" s="30" t="str">
        <f>E15</f>
        <v>Pardubický kraj</v>
      </c>
      <c r="G79" s="44"/>
      <c r="H79" s="44"/>
      <c r="I79" s="35" t="s">
        <v>38</v>
      </c>
      <c r="J79" s="40" t="str">
        <f>E21</f>
        <v>AZ Optimal s.r.o.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5.15" customHeight="1">
      <c r="A80" s="42"/>
      <c r="B80" s="43"/>
      <c r="C80" s="35" t="s">
        <v>36</v>
      </c>
      <c r="D80" s="44"/>
      <c r="E80" s="44"/>
      <c r="F80" s="30" t="str">
        <f>IF(E18="","",E18)</f>
        <v>Vyplň údaj</v>
      </c>
      <c r="G80" s="44"/>
      <c r="H80" s="44"/>
      <c r="I80" s="35" t="s">
        <v>42</v>
      </c>
      <c r="J80" s="40" t="str">
        <f>E24</f>
        <v xml:space="preserve"> 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0.32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11" customFormat="1" ht="29.28" customHeight="1">
      <c r="A82" s="181"/>
      <c r="B82" s="182"/>
      <c r="C82" s="183" t="s">
        <v>125</v>
      </c>
      <c r="D82" s="184" t="s">
        <v>65</v>
      </c>
      <c r="E82" s="184" t="s">
        <v>61</v>
      </c>
      <c r="F82" s="184" t="s">
        <v>62</v>
      </c>
      <c r="G82" s="184" t="s">
        <v>126</v>
      </c>
      <c r="H82" s="184" t="s">
        <v>127</v>
      </c>
      <c r="I82" s="184" t="s">
        <v>128</v>
      </c>
      <c r="J82" s="184" t="s">
        <v>101</v>
      </c>
      <c r="K82" s="185" t="s">
        <v>129</v>
      </c>
      <c r="L82" s="186"/>
      <c r="M82" s="96" t="s">
        <v>35</v>
      </c>
      <c r="N82" s="97" t="s">
        <v>50</v>
      </c>
      <c r="O82" s="97" t="s">
        <v>130</v>
      </c>
      <c r="P82" s="97" t="s">
        <v>131</v>
      </c>
      <c r="Q82" s="97" t="s">
        <v>132</v>
      </c>
      <c r="R82" s="97" t="s">
        <v>133</v>
      </c>
      <c r="S82" s="97" t="s">
        <v>134</v>
      </c>
      <c r="T82" s="98" t="s">
        <v>135</v>
      </c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</row>
    <row r="83" s="2" customFormat="1" ht="22.8" customHeight="1">
      <c r="A83" s="42"/>
      <c r="B83" s="43"/>
      <c r="C83" s="103" t="s">
        <v>136</v>
      </c>
      <c r="D83" s="44"/>
      <c r="E83" s="44"/>
      <c r="F83" s="44"/>
      <c r="G83" s="44"/>
      <c r="H83" s="44"/>
      <c r="I83" s="44"/>
      <c r="J83" s="187">
        <f>BK83</f>
        <v>0</v>
      </c>
      <c r="K83" s="44"/>
      <c r="L83" s="48"/>
      <c r="M83" s="99"/>
      <c r="N83" s="188"/>
      <c r="O83" s="100"/>
      <c r="P83" s="189">
        <f>P84+P127+P140+P162</f>
        <v>0</v>
      </c>
      <c r="Q83" s="100"/>
      <c r="R83" s="189">
        <f>R84+R127+R140+R162</f>
        <v>0</v>
      </c>
      <c r="S83" s="100"/>
      <c r="T83" s="190">
        <f>T84+T127+T140+T162</f>
        <v>0</v>
      </c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79</v>
      </c>
      <c r="AU83" s="20" t="s">
        <v>102</v>
      </c>
      <c r="BK83" s="191">
        <f>BK84+BK127+BK140+BK162</f>
        <v>0</v>
      </c>
    </row>
    <row r="84" s="12" customFormat="1" ht="25.92" customHeight="1">
      <c r="A84" s="12"/>
      <c r="B84" s="192"/>
      <c r="C84" s="193"/>
      <c r="D84" s="194" t="s">
        <v>79</v>
      </c>
      <c r="E84" s="195" t="s">
        <v>146</v>
      </c>
      <c r="F84" s="195" t="s">
        <v>286</v>
      </c>
      <c r="G84" s="193"/>
      <c r="H84" s="193"/>
      <c r="I84" s="196"/>
      <c r="J84" s="197">
        <f>BK84</f>
        <v>0</v>
      </c>
      <c r="K84" s="193"/>
      <c r="L84" s="198"/>
      <c r="M84" s="199"/>
      <c r="N84" s="200"/>
      <c r="O84" s="200"/>
      <c r="P84" s="201">
        <f>SUM(P85:P126)</f>
        <v>0</v>
      </c>
      <c r="Q84" s="200"/>
      <c r="R84" s="201">
        <f>SUM(R85:R126)</f>
        <v>0</v>
      </c>
      <c r="S84" s="200"/>
      <c r="T84" s="202">
        <f>SUM(T85:T126)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87</v>
      </c>
      <c r="AT84" s="204" t="s">
        <v>79</v>
      </c>
      <c r="AU84" s="204" t="s">
        <v>80</v>
      </c>
      <c r="AY84" s="203" t="s">
        <v>139</v>
      </c>
      <c r="BK84" s="205">
        <f>SUM(BK85:BK126)</f>
        <v>0</v>
      </c>
    </row>
    <row r="85" s="2" customFormat="1" ht="24.15" customHeight="1">
      <c r="A85" s="42"/>
      <c r="B85" s="43"/>
      <c r="C85" s="208" t="s">
        <v>87</v>
      </c>
      <c r="D85" s="208" t="s">
        <v>141</v>
      </c>
      <c r="E85" s="209" t="s">
        <v>1078</v>
      </c>
      <c r="F85" s="210" t="s">
        <v>1079</v>
      </c>
      <c r="G85" s="211" t="s">
        <v>144</v>
      </c>
      <c r="H85" s="212">
        <v>26.794</v>
      </c>
      <c r="I85" s="213"/>
      <c r="J85" s="214">
        <f>ROUND(I85*H85,2)</f>
        <v>0</v>
      </c>
      <c r="K85" s="210" t="s">
        <v>35</v>
      </c>
      <c r="L85" s="48"/>
      <c r="M85" s="215" t="s">
        <v>35</v>
      </c>
      <c r="N85" s="216" t="s">
        <v>51</v>
      </c>
      <c r="O85" s="88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R85" s="219" t="s">
        <v>146</v>
      </c>
      <c r="AT85" s="219" t="s">
        <v>141</v>
      </c>
      <c r="AU85" s="219" t="s">
        <v>87</v>
      </c>
      <c r="AY85" s="20" t="s">
        <v>139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20" t="s">
        <v>87</v>
      </c>
      <c r="BK85" s="220">
        <f>ROUND(I85*H85,2)</f>
        <v>0</v>
      </c>
      <c r="BL85" s="20" t="s">
        <v>146</v>
      </c>
      <c r="BM85" s="219" t="s">
        <v>1080</v>
      </c>
    </row>
    <row r="86" s="13" customFormat="1">
      <c r="A86" s="13"/>
      <c r="B86" s="226"/>
      <c r="C86" s="227"/>
      <c r="D86" s="228" t="s">
        <v>150</v>
      </c>
      <c r="E86" s="229" t="s">
        <v>35</v>
      </c>
      <c r="F86" s="230" t="s">
        <v>1081</v>
      </c>
      <c r="G86" s="227"/>
      <c r="H86" s="231">
        <v>1.252</v>
      </c>
      <c r="I86" s="232"/>
      <c r="J86" s="227"/>
      <c r="K86" s="227"/>
      <c r="L86" s="233"/>
      <c r="M86" s="234"/>
      <c r="N86" s="235"/>
      <c r="O86" s="235"/>
      <c r="P86" s="235"/>
      <c r="Q86" s="235"/>
      <c r="R86" s="235"/>
      <c r="S86" s="235"/>
      <c r="T86" s="236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7" t="s">
        <v>150</v>
      </c>
      <c r="AU86" s="237" t="s">
        <v>87</v>
      </c>
      <c r="AV86" s="13" t="s">
        <v>89</v>
      </c>
      <c r="AW86" s="13" t="s">
        <v>41</v>
      </c>
      <c r="AX86" s="13" t="s">
        <v>80</v>
      </c>
      <c r="AY86" s="237" t="s">
        <v>139</v>
      </c>
    </row>
    <row r="87" s="13" customFormat="1">
      <c r="A87" s="13"/>
      <c r="B87" s="226"/>
      <c r="C87" s="227"/>
      <c r="D87" s="228" t="s">
        <v>150</v>
      </c>
      <c r="E87" s="229" t="s">
        <v>35</v>
      </c>
      <c r="F87" s="230" t="s">
        <v>1082</v>
      </c>
      <c r="G87" s="227"/>
      <c r="H87" s="231">
        <v>7.2009999999999996</v>
      </c>
      <c r="I87" s="232"/>
      <c r="J87" s="227"/>
      <c r="K87" s="227"/>
      <c r="L87" s="233"/>
      <c r="M87" s="234"/>
      <c r="N87" s="235"/>
      <c r="O87" s="235"/>
      <c r="P87" s="235"/>
      <c r="Q87" s="235"/>
      <c r="R87" s="235"/>
      <c r="S87" s="235"/>
      <c r="T87" s="23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7" t="s">
        <v>150</v>
      </c>
      <c r="AU87" s="237" t="s">
        <v>87</v>
      </c>
      <c r="AV87" s="13" t="s">
        <v>89</v>
      </c>
      <c r="AW87" s="13" t="s">
        <v>41</v>
      </c>
      <c r="AX87" s="13" t="s">
        <v>80</v>
      </c>
      <c r="AY87" s="237" t="s">
        <v>139</v>
      </c>
    </row>
    <row r="88" s="13" customFormat="1">
      <c r="A88" s="13"/>
      <c r="B88" s="226"/>
      <c r="C88" s="227"/>
      <c r="D88" s="228" t="s">
        <v>150</v>
      </c>
      <c r="E88" s="229" t="s">
        <v>35</v>
      </c>
      <c r="F88" s="230" t="s">
        <v>1083</v>
      </c>
      <c r="G88" s="227"/>
      <c r="H88" s="231">
        <v>0.77200000000000002</v>
      </c>
      <c r="I88" s="232"/>
      <c r="J88" s="227"/>
      <c r="K88" s="227"/>
      <c r="L88" s="233"/>
      <c r="M88" s="234"/>
      <c r="N88" s="235"/>
      <c r="O88" s="235"/>
      <c r="P88" s="235"/>
      <c r="Q88" s="235"/>
      <c r="R88" s="235"/>
      <c r="S88" s="235"/>
      <c r="T88" s="23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7" t="s">
        <v>150</v>
      </c>
      <c r="AU88" s="237" t="s">
        <v>87</v>
      </c>
      <c r="AV88" s="13" t="s">
        <v>89</v>
      </c>
      <c r="AW88" s="13" t="s">
        <v>41</v>
      </c>
      <c r="AX88" s="13" t="s">
        <v>80</v>
      </c>
      <c r="AY88" s="237" t="s">
        <v>139</v>
      </c>
    </row>
    <row r="89" s="13" customFormat="1">
      <c r="A89" s="13"/>
      <c r="B89" s="226"/>
      <c r="C89" s="227"/>
      <c r="D89" s="228" t="s">
        <v>150</v>
      </c>
      <c r="E89" s="229" t="s">
        <v>35</v>
      </c>
      <c r="F89" s="230" t="s">
        <v>1084</v>
      </c>
      <c r="G89" s="227"/>
      <c r="H89" s="231">
        <v>0.14299999999999999</v>
      </c>
      <c r="I89" s="232"/>
      <c r="J89" s="227"/>
      <c r="K89" s="227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150</v>
      </c>
      <c r="AU89" s="237" t="s">
        <v>87</v>
      </c>
      <c r="AV89" s="13" t="s">
        <v>89</v>
      </c>
      <c r="AW89" s="13" t="s">
        <v>41</v>
      </c>
      <c r="AX89" s="13" t="s">
        <v>80</v>
      </c>
      <c r="AY89" s="237" t="s">
        <v>139</v>
      </c>
    </row>
    <row r="90" s="13" customFormat="1">
      <c r="A90" s="13"/>
      <c r="B90" s="226"/>
      <c r="C90" s="227"/>
      <c r="D90" s="228" t="s">
        <v>150</v>
      </c>
      <c r="E90" s="229" t="s">
        <v>35</v>
      </c>
      <c r="F90" s="230" t="s">
        <v>1085</v>
      </c>
      <c r="G90" s="227"/>
      <c r="H90" s="231">
        <v>1.21</v>
      </c>
      <c r="I90" s="232"/>
      <c r="J90" s="227"/>
      <c r="K90" s="227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150</v>
      </c>
      <c r="AU90" s="237" t="s">
        <v>87</v>
      </c>
      <c r="AV90" s="13" t="s">
        <v>89</v>
      </c>
      <c r="AW90" s="13" t="s">
        <v>41</v>
      </c>
      <c r="AX90" s="13" t="s">
        <v>80</v>
      </c>
      <c r="AY90" s="237" t="s">
        <v>139</v>
      </c>
    </row>
    <row r="91" s="13" customFormat="1">
      <c r="A91" s="13"/>
      <c r="B91" s="226"/>
      <c r="C91" s="227"/>
      <c r="D91" s="228" t="s">
        <v>150</v>
      </c>
      <c r="E91" s="229" t="s">
        <v>35</v>
      </c>
      <c r="F91" s="230" t="s">
        <v>1086</v>
      </c>
      <c r="G91" s="227"/>
      <c r="H91" s="231">
        <v>0.28699999999999998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150</v>
      </c>
      <c r="AU91" s="237" t="s">
        <v>87</v>
      </c>
      <c r="AV91" s="13" t="s">
        <v>89</v>
      </c>
      <c r="AW91" s="13" t="s">
        <v>41</v>
      </c>
      <c r="AX91" s="13" t="s">
        <v>80</v>
      </c>
      <c r="AY91" s="237" t="s">
        <v>139</v>
      </c>
    </row>
    <row r="92" s="13" customFormat="1">
      <c r="A92" s="13"/>
      <c r="B92" s="226"/>
      <c r="C92" s="227"/>
      <c r="D92" s="228" t="s">
        <v>150</v>
      </c>
      <c r="E92" s="229" t="s">
        <v>35</v>
      </c>
      <c r="F92" s="230" t="s">
        <v>1087</v>
      </c>
      <c r="G92" s="227"/>
      <c r="H92" s="231">
        <v>1.9430000000000001</v>
      </c>
      <c r="I92" s="232"/>
      <c r="J92" s="227"/>
      <c r="K92" s="227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150</v>
      </c>
      <c r="AU92" s="237" t="s">
        <v>87</v>
      </c>
      <c r="AV92" s="13" t="s">
        <v>89</v>
      </c>
      <c r="AW92" s="13" t="s">
        <v>41</v>
      </c>
      <c r="AX92" s="13" t="s">
        <v>80</v>
      </c>
      <c r="AY92" s="237" t="s">
        <v>139</v>
      </c>
    </row>
    <row r="93" s="13" customFormat="1">
      <c r="A93" s="13"/>
      <c r="B93" s="226"/>
      <c r="C93" s="227"/>
      <c r="D93" s="228" t="s">
        <v>150</v>
      </c>
      <c r="E93" s="229" t="s">
        <v>35</v>
      </c>
      <c r="F93" s="230" t="s">
        <v>1088</v>
      </c>
      <c r="G93" s="227"/>
      <c r="H93" s="231">
        <v>0.255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150</v>
      </c>
      <c r="AU93" s="237" t="s">
        <v>87</v>
      </c>
      <c r="AV93" s="13" t="s">
        <v>89</v>
      </c>
      <c r="AW93" s="13" t="s">
        <v>41</v>
      </c>
      <c r="AX93" s="13" t="s">
        <v>80</v>
      </c>
      <c r="AY93" s="237" t="s">
        <v>139</v>
      </c>
    </row>
    <row r="94" s="13" customFormat="1">
      <c r="A94" s="13"/>
      <c r="B94" s="226"/>
      <c r="C94" s="227"/>
      <c r="D94" s="228" t="s">
        <v>150</v>
      </c>
      <c r="E94" s="229" t="s">
        <v>35</v>
      </c>
      <c r="F94" s="230" t="s">
        <v>1089</v>
      </c>
      <c r="G94" s="227"/>
      <c r="H94" s="231">
        <v>1.2869999999999999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150</v>
      </c>
      <c r="AU94" s="237" t="s">
        <v>87</v>
      </c>
      <c r="AV94" s="13" t="s">
        <v>89</v>
      </c>
      <c r="AW94" s="13" t="s">
        <v>41</v>
      </c>
      <c r="AX94" s="13" t="s">
        <v>80</v>
      </c>
      <c r="AY94" s="237" t="s">
        <v>139</v>
      </c>
    </row>
    <row r="95" s="13" customFormat="1">
      <c r="A95" s="13"/>
      <c r="B95" s="226"/>
      <c r="C95" s="227"/>
      <c r="D95" s="228" t="s">
        <v>150</v>
      </c>
      <c r="E95" s="229" t="s">
        <v>35</v>
      </c>
      <c r="F95" s="230" t="s">
        <v>1090</v>
      </c>
      <c r="G95" s="227"/>
      <c r="H95" s="231">
        <v>0.42399999999999999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150</v>
      </c>
      <c r="AU95" s="237" t="s">
        <v>87</v>
      </c>
      <c r="AV95" s="13" t="s">
        <v>89</v>
      </c>
      <c r="AW95" s="13" t="s">
        <v>41</v>
      </c>
      <c r="AX95" s="13" t="s">
        <v>80</v>
      </c>
      <c r="AY95" s="237" t="s">
        <v>139</v>
      </c>
    </row>
    <row r="96" s="13" customFormat="1">
      <c r="A96" s="13"/>
      <c r="B96" s="226"/>
      <c r="C96" s="227"/>
      <c r="D96" s="228" t="s">
        <v>150</v>
      </c>
      <c r="E96" s="229" t="s">
        <v>35</v>
      </c>
      <c r="F96" s="230" t="s">
        <v>1091</v>
      </c>
      <c r="G96" s="227"/>
      <c r="H96" s="231">
        <v>0.17399999999999999</v>
      </c>
      <c r="I96" s="232"/>
      <c r="J96" s="227"/>
      <c r="K96" s="227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150</v>
      </c>
      <c r="AU96" s="237" t="s">
        <v>87</v>
      </c>
      <c r="AV96" s="13" t="s">
        <v>89</v>
      </c>
      <c r="AW96" s="13" t="s">
        <v>41</v>
      </c>
      <c r="AX96" s="13" t="s">
        <v>80</v>
      </c>
      <c r="AY96" s="237" t="s">
        <v>139</v>
      </c>
    </row>
    <row r="97" s="13" customFormat="1">
      <c r="A97" s="13"/>
      <c r="B97" s="226"/>
      <c r="C97" s="227"/>
      <c r="D97" s="228" t="s">
        <v>150</v>
      </c>
      <c r="E97" s="229" t="s">
        <v>35</v>
      </c>
      <c r="F97" s="230" t="s">
        <v>1092</v>
      </c>
      <c r="G97" s="227"/>
      <c r="H97" s="231">
        <v>1.5920000000000001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150</v>
      </c>
      <c r="AU97" s="237" t="s">
        <v>87</v>
      </c>
      <c r="AV97" s="13" t="s">
        <v>89</v>
      </c>
      <c r="AW97" s="13" t="s">
        <v>41</v>
      </c>
      <c r="AX97" s="13" t="s">
        <v>80</v>
      </c>
      <c r="AY97" s="237" t="s">
        <v>139</v>
      </c>
    </row>
    <row r="98" s="13" customFormat="1">
      <c r="A98" s="13"/>
      <c r="B98" s="226"/>
      <c r="C98" s="227"/>
      <c r="D98" s="228" t="s">
        <v>150</v>
      </c>
      <c r="E98" s="229" t="s">
        <v>35</v>
      </c>
      <c r="F98" s="230" t="s">
        <v>1093</v>
      </c>
      <c r="G98" s="227"/>
      <c r="H98" s="231">
        <v>3.8439999999999999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150</v>
      </c>
      <c r="AU98" s="237" t="s">
        <v>87</v>
      </c>
      <c r="AV98" s="13" t="s">
        <v>89</v>
      </c>
      <c r="AW98" s="13" t="s">
        <v>41</v>
      </c>
      <c r="AX98" s="13" t="s">
        <v>80</v>
      </c>
      <c r="AY98" s="237" t="s">
        <v>139</v>
      </c>
    </row>
    <row r="99" s="13" customFormat="1">
      <c r="A99" s="13"/>
      <c r="B99" s="226"/>
      <c r="C99" s="227"/>
      <c r="D99" s="228" t="s">
        <v>150</v>
      </c>
      <c r="E99" s="229" t="s">
        <v>35</v>
      </c>
      <c r="F99" s="230" t="s">
        <v>1094</v>
      </c>
      <c r="G99" s="227"/>
      <c r="H99" s="231">
        <v>0.55700000000000005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150</v>
      </c>
      <c r="AU99" s="237" t="s">
        <v>87</v>
      </c>
      <c r="AV99" s="13" t="s">
        <v>89</v>
      </c>
      <c r="AW99" s="13" t="s">
        <v>41</v>
      </c>
      <c r="AX99" s="13" t="s">
        <v>80</v>
      </c>
      <c r="AY99" s="237" t="s">
        <v>139</v>
      </c>
    </row>
    <row r="100" s="13" customFormat="1">
      <c r="A100" s="13"/>
      <c r="B100" s="226"/>
      <c r="C100" s="227"/>
      <c r="D100" s="228" t="s">
        <v>150</v>
      </c>
      <c r="E100" s="229" t="s">
        <v>35</v>
      </c>
      <c r="F100" s="230" t="s">
        <v>1095</v>
      </c>
      <c r="G100" s="227"/>
      <c r="H100" s="231">
        <v>0.80000000000000004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150</v>
      </c>
      <c r="AU100" s="237" t="s">
        <v>87</v>
      </c>
      <c r="AV100" s="13" t="s">
        <v>89</v>
      </c>
      <c r="AW100" s="13" t="s">
        <v>41</v>
      </c>
      <c r="AX100" s="13" t="s">
        <v>80</v>
      </c>
      <c r="AY100" s="237" t="s">
        <v>139</v>
      </c>
    </row>
    <row r="101" s="13" customFormat="1">
      <c r="A101" s="13"/>
      <c r="B101" s="226"/>
      <c r="C101" s="227"/>
      <c r="D101" s="228" t="s">
        <v>150</v>
      </c>
      <c r="E101" s="229" t="s">
        <v>35</v>
      </c>
      <c r="F101" s="230" t="s">
        <v>1096</v>
      </c>
      <c r="G101" s="227"/>
      <c r="H101" s="231">
        <v>2.0270000000000001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150</v>
      </c>
      <c r="AU101" s="237" t="s">
        <v>87</v>
      </c>
      <c r="AV101" s="13" t="s">
        <v>89</v>
      </c>
      <c r="AW101" s="13" t="s">
        <v>41</v>
      </c>
      <c r="AX101" s="13" t="s">
        <v>80</v>
      </c>
      <c r="AY101" s="237" t="s">
        <v>139</v>
      </c>
    </row>
    <row r="102" s="13" customFormat="1">
      <c r="A102" s="13"/>
      <c r="B102" s="226"/>
      <c r="C102" s="227"/>
      <c r="D102" s="228" t="s">
        <v>150</v>
      </c>
      <c r="E102" s="229" t="s">
        <v>35</v>
      </c>
      <c r="F102" s="230" t="s">
        <v>1097</v>
      </c>
      <c r="G102" s="227"/>
      <c r="H102" s="231">
        <v>0.44600000000000001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150</v>
      </c>
      <c r="AU102" s="237" t="s">
        <v>87</v>
      </c>
      <c r="AV102" s="13" t="s">
        <v>89</v>
      </c>
      <c r="AW102" s="13" t="s">
        <v>41</v>
      </c>
      <c r="AX102" s="13" t="s">
        <v>80</v>
      </c>
      <c r="AY102" s="237" t="s">
        <v>139</v>
      </c>
    </row>
    <row r="103" s="13" customFormat="1">
      <c r="A103" s="13"/>
      <c r="B103" s="226"/>
      <c r="C103" s="227"/>
      <c r="D103" s="228" t="s">
        <v>150</v>
      </c>
      <c r="E103" s="229" t="s">
        <v>35</v>
      </c>
      <c r="F103" s="230" t="s">
        <v>1098</v>
      </c>
      <c r="G103" s="227"/>
      <c r="H103" s="231">
        <v>2.0070000000000001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150</v>
      </c>
      <c r="AU103" s="237" t="s">
        <v>87</v>
      </c>
      <c r="AV103" s="13" t="s">
        <v>89</v>
      </c>
      <c r="AW103" s="13" t="s">
        <v>41</v>
      </c>
      <c r="AX103" s="13" t="s">
        <v>80</v>
      </c>
      <c r="AY103" s="237" t="s">
        <v>139</v>
      </c>
    </row>
    <row r="104" s="13" customFormat="1">
      <c r="A104" s="13"/>
      <c r="B104" s="226"/>
      <c r="C104" s="227"/>
      <c r="D104" s="228" t="s">
        <v>150</v>
      </c>
      <c r="E104" s="229" t="s">
        <v>35</v>
      </c>
      <c r="F104" s="230" t="s">
        <v>1099</v>
      </c>
      <c r="G104" s="227"/>
      <c r="H104" s="231">
        <v>0.57299999999999995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150</v>
      </c>
      <c r="AU104" s="237" t="s">
        <v>87</v>
      </c>
      <c r="AV104" s="13" t="s">
        <v>89</v>
      </c>
      <c r="AW104" s="13" t="s">
        <v>41</v>
      </c>
      <c r="AX104" s="13" t="s">
        <v>80</v>
      </c>
      <c r="AY104" s="237" t="s">
        <v>139</v>
      </c>
    </row>
    <row r="105" s="14" customFormat="1">
      <c r="A105" s="14"/>
      <c r="B105" s="238"/>
      <c r="C105" s="239"/>
      <c r="D105" s="228" t="s">
        <v>150</v>
      </c>
      <c r="E105" s="240" t="s">
        <v>35</v>
      </c>
      <c r="F105" s="241" t="s">
        <v>170</v>
      </c>
      <c r="G105" s="239"/>
      <c r="H105" s="242">
        <v>26.794000000000004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150</v>
      </c>
      <c r="AU105" s="248" t="s">
        <v>87</v>
      </c>
      <c r="AV105" s="14" t="s">
        <v>146</v>
      </c>
      <c r="AW105" s="14" t="s">
        <v>41</v>
      </c>
      <c r="AX105" s="14" t="s">
        <v>87</v>
      </c>
      <c r="AY105" s="248" t="s">
        <v>139</v>
      </c>
    </row>
    <row r="106" s="2" customFormat="1" ht="16.5" customHeight="1">
      <c r="A106" s="42"/>
      <c r="B106" s="43"/>
      <c r="C106" s="208" t="s">
        <v>89</v>
      </c>
      <c r="D106" s="208" t="s">
        <v>141</v>
      </c>
      <c r="E106" s="209" t="s">
        <v>1100</v>
      </c>
      <c r="F106" s="210" t="s">
        <v>1101</v>
      </c>
      <c r="G106" s="211" t="s">
        <v>144</v>
      </c>
      <c r="H106" s="212">
        <v>6.3239999999999998</v>
      </c>
      <c r="I106" s="213"/>
      <c r="J106" s="214">
        <f>ROUND(I106*H106,2)</f>
        <v>0</v>
      </c>
      <c r="K106" s="210" t="s">
        <v>35</v>
      </c>
      <c r="L106" s="48"/>
      <c r="M106" s="215" t="s">
        <v>35</v>
      </c>
      <c r="N106" s="216" t="s">
        <v>51</v>
      </c>
      <c r="O106" s="8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19" t="s">
        <v>146</v>
      </c>
      <c r="AT106" s="219" t="s">
        <v>141</v>
      </c>
      <c r="AU106" s="219" t="s">
        <v>87</v>
      </c>
      <c r="AY106" s="20" t="s">
        <v>139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87</v>
      </c>
      <c r="BK106" s="220">
        <f>ROUND(I106*H106,2)</f>
        <v>0</v>
      </c>
      <c r="BL106" s="20" t="s">
        <v>146</v>
      </c>
      <c r="BM106" s="219" t="s">
        <v>1102</v>
      </c>
    </row>
    <row r="107" s="13" customFormat="1">
      <c r="A107" s="13"/>
      <c r="B107" s="226"/>
      <c r="C107" s="227"/>
      <c r="D107" s="228" t="s">
        <v>150</v>
      </c>
      <c r="E107" s="229" t="s">
        <v>35</v>
      </c>
      <c r="F107" s="230" t="s">
        <v>1103</v>
      </c>
      <c r="G107" s="227"/>
      <c r="H107" s="231">
        <v>0.28799999999999998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150</v>
      </c>
      <c r="AU107" s="237" t="s">
        <v>87</v>
      </c>
      <c r="AV107" s="13" t="s">
        <v>89</v>
      </c>
      <c r="AW107" s="13" t="s">
        <v>41</v>
      </c>
      <c r="AX107" s="13" t="s">
        <v>80</v>
      </c>
      <c r="AY107" s="237" t="s">
        <v>139</v>
      </c>
    </row>
    <row r="108" s="13" customFormat="1">
      <c r="A108" s="13"/>
      <c r="B108" s="226"/>
      <c r="C108" s="227"/>
      <c r="D108" s="228" t="s">
        <v>150</v>
      </c>
      <c r="E108" s="229" t="s">
        <v>35</v>
      </c>
      <c r="F108" s="230" t="s">
        <v>1104</v>
      </c>
      <c r="G108" s="227"/>
      <c r="H108" s="231">
        <v>1.6559999999999999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150</v>
      </c>
      <c r="AU108" s="237" t="s">
        <v>87</v>
      </c>
      <c r="AV108" s="13" t="s">
        <v>89</v>
      </c>
      <c r="AW108" s="13" t="s">
        <v>41</v>
      </c>
      <c r="AX108" s="13" t="s">
        <v>80</v>
      </c>
      <c r="AY108" s="237" t="s">
        <v>139</v>
      </c>
    </row>
    <row r="109" s="13" customFormat="1">
      <c r="A109" s="13"/>
      <c r="B109" s="226"/>
      <c r="C109" s="227"/>
      <c r="D109" s="228" t="s">
        <v>150</v>
      </c>
      <c r="E109" s="229" t="s">
        <v>35</v>
      </c>
      <c r="F109" s="230" t="s">
        <v>1105</v>
      </c>
      <c r="G109" s="227"/>
      <c r="H109" s="231">
        <v>0.17799999999999999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150</v>
      </c>
      <c r="AU109" s="237" t="s">
        <v>87</v>
      </c>
      <c r="AV109" s="13" t="s">
        <v>89</v>
      </c>
      <c r="AW109" s="13" t="s">
        <v>41</v>
      </c>
      <c r="AX109" s="13" t="s">
        <v>80</v>
      </c>
      <c r="AY109" s="237" t="s">
        <v>139</v>
      </c>
    </row>
    <row r="110" s="13" customFormat="1">
      <c r="A110" s="13"/>
      <c r="B110" s="226"/>
      <c r="C110" s="227"/>
      <c r="D110" s="228" t="s">
        <v>150</v>
      </c>
      <c r="E110" s="229" t="s">
        <v>35</v>
      </c>
      <c r="F110" s="230" t="s">
        <v>1106</v>
      </c>
      <c r="G110" s="227"/>
      <c r="H110" s="231">
        <v>0.035999999999999997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150</v>
      </c>
      <c r="AU110" s="237" t="s">
        <v>87</v>
      </c>
      <c r="AV110" s="13" t="s">
        <v>89</v>
      </c>
      <c r="AW110" s="13" t="s">
        <v>41</v>
      </c>
      <c r="AX110" s="13" t="s">
        <v>80</v>
      </c>
      <c r="AY110" s="237" t="s">
        <v>139</v>
      </c>
    </row>
    <row r="111" s="13" customFormat="1">
      <c r="A111" s="13"/>
      <c r="B111" s="226"/>
      <c r="C111" s="227"/>
      <c r="D111" s="228" t="s">
        <v>150</v>
      </c>
      <c r="E111" s="229" t="s">
        <v>35</v>
      </c>
      <c r="F111" s="230" t="s">
        <v>1107</v>
      </c>
      <c r="G111" s="227"/>
      <c r="H111" s="231">
        <v>0.30399999999999999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150</v>
      </c>
      <c r="AU111" s="237" t="s">
        <v>87</v>
      </c>
      <c r="AV111" s="13" t="s">
        <v>89</v>
      </c>
      <c r="AW111" s="13" t="s">
        <v>41</v>
      </c>
      <c r="AX111" s="13" t="s">
        <v>80</v>
      </c>
      <c r="AY111" s="237" t="s">
        <v>139</v>
      </c>
    </row>
    <row r="112" s="13" customFormat="1">
      <c r="A112" s="13"/>
      <c r="B112" s="226"/>
      <c r="C112" s="227"/>
      <c r="D112" s="228" t="s">
        <v>150</v>
      </c>
      <c r="E112" s="229" t="s">
        <v>35</v>
      </c>
      <c r="F112" s="230" t="s">
        <v>1108</v>
      </c>
      <c r="G112" s="227"/>
      <c r="H112" s="231">
        <v>0.071999999999999995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150</v>
      </c>
      <c r="AU112" s="237" t="s">
        <v>87</v>
      </c>
      <c r="AV112" s="13" t="s">
        <v>89</v>
      </c>
      <c r="AW112" s="13" t="s">
        <v>41</v>
      </c>
      <c r="AX112" s="13" t="s">
        <v>80</v>
      </c>
      <c r="AY112" s="237" t="s">
        <v>139</v>
      </c>
    </row>
    <row r="113" s="13" customFormat="1">
      <c r="A113" s="13"/>
      <c r="B113" s="226"/>
      <c r="C113" s="227"/>
      <c r="D113" s="228" t="s">
        <v>150</v>
      </c>
      <c r="E113" s="229" t="s">
        <v>35</v>
      </c>
      <c r="F113" s="230" t="s">
        <v>1109</v>
      </c>
      <c r="G113" s="227"/>
      <c r="H113" s="231">
        <v>0.48799999999999999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150</v>
      </c>
      <c r="AU113" s="237" t="s">
        <v>87</v>
      </c>
      <c r="AV113" s="13" t="s">
        <v>89</v>
      </c>
      <c r="AW113" s="13" t="s">
        <v>41</v>
      </c>
      <c r="AX113" s="13" t="s">
        <v>80</v>
      </c>
      <c r="AY113" s="237" t="s">
        <v>139</v>
      </c>
    </row>
    <row r="114" s="13" customFormat="1">
      <c r="A114" s="13"/>
      <c r="B114" s="226"/>
      <c r="C114" s="227"/>
      <c r="D114" s="228" t="s">
        <v>150</v>
      </c>
      <c r="E114" s="229" t="s">
        <v>35</v>
      </c>
      <c r="F114" s="230" t="s">
        <v>1110</v>
      </c>
      <c r="G114" s="227"/>
      <c r="H114" s="231">
        <v>0.064000000000000001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150</v>
      </c>
      <c r="AU114" s="237" t="s">
        <v>87</v>
      </c>
      <c r="AV114" s="13" t="s">
        <v>89</v>
      </c>
      <c r="AW114" s="13" t="s">
        <v>41</v>
      </c>
      <c r="AX114" s="13" t="s">
        <v>80</v>
      </c>
      <c r="AY114" s="237" t="s">
        <v>139</v>
      </c>
    </row>
    <row r="115" s="13" customFormat="1">
      <c r="A115" s="13"/>
      <c r="B115" s="226"/>
      <c r="C115" s="227"/>
      <c r="D115" s="228" t="s">
        <v>150</v>
      </c>
      <c r="E115" s="229" t="s">
        <v>35</v>
      </c>
      <c r="F115" s="230" t="s">
        <v>1111</v>
      </c>
      <c r="G115" s="227"/>
      <c r="H115" s="231">
        <v>0.29599999999999999</v>
      </c>
      <c r="I115" s="232"/>
      <c r="J115" s="227"/>
      <c r="K115" s="227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150</v>
      </c>
      <c r="AU115" s="237" t="s">
        <v>87</v>
      </c>
      <c r="AV115" s="13" t="s">
        <v>89</v>
      </c>
      <c r="AW115" s="13" t="s">
        <v>41</v>
      </c>
      <c r="AX115" s="13" t="s">
        <v>80</v>
      </c>
      <c r="AY115" s="237" t="s">
        <v>139</v>
      </c>
    </row>
    <row r="116" s="13" customFormat="1">
      <c r="A116" s="13"/>
      <c r="B116" s="226"/>
      <c r="C116" s="227"/>
      <c r="D116" s="228" t="s">
        <v>150</v>
      </c>
      <c r="E116" s="229" t="s">
        <v>35</v>
      </c>
      <c r="F116" s="230" t="s">
        <v>1112</v>
      </c>
      <c r="G116" s="227"/>
      <c r="H116" s="231">
        <v>0.106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150</v>
      </c>
      <c r="AU116" s="237" t="s">
        <v>87</v>
      </c>
      <c r="AV116" s="13" t="s">
        <v>89</v>
      </c>
      <c r="AW116" s="13" t="s">
        <v>41</v>
      </c>
      <c r="AX116" s="13" t="s">
        <v>80</v>
      </c>
      <c r="AY116" s="237" t="s">
        <v>139</v>
      </c>
    </row>
    <row r="117" s="13" customFormat="1">
      <c r="A117" s="13"/>
      <c r="B117" s="226"/>
      <c r="C117" s="227"/>
      <c r="D117" s="228" t="s">
        <v>150</v>
      </c>
      <c r="E117" s="229" t="s">
        <v>35</v>
      </c>
      <c r="F117" s="230" t="s">
        <v>1113</v>
      </c>
      <c r="G117" s="227"/>
      <c r="H117" s="231">
        <v>0.040000000000000001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150</v>
      </c>
      <c r="AU117" s="237" t="s">
        <v>87</v>
      </c>
      <c r="AV117" s="13" t="s">
        <v>89</v>
      </c>
      <c r="AW117" s="13" t="s">
        <v>41</v>
      </c>
      <c r="AX117" s="13" t="s">
        <v>80</v>
      </c>
      <c r="AY117" s="237" t="s">
        <v>139</v>
      </c>
    </row>
    <row r="118" s="13" customFormat="1">
      <c r="A118" s="13"/>
      <c r="B118" s="226"/>
      <c r="C118" s="227"/>
      <c r="D118" s="228" t="s">
        <v>150</v>
      </c>
      <c r="E118" s="229" t="s">
        <v>35</v>
      </c>
      <c r="F118" s="230" t="s">
        <v>1114</v>
      </c>
      <c r="G118" s="227"/>
      <c r="H118" s="231">
        <v>0.40000000000000002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150</v>
      </c>
      <c r="AU118" s="237" t="s">
        <v>87</v>
      </c>
      <c r="AV118" s="13" t="s">
        <v>89</v>
      </c>
      <c r="AW118" s="13" t="s">
        <v>41</v>
      </c>
      <c r="AX118" s="13" t="s">
        <v>80</v>
      </c>
      <c r="AY118" s="237" t="s">
        <v>139</v>
      </c>
    </row>
    <row r="119" s="13" customFormat="1">
      <c r="A119" s="13"/>
      <c r="B119" s="226"/>
      <c r="C119" s="227"/>
      <c r="D119" s="228" t="s">
        <v>150</v>
      </c>
      <c r="E119" s="229" t="s">
        <v>35</v>
      </c>
      <c r="F119" s="230" t="s">
        <v>1115</v>
      </c>
      <c r="G119" s="227"/>
      <c r="H119" s="231">
        <v>0.88400000000000001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150</v>
      </c>
      <c r="AU119" s="237" t="s">
        <v>87</v>
      </c>
      <c r="AV119" s="13" t="s">
        <v>89</v>
      </c>
      <c r="AW119" s="13" t="s">
        <v>41</v>
      </c>
      <c r="AX119" s="13" t="s">
        <v>80</v>
      </c>
      <c r="AY119" s="237" t="s">
        <v>139</v>
      </c>
    </row>
    <row r="120" s="13" customFormat="1">
      <c r="A120" s="13"/>
      <c r="B120" s="226"/>
      <c r="C120" s="227"/>
      <c r="D120" s="228" t="s">
        <v>150</v>
      </c>
      <c r="E120" s="229" t="s">
        <v>35</v>
      </c>
      <c r="F120" s="230" t="s">
        <v>1116</v>
      </c>
      <c r="G120" s="227"/>
      <c r="H120" s="231">
        <v>0.128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150</v>
      </c>
      <c r="AU120" s="237" t="s">
        <v>87</v>
      </c>
      <c r="AV120" s="13" t="s">
        <v>89</v>
      </c>
      <c r="AW120" s="13" t="s">
        <v>41</v>
      </c>
      <c r="AX120" s="13" t="s">
        <v>80</v>
      </c>
      <c r="AY120" s="237" t="s">
        <v>139</v>
      </c>
    </row>
    <row r="121" s="13" customFormat="1">
      <c r="A121" s="13"/>
      <c r="B121" s="226"/>
      <c r="C121" s="227"/>
      <c r="D121" s="228" t="s">
        <v>150</v>
      </c>
      <c r="E121" s="229" t="s">
        <v>35</v>
      </c>
      <c r="F121" s="230" t="s">
        <v>1117</v>
      </c>
      <c r="G121" s="227"/>
      <c r="H121" s="231">
        <v>0.184</v>
      </c>
      <c r="I121" s="232"/>
      <c r="J121" s="227"/>
      <c r="K121" s="227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150</v>
      </c>
      <c r="AU121" s="237" t="s">
        <v>87</v>
      </c>
      <c r="AV121" s="13" t="s">
        <v>89</v>
      </c>
      <c r="AW121" s="13" t="s">
        <v>41</v>
      </c>
      <c r="AX121" s="13" t="s">
        <v>80</v>
      </c>
      <c r="AY121" s="237" t="s">
        <v>139</v>
      </c>
    </row>
    <row r="122" s="13" customFormat="1">
      <c r="A122" s="13"/>
      <c r="B122" s="226"/>
      <c r="C122" s="227"/>
      <c r="D122" s="228" t="s">
        <v>150</v>
      </c>
      <c r="E122" s="229" t="s">
        <v>35</v>
      </c>
      <c r="F122" s="230" t="s">
        <v>1118</v>
      </c>
      <c r="G122" s="227"/>
      <c r="H122" s="231">
        <v>0.44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150</v>
      </c>
      <c r="AU122" s="237" t="s">
        <v>87</v>
      </c>
      <c r="AV122" s="13" t="s">
        <v>89</v>
      </c>
      <c r="AW122" s="13" t="s">
        <v>41</v>
      </c>
      <c r="AX122" s="13" t="s">
        <v>80</v>
      </c>
      <c r="AY122" s="237" t="s">
        <v>139</v>
      </c>
    </row>
    <row r="123" s="13" customFormat="1">
      <c r="A123" s="13"/>
      <c r="B123" s="226"/>
      <c r="C123" s="227"/>
      <c r="D123" s="228" t="s">
        <v>150</v>
      </c>
      <c r="E123" s="229" t="s">
        <v>35</v>
      </c>
      <c r="F123" s="230" t="s">
        <v>1119</v>
      </c>
      <c r="G123" s="227"/>
      <c r="H123" s="231">
        <v>0.112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150</v>
      </c>
      <c r="AU123" s="237" t="s">
        <v>87</v>
      </c>
      <c r="AV123" s="13" t="s">
        <v>89</v>
      </c>
      <c r="AW123" s="13" t="s">
        <v>41</v>
      </c>
      <c r="AX123" s="13" t="s">
        <v>80</v>
      </c>
      <c r="AY123" s="237" t="s">
        <v>139</v>
      </c>
    </row>
    <row r="124" s="13" customFormat="1">
      <c r="A124" s="13"/>
      <c r="B124" s="226"/>
      <c r="C124" s="227"/>
      <c r="D124" s="228" t="s">
        <v>150</v>
      </c>
      <c r="E124" s="229" t="s">
        <v>35</v>
      </c>
      <c r="F124" s="230" t="s">
        <v>1120</v>
      </c>
      <c r="G124" s="227"/>
      <c r="H124" s="231">
        <v>0.504</v>
      </c>
      <c r="I124" s="232"/>
      <c r="J124" s="227"/>
      <c r="K124" s="227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150</v>
      </c>
      <c r="AU124" s="237" t="s">
        <v>87</v>
      </c>
      <c r="AV124" s="13" t="s">
        <v>89</v>
      </c>
      <c r="AW124" s="13" t="s">
        <v>41</v>
      </c>
      <c r="AX124" s="13" t="s">
        <v>80</v>
      </c>
      <c r="AY124" s="237" t="s">
        <v>139</v>
      </c>
    </row>
    <row r="125" s="13" customFormat="1">
      <c r="A125" s="13"/>
      <c r="B125" s="226"/>
      <c r="C125" s="227"/>
      <c r="D125" s="228" t="s">
        <v>150</v>
      </c>
      <c r="E125" s="229" t="s">
        <v>35</v>
      </c>
      <c r="F125" s="230" t="s">
        <v>1121</v>
      </c>
      <c r="G125" s="227"/>
      <c r="H125" s="231">
        <v>0.14399999999999999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150</v>
      </c>
      <c r="AU125" s="237" t="s">
        <v>87</v>
      </c>
      <c r="AV125" s="13" t="s">
        <v>89</v>
      </c>
      <c r="AW125" s="13" t="s">
        <v>41</v>
      </c>
      <c r="AX125" s="13" t="s">
        <v>80</v>
      </c>
      <c r="AY125" s="237" t="s">
        <v>139</v>
      </c>
    </row>
    <row r="126" s="14" customFormat="1">
      <c r="A126" s="14"/>
      <c r="B126" s="238"/>
      <c r="C126" s="239"/>
      <c r="D126" s="228" t="s">
        <v>150</v>
      </c>
      <c r="E126" s="240" t="s">
        <v>35</v>
      </c>
      <c r="F126" s="241" t="s">
        <v>170</v>
      </c>
      <c r="G126" s="239"/>
      <c r="H126" s="242">
        <v>6.3239999999999998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150</v>
      </c>
      <c r="AU126" s="248" t="s">
        <v>87</v>
      </c>
      <c r="AV126" s="14" t="s">
        <v>146</v>
      </c>
      <c r="AW126" s="14" t="s">
        <v>41</v>
      </c>
      <c r="AX126" s="14" t="s">
        <v>87</v>
      </c>
      <c r="AY126" s="248" t="s">
        <v>139</v>
      </c>
    </row>
    <row r="127" s="12" customFormat="1" ht="25.92" customHeight="1">
      <c r="A127" s="12"/>
      <c r="B127" s="192"/>
      <c r="C127" s="193"/>
      <c r="D127" s="194" t="s">
        <v>79</v>
      </c>
      <c r="E127" s="195" t="s">
        <v>877</v>
      </c>
      <c r="F127" s="195" t="s">
        <v>1122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SUM(P128:P139)</f>
        <v>0</v>
      </c>
      <c r="Q127" s="200"/>
      <c r="R127" s="201">
        <f>SUM(R128:R139)</f>
        <v>0</v>
      </c>
      <c r="S127" s="200"/>
      <c r="T127" s="202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3" t="s">
        <v>87</v>
      </c>
      <c r="AT127" s="204" t="s">
        <v>79</v>
      </c>
      <c r="AU127" s="204" t="s">
        <v>80</v>
      </c>
      <c r="AY127" s="203" t="s">
        <v>139</v>
      </c>
      <c r="BK127" s="205">
        <f>SUM(BK128:BK139)</f>
        <v>0</v>
      </c>
    </row>
    <row r="128" s="2" customFormat="1" ht="16.5" customHeight="1">
      <c r="A128" s="42"/>
      <c r="B128" s="43"/>
      <c r="C128" s="208" t="s">
        <v>176</v>
      </c>
      <c r="D128" s="208" t="s">
        <v>141</v>
      </c>
      <c r="E128" s="209" t="s">
        <v>1123</v>
      </c>
      <c r="F128" s="210" t="s">
        <v>1124</v>
      </c>
      <c r="G128" s="211" t="s">
        <v>232</v>
      </c>
      <c r="H128" s="212">
        <v>1.5</v>
      </c>
      <c r="I128" s="213"/>
      <c r="J128" s="214">
        <f>ROUND(I128*H128,2)</f>
        <v>0</v>
      </c>
      <c r="K128" s="210" t="s">
        <v>35</v>
      </c>
      <c r="L128" s="48"/>
      <c r="M128" s="215" t="s">
        <v>35</v>
      </c>
      <c r="N128" s="216" t="s">
        <v>51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19" t="s">
        <v>146</v>
      </c>
      <c r="AT128" s="219" t="s">
        <v>141</v>
      </c>
      <c r="AU128" s="219" t="s">
        <v>87</v>
      </c>
      <c r="AY128" s="20" t="s">
        <v>139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87</v>
      </c>
      <c r="BK128" s="220">
        <f>ROUND(I128*H128,2)</f>
        <v>0</v>
      </c>
      <c r="BL128" s="20" t="s">
        <v>146</v>
      </c>
      <c r="BM128" s="219" t="s">
        <v>1125</v>
      </c>
    </row>
    <row r="129" s="2" customFormat="1" ht="16.5" customHeight="1">
      <c r="A129" s="42"/>
      <c r="B129" s="43"/>
      <c r="C129" s="208" t="s">
        <v>146</v>
      </c>
      <c r="D129" s="208" t="s">
        <v>141</v>
      </c>
      <c r="E129" s="209" t="s">
        <v>1126</v>
      </c>
      <c r="F129" s="210" t="s">
        <v>1127</v>
      </c>
      <c r="G129" s="211" t="s">
        <v>232</v>
      </c>
      <c r="H129" s="212">
        <v>12.800000000000001</v>
      </c>
      <c r="I129" s="213"/>
      <c r="J129" s="214">
        <f>ROUND(I129*H129,2)</f>
        <v>0</v>
      </c>
      <c r="K129" s="210" t="s">
        <v>35</v>
      </c>
      <c r="L129" s="48"/>
      <c r="M129" s="215" t="s">
        <v>35</v>
      </c>
      <c r="N129" s="216" t="s">
        <v>51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19" t="s">
        <v>146</v>
      </c>
      <c r="AT129" s="219" t="s">
        <v>141</v>
      </c>
      <c r="AU129" s="219" t="s">
        <v>87</v>
      </c>
      <c r="AY129" s="20" t="s">
        <v>139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87</v>
      </c>
      <c r="BK129" s="220">
        <f>ROUND(I129*H129,2)</f>
        <v>0</v>
      </c>
      <c r="BL129" s="20" t="s">
        <v>146</v>
      </c>
      <c r="BM129" s="219" t="s">
        <v>1128</v>
      </c>
    </row>
    <row r="130" s="2" customFormat="1" ht="16.5" customHeight="1">
      <c r="A130" s="42"/>
      <c r="B130" s="43"/>
      <c r="C130" s="208" t="s">
        <v>189</v>
      </c>
      <c r="D130" s="208" t="s">
        <v>141</v>
      </c>
      <c r="E130" s="209" t="s">
        <v>1129</v>
      </c>
      <c r="F130" s="210" t="s">
        <v>1130</v>
      </c>
      <c r="G130" s="211" t="s">
        <v>232</v>
      </c>
      <c r="H130" s="212">
        <v>2.7000000000000002</v>
      </c>
      <c r="I130" s="213"/>
      <c r="J130" s="214">
        <f>ROUND(I130*H130,2)</f>
        <v>0</v>
      </c>
      <c r="K130" s="210" t="s">
        <v>35</v>
      </c>
      <c r="L130" s="48"/>
      <c r="M130" s="215" t="s">
        <v>35</v>
      </c>
      <c r="N130" s="216" t="s">
        <v>51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19" t="s">
        <v>146</v>
      </c>
      <c r="AT130" s="219" t="s">
        <v>141</v>
      </c>
      <c r="AU130" s="219" t="s">
        <v>87</v>
      </c>
      <c r="AY130" s="20" t="s">
        <v>139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87</v>
      </c>
      <c r="BK130" s="220">
        <f>ROUND(I130*H130,2)</f>
        <v>0</v>
      </c>
      <c r="BL130" s="20" t="s">
        <v>146</v>
      </c>
      <c r="BM130" s="219" t="s">
        <v>1131</v>
      </c>
    </row>
    <row r="131" s="2" customFormat="1" ht="16.5" customHeight="1">
      <c r="A131" s="42"/>
      <c r="B131" s="43"/>
      <c r="C131" s="208" t="s">
        <v>196</v>
      </c>
      <c r="D131" s="208" t="s">
        <v>141</v>
      </c>
      <c r="E131" s="209" t="s">
        <v>1132</v>
      </c>
      <c r="F131" s="210" t="s">
        <v>1133</v>
      </c>
      <c r="G131" s="211" t="s">
        <v>232</v>
      </c>
      <c r="H131" s="212">
        <v>0.5</v>
      </c>
      <c r="I131" s="213"/>
      <c r="J131" s="214">
        <f>ROUND(I131*H131,2)</f>
        <v>0</v>
      </c>
      <c r="K131" s="210" t="s">
        <v>35</v>
      </c>
      <c r="L131" s="48"/>
      <c r="M131" s="215" t="s">
        <v>35</v>
      </c>
      <c r="N131" s="216" t="s">
        <v>51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19" t="s">
        <v>146</v>
      </c>
      <c r="AT131" s="219" t="s">
        <v>141</v>
      </c>
      <c r="AU131" s="219" t="s">
        <v>87</v>
      </c>
      <c r="AY131" s="20" t="s">
        <v>139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87</v>
      </c>
      <c r="BK131" s="220">
        <f>ROUND(I131*H131,2)</f>
        <v>0</v>
      </c>
      <c r="BL131" s="20" t="s">
        <v>146</v>
      </c>
      <c r="BM131" s="219" t="s">
        <v>1134</v>
      </c>
    </row>
    <row r="132" s="2" customFormat="1" ht="16.5" customHeight="1">
      <c r="A132" s="42"/>
      <c r="B132" s="43"/>
      <c r="C132" s="208" t="s">
        <v>202</v>
      </c>
      <c r="D132" s="208" t="s">
        <v>141</v>
      </c>
      <c r="E132" s="209" t="s">
        <v>1135</v>
      </c>
      <c r="F132" s="210" t="s">
        <v>1136</v>
      </c>
      <c r="G132" s="211" t="s">
        <v>205</v>
      </c>
      <c r="H132" s="212">
        <v>0.36299999999999999</v>
      </c>
      <c r="I132" s="213"/>
      <c r="J132" s="214">
        <f>ROUND(I132*H132,2)</f>
        <v>0</v>
      </c>
      <c r="K132" s="210" t="s">
        <v>35</v>
      </c>
      <c r="L132" s="48"/>
      <c r="M132" s="215" t="s">
        <v>35</v>
      </c>
      <c r="N132" s="216" t="s">
        <v>51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146</v>
      </c>
      <c r="AT132" s="219" t="s">
        <v>141</v>
      </c>
      <c r="AU132" s="219" t="s">
        <v>87</v>
      </c>
      <c r="AY132" s="20" t="s">
        <v>139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87</v>
      </c>
      <c r="BK132" s="220">
        <f>ROUND(I132*H132,2)</f>
        <v>0</v>
      </c>
      <c r="BL132" s="20" t="s">
        <v>146</v>
      </c>
      <c r="BM132" s="219" t="s">
        <v>1137</v>
      </c>
    </row>
    <row r="133" s="2" customFormat="1" ht="16.5" customHeight="1">
      <c r="A133" s="42"/>
      <c r="B133" s="43"/>
      <c r="C133" s="208" t="s">
        <v>210</v>
      </c>
      <c r="D133" s="208" t="s">
        <v>141</v>
      </c>
      <c r="E133" s="209" t="s">
        <v>1138</v>
      </c>
      <c r="F133" s="210" t="s">
        <v>1139</v>
      </c>
      <c r="G133" s="211" t="s">
        <v>205</v>
      </c>
      <c r="H133" s="212">
        <v>0.36299999999999999</v>
      </c>
      <c r="I133" s="213"/>
      <c r="J133" s="214">
        <f>ROUND(I133*H133,2)</f>
        <v>0</v>
      </c>
      <c r="K133" s="210" t="s">
        <v>35</v>
      </c>
      <c r="L133" s="48"/>
      <c r="M133" s="215" t="s">
        <v>35</v>
      </c>
      <c r="N133" s="216" t="s">
        <v>51</v>
      </c>
      <c r="O133" s="8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19" t="s">
        <v>146</v>
      </c>
      <c r="AT133" s="219" t="s">
        <v>141</v>
      </c>
      <c r="AU133" s="219" t="s">
        <v>87</v>
      </c>
      <c r="AY133" s="20" t="s">
        <v>139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87</v>
      </c>
      <c r="BK133" s="220">
        <f>ROUND(I133*H133,2)</f>
        <v>0</v>
      </c>
      <c r="BL133" s="20" t="s">
        <v>146</v>
      </c>
      <c r="BM133" s="219" t="s">
        <v>1140</v>
      </c>
    </row>
    <row r="134" s="2" customFormat="1" ht="16.5" customHeight="1">
      <c r="A134" s="42"/>
      <c r="B134" s="43"/>
      <c r="C134" s="208" t="s">
        <v>218</v>
      </c>
      <c r="D134" s="208" t="s">
        <v>141</v>
      </c>
      <c r="E134" s="209" t="s">
        <v>1141</v>
      </c>
      <c r="F134" s="210" t="s">
        <v>1142</v>
      </c>
      <c r="G134" s="211" t="s">
        <v>205</v>
      </c>
      <c r="H134" s="212">
        <v>0.36299999999999999</v>
      </c>
      <c r="I134" s="213"/>
      <c r="J134" s="214">
        <f>ROUND(I134*H134,2)</f>
        <v>0</v>
      </c>
      <c r="K134" s="210" t="s">
        <v>35</v>
      </c>
      <c r="L134" s="48"/>
      <c r="M134" s="215" t="s">
        <v>35</v>
      </c>
      <c r="N134" s="216" t="s">
        <v>51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19" t="s">
        <v>146</v>
      </c>
      <c r="AT134" s="219" t="s">
        <v>141</v>
      </c>
      <c r="AU134" s="219" t="s">
        <v>87</v>
      </c>
      <c r="AY134" s="20" t="s">
        <v>139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87</v>
      </c>
      <c r="BK134" s="220">
        <f>ROUND(I134*H134,2)</f>
        <v>0</v>
      </c>
      <c r="BL134" s="20" t="s">
        <v>146</v>
      </c>
      <c r="BM134" s="219" t="s">
        <v>1143</v>
      </c>
    </row>
    <row r="135" s="2" customFormat="1" ht="21.75" customHeight="1">
      <c r="A135" s="42"/>
      <c r="B135" s="43"/>
      <c r="C135" s="208" t="s">
        <v>228</v>
      </c>
      <c r="D135" s="208" t="s">
        <v>141</v>
      </c>
      <c r="E135" s="209" t="s">
        <v>1144</v>
      </c>
      <c r="F135" s="210" t="s">
        <v>1145</v>
      </c>
      <c r="G135" s="211" t="s">
        <v>205</v>
      </c>
      <c r="H135" s="212">
        <v>0.36299999999999999</v>
      </c>
      <c r="I135" s="213"/>
      <c r="J135" s="214">
        <f>ROUND(I135*H135,2)</f>
        <v>0</v>
      </c>
      <c r="K135" s="210" t="s">
        <v>35</v>
      </c>
      <c r="L135" s="48"/>
      <c r="M135" s="215" t="s">
        <v>35</v>
      </c>
      <c r="N135" s="216" t="s">
        <v>51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19" t="s">
        <v>146</v>
      </c>
      <c r="AT135" s="219" t="s">
        <v>141</v>
      </c>
      <c r="AU135" s="219" t="s">
        <v>87</v>
      </c>
      <c r="AY135" s="20" t="s">
        <v>139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87</v>
      </c>
      <c r="BK135" s="220">
        <f>ROUND(I135*H135,2)</f>
        <v>0</v>
      </c>
      <c r="BL135" s="20" t="s">
        <v>146</v>
      </c>
      <c r="BM135" s="219" t="s">
        <v>1146</v>
      </c>
    </row>
    <row r="136" s="2" customFormat="1" ht="16.5" customHeight="1">
      <c r="A136" s="42"/>
      <c r="B136" s="43"/>
      <c r="C136" s="208" t="s">
        <v>235</v>
      </c>
      <c r="D136" s="208" t="s">
        <v>141</v>
      </c>
      <c r="E136" s="209" t="s">
        <v>1147</v>
      </c>
      <c r="F136" s="210" t="s">
        <v>1148</v>
      </c>
      <c r="G136" s="211" t="s">
        <v>205</v>
      </c>
      <c r="H136" s="212">
        <v>3.266</v>
      </c>
      <c r="I136" s="213"/>
      <c r="J136" s="214">
        <f>ROUND(I136*H136,2)</f>
        <v>0</v>
      </c>
      <c r="K136" s="210" t="s">
        <v>35</v>
      </c>
      <c r="L136" s="48"/>
      <c r="M136" s="215" t="s">
        <v>35</v>
      </c>
      <c r="N136" s="216" t="s">
        <v>51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146</v>
      </c>
      <c r="AT136" s="219" t="s">
        <v>141</v>
      </c>
      <c r="AU136" s="219" t="s">
        <v>87</v>
      </c>
      <c r="AY136" s="20" t="s">
        <v>139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87</v>
      </c>
      <c r="BK136" s="220">
        <f>ROUND(I136*H136,2)</f>
        <v>0</v>
      </c>
      <c r="BL136" s="20" t="s">
        <v>146</v>
      </c>
      <c r="BM136" s="219" t="s">
        <v>1149</v>
      </c>
    </row>
    <row r="137" s="2" customFormat="1" ht="16.5" customHeight="1">
      <c r="A137" s="42"/>
      <c r="B137" s="43"/>
      <c r="C137" s="208" t="s">
        <v>8</v>
      </c>
      <c r="D137" s="208" t="s">
        <v>141</v>
      </c>
      <c r="E137" s="209" t="s">
        <v>1150</v>
      </c>
      <c r="F137" s="210" t="s">
        <v>1151</v>
      </c>
      <c r="G137" s="211" t="s">
        <v>205</v>
      </c>
      <c r="H137" s="212">
        <v>0.36299999999999999</v>
      </c>
      <c r="I137" s="213"/>
      <c r="J137" s="214">
        <f>ROUND(I137*H137,2)</f>
        <v>0</v>
      </c>
      <c r="K137" s="210" t="s">
        <v>35</v>
      </c>
      <c r="L137" s="48"/>
      <c r="M137" s="215" t="s">
        <v>35</v>
      </c>
      <c r="N137" s="216" t="s">
        <v>51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19" t="s">
        <v>146</v>
      </c>
      <c r="AT137" s="219" t="s">
        <v>141</v>
      </c>
      <c r="AU137" s="219" t="s">
        <v>87</v>
      </c>
      <c r="AY137" s="20" t="s">
        <v>139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87</v>
      </c>
      <c r="BK137" s="220">
        <f>ROUND(I137*H137,2)</f>
        <v>0</v>
      </c>
      <c r="BL137" s="20" t="s">
        <v>146</v>
      </c>
      <c r="BM137" s="219" t="s">
        <v>1152</v>
      </c>
    </row>
    <row r="138" s="2" customFormat="1" ht="21.75" customHeight="1">
      <c r="A138" s="42"/>
      <c r="B138" s="43"/>
      <c r="C138" s="208" t="s">
        <v>255</v>
      </c>
      <c r="D138" s="208" t="s">
        <v>141</v>
      </c>
      <c r="E138" s="209" t="s">
        <v>1153</v>
      </c>
      <c r="F138" s="210" t="s">
        <v>1154</v>
      </c>
      <c r="G138" s="211" t="s">
        <v>205</v>
      </c>
      <c r="H138" s="212">
        <v>0.36299999999999999</v>
      </c>
      <c r="I138" s="213"/>
      <c r="J138" s="214">
        <f>ROUND(I138*H138,2)</f>
        <v>0</v>
      </c>
      <c r="K138" s="210" t="s">
        <v>35</v>
      </c>
      <c r="L138" s="48"/>
      <c r="M138" s="215" t="s">
        <v>35</v>
      </c>
      <c r="N138" s="216" t="s">
        <v>51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19" t="s">
        <v>146</v>
      </c>
      <c r="AT138" s="219" t="s">
        <v>141</v>
      </c>
      <c r="AU138" s="219" t="s">
        <v>87</v>
      </c>
      <c r="AY138" s="20" t="s">
        <v>139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87</v>
      </c>
      <c r="BK138" s="220">
        <f>ROUND(I138*H138,2)</f>
        <v>0</v>
      </c>
      <c r="BL138" s="20" t="s">
        <v>146</v>
      </c>
      <c r="BM138" s="219" t="s">
        <v>1155</v>
      </c>
    </row>
    <row r="139" s="2" customFormat="1" ht="24.15" customHeight="1">
      <c r="A139" s="42"/>
      <c r="B139" s="43"/>
      <c r="C139" s="208" t="s">
        <v>272</v>
      </c>
      <c r="D139" s="208" t="s">
        <v>141</v>
      </c>
      <c r="E139" s="209" t="s">
        <v>1156</v>
      </c>
      <c r="F139" s="210" t="s">
        <v>1157</v>
      </c>
      <c r="G139" s="211" t="s">
        <v>205</v>
      </c>
      <c r="H139" s="212">
        <v>0.36299999999999999</v>
      </c>
      <c r="I139" s="213"/>
      <c r="J139" s="214">
        <f>ROUND(I139*H139,2)</f>
        <v>0</v>
      </c>
      <c r="K139" s="210" t="s">
        <v>35</v>
      </c>
      <c r="L139" s="48"/>
      <c r="M139" s="215" t="s">
        <v>35</v>
      </c>
      <c r="N139" s="216" t="s">
        <v>51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19" t="s">
        <v>146</v>
      </c>
      <c r="AT139" s="219" t="s">
        <v>141</v>
      </c>
      <c r="AU139" s="219" t="s">
        <v>87</v>
      </c>
      <c r="AY139" s="20" t="s">
        <v>139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87</v>
      </c>
      <c r="BK139" s="220">
        <f>ROUND(I139*H139,2)</f>
        <v>0</v>
      </c>
      <c r="BL139" s="20" t="s">
        <v>146</v>
      </c>
      <c r="BM139" s="219" t="s">
        <v>1158</v>
      </c>
    </row>
    <row r="140" s="12" customFormat="1" ht="25.92" customHeight="1">
      <c r="A140" s="12"/>
      <c r="B140" s="192"/>
      <c r="C140" s="193"/>
      <c r="D140" s="194" t="s">
        <v>79</v>
      </c>
      <c r="E140" s="195" t="s">
        <v>1159</v>
      </c>
      <c r="F140" s="195" t="s">
        <v>1160</v>
      </c>
      <c r="G140" s="193"/>
      <c r="H140" s="193"/>
      <c r="I140" s="196"/>
      <c r="J140" s="197">
        <f>BK140</f>
        <v>0</v>
      </c>
      <c r="K140" s="193"/>
      <c r="L140" s="198"/>
      <c r="M140" s="199"/>
      <c r="N140" s="200"/>
      <c r="O140" s="200"/>
      <c r="P140" s="201">
        <f>SUM(P141:P161)</f>
        <v>0</v>
      </c>
      <c r="Q140" s="200"/>
      <c r="R140" s="201">
        <f>SUM(R141:R161)</f>
        <v>0</v>
      </c>
      <c r="S140" s="200"/>
      <c r="T140" s="202">
        <f>SUM(T141:T161)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3" t="s">
        <v>89</v>
      </c>
      <c r="AT140" s="204" t="s">
        <v>79</v>
      </c>
      <c r="AU140" s="204" t="s">
        <v>80</v>
      </c>
      <c r="AY140" s="203" t="s">
        <v>139</v>
      </c>
      <c r="BK140" s="205">
        <f>SUM(BK141:BK161)</f>
        <v>0</v>
      </c>
    </row>
    <row r="141" s="2" customFormat="1" ht="16.5" customHeight="1">
      <c r="A141" s="42"/>
      <c r="B141" s="43"/>
      <c r="C141" s="208" t="s">
        <v>279</v>
      </c>
      <c r="D141" s="208" t="s">
        <v>141</v>
      </c>
      <c r="E141" s="209" t="s">
        <v>1161</v>
      </c>
      <c r="F141" s="210" t="s">
        <v>1162</v>
      </c>
      <c r="G141" s="211" t="s">
        <v>232</v>
      </c>
      <c r="H141" s="212">
        <v>10.395</v>
      </c>
      <c r="I141" s="213"/>
      <c r="J141" s="214">
        <f>ROUND(I141*H141,2)</f>
        <v>0</v>
      </c>
      <c r="K141" s="210" t="s">
        <v>35</v>
      </c>
      <c r="L141" s="48"/>
      <c r="M141" s="215" t="s">
        <v>35</v>
      </c>
      <c r="N141" s="216" t="s">
        <v>51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287</v>
      </c>
      <c r="AT141" s="219" t="s">
        <v>141</v>
      </c>
      <c r="AU141" s="219" t="s">
        <v>87</v>
      </c>
      <c r="AY141" s="20" t="s">
        <v>139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87</v>
      </c>
      <c r="BK141" s="220">
        <f>ROUND(I141*H141,2)</f>
        <v>0</v>
      </c>
      <c r="BL141" s="20" t="s">
        <v>287</v>
      </c>
      <c r="BM141" s="219" t="s">
        <v>1163</v>
      </c>
    </row>
    <row r="142" s="2" customFormat="1" ht="16.5" customHeight="1">
      <c r="A142" s="42"/>
      <c r="B142" s="43"/>
      <c r="C142" s="208" t="s">
        <v>287</v>
      </c>
      <c r="D142" s="208" t="s">
        <v>141</v>
      </c>
      <c r="E142" s="209" t="s">
        <v>1164</v>
      </c>
      <c r="F142" s="210" t="s">
        <v>1165</v>
      </c>
      <c r="G142" s="211" t="s">
        <v>232</v>
      </c>
      <c r="H142" s="212">
        <v>19.478000000000002</v>
      </c>
      <c r="I142" s="213"/>
      <c r="J142" s="214">
        <f>ROUND(I142*H142,2)</f>
        <v>0</v>
      </c>
      <c r="K142" s="210" t="s">
        <v>35</v>
      </c>
      <c r="L142" s="48"/>
      <c r="M142" s="215" t="s">
        <v>35</v>
      </c>
      <c r="N142" s="216" t="s">
        <v>51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19" t="s">
        <v>287</v>
      </c>
      <c r="AT142" s="219" t="s">
        <v>141</v>
      </c>
      <c r="AU142" s="219" t="s">
        <v>87</v>
      </c>
      <c r="AY142" s="20" t="s">
        <v>139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87</v>
      </c>
      <c r="BK142" s="220">
        <f>ROUND(I142*H142,2)</f>
        <v>0</v>
      </c>
      <c r="BL142" s="20" t="s">
        <v>287</v>
      </c>
      <c r="BM142" s="219" t="s">
        <v>1166</v>
      </c>
    </row>
    <row r="143" s="2" customFormat="1" ht="16.5" customHeight="1">
      <c r="A143" s="42"/>
      <c r="B143" s="43"/>
      <c r="C143" s="208" t="s">
        <v>294</v>
      </c>
      <c r="D143" s="208" t="s">
        <v>141</v>
      </c>
      <c r="E143" s="209" t="s">
        <v>1167</v>
      </c>
      <c r="F143" s="210" t="s">
        <v>1168</v>
      </c>
      <c r="G143" s="211" t="s">
        <v>232</v>
      </c>
      <c r="H143" s="212">
        <v>4.5149999999999997</v>
      </c>
      <c r="I143" s="213"/>
      <c r="J143" s="214">
        <f>ROUND(I143*H143,2)</f>
        <v>0</v>
      </c>
      <c r="K143" s="210" t="s">
        <v>35</v>
      </c>
      <c r="L143" s="48"/>
      <c r="M143" s="215" t="s">
        <v>35</v>
      </c>
      <c r="N143" s="216" t="s">
        <v>51</v>
      </c>
      <c r="O143" s="8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19" t="s">
        <v>287</v>
      </c>
      <c r="AT143" s="219" t="s">
        <v>141</v>
      </c>
      <c r="AU143" s="219" t="s">
        <v>87</v>
      </c>
      <c r="AY143" s="20" t="s">
        <v>139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87</v>
      </c>
      <c r="BK143" s="220">
        <f>ROUND(I143*H143,2)</f>
        <v>0</v>
      </c>
      <c r="BL143" s="20" t="s">
        <v>287</v>
      </c>
      <c r="BM143" s="219" t="s">
        <v>1169</v>
      </c>
    </row>
    <row r="144" s="2" customFormat="1" ht="16.5" customHeight="1">
      <c r="A144" s="42"/>
      <c r="B144" s="43"/>
      <c r="C144" s="208" t="s">
        <v>301</v>
      </c>
      <c r="D144" s="208" t="s">
        <v>141</v>
      </c>
      <c r="E144" s="209" t="s">
        <v>1170</v>
      </c>
      <c r="F144" s="210" t="s">
        <v>1171</v>
      </c>
      <c r="G144" s="211" t="s">
        <v>232</v>
      </c>
      <c r="H144" s="212">
        <v>6.2999999999999998</v>
      </c>
      <c r="I144" s="213"/>
      <c r="J144" s="214">
        <f>ROUND(I144*H144,2)</f>
        <v>0</v>
      </c>
      <c r="K144" s="210" t="s">
        <v>35</v>
      </c>
      <c r="L144" s="48"/>
      <c r="M144" s="215" t="s">
        <v>35</v>
      </c>
      <c r="N144" s="216" t="s">
        <v>51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19" t="s">
        <v>287</v>
      </c>
      <c r="AT144" s="219" t="s">
        <v>141</v>
      </c>
      <c r="AU144" s="219" t="s">
        <v>87</v>
      </c>
      <c r="AY144" s="20" t="s">
        <v>139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87</v>
      </c>
      <c r="BK144" s="220">
        <f>ROUND(I144*H144,2)</f>
        <v>0</v>
      </c>
      <c r="BL144" s="20" t="s">
        <v>287</v>
      </c>
      <c r="BM144" s="219" t="s">
        <v>1172</v>
      </c>
    </row>
    <row r="145" s="2" customFormat="1" ht="21.75" customHeight="1">
      <c r="A145" s="42"/>
      <c r="B145" s="43"/>
      <c r="C145" s="208" t="s">
        <v>306</v>
      </c>
      <c r="D145" s="208" t="s">
        <v>141</v>
      </c>
      <c r="E145" s="209" t="s">
        <v>1173</v>
      </c>
      <c r="F145" s="210" t="s">
        <v>1174</v>
      </c>
      <c r="G145" s="211" t="s">
        <v>232</v>
      </c>
      <c r="H145" s="212">
        <v>28.559999999999999</v>
      </c>
      <c r="I145" s="213"/>
      <c r="J145" s="214">
        <f>ROUND(I145*H145,2)</f>
        <v>0</v>
      </c>
      <c r="K145" s="210" t="s">
        <v>35</v>
      </c>
      <c r="L145" s="48"/>
      <c r="M145" s="215" t="s">
        <v>35</v>
      </c>
      <c r="N145" s="216" t="s">
        <v>51</v>
      </c>
      <c r="O145" s="8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19" t="s">
        <v>287</v>
      </c>
      <c r="AT145" s="219" t="s">
        <v>141</v>
      </c>
      <c r="AU145" s="219" t="s">
        <v>87</v>
      </c>
      <c r="AY145" s="20" t="s">
        <v>139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87</v>
      </c>
      <c r="BK145" s="220">
        <f>ROUND(I145*H145,2)</f>
        <v>0</v>
      </c>
      <c r="BL145" s="20" t="s">
        <v>287</v>
      </c>
      <c r="BM145" s="219" t="s">
        <v>1175</v>
      </c>
    </row>
    <row r="146" s="2" customFormat="1" ht="21.75" customHeight="1">
      <c r="A146" s="42"/>
      <c r="B146" s="43"/>
      <c r="C146" s="208" t="s">
        <v>314</v>
      </c>
      <c r="D146" s="208" t="s">
        <v>141</v>
      </c>
      <c r="E146" s="209" t="s">
        <v>1176</v>
      </c>
      <c r="F146" s="210" t="s">
        <v>1177</v>
      </c>
      <c r="G146" s="211" t="s">
        <v>232</v>
      </c>
      <c r="H146" s="212">
        <v>7.4029999999999996</v>
      </c>
      <c r="I146" s="213"/>
      <c r="J146" s="214">
        <f>ROUND(I146*H146,2)</f>
        <v>0</v>
      </c>
      <c r="K146" s="210" t="s">
        <v>35</v>
      </c>
      <c r="L146" s="48"/>
      <c r="M146" s="215" t="s">
        <v>35</v>
      </c>
      <c r="N146" s="216" t="s">
        <v>51</v>
      </c>
      <c r="O146" s="88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19" t="s">
        <v>287</v>
      </c>
      <c r="AT146" s="219" t="s">
        <v>141</v>
      </c>
      <c r="AU146" s="219" t="s">
        <v>87</v>
      </c>
      <c r="AY146" s="20" t="s">
        <v>139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87</v>
      </c>
      <c r="BK146" s="220">
        <f>ROUND(I146*H146,2)</f>
        <v>0</v>
      </c>
      <c r="BL146" s="20" t="s">
        <v>287</v>
      </c>
      <c r="BM146" s="219" t="s">
        <v>1178</v>
      </c>
    </row>
    <row r="147" s="2" customFormat="1" ht="21.75" customHeight="1">
      <c r="A147" s="42"/>
      <c r="B147" s="43"/>
      <c r="C147" s="208" t="s">
        <v>7</v>
      </c>
      <c r="D147" s="208" t="s">
        <v>141</v>
      </c>
      <c r="E147" s="209" t="s">
        <v>1179</v>
      </c>
      <c r="F147" s="210" t="s">
        <v>1180</v>
      </c>
      <c r="G147" s="211" t="s">
        <v>232</v>
      </c>
      <c r="H147" s="212">
        <v>44.729999999999997</v>
      </c>
      <c r="I147" s="213"/>
      <c r="J147" s="214">
        <f>ROUND(I147*H147,2)</f>
        <v>0</v>
      </c>
      <c r="K147" s="210" t="s">
        <v>35</v>
      </c>
      <c r="L147" s="48"/>
      <c r="M147" s="215" t="s">
        <v>35</v>
      </c>
      <c r="N147" s="216" t="s">
        <v>51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19" t="s">
        <v>287</v>
      </c>
      <c r="AT147" s="219" t="s">
        <v>141</v>
      </c>
      <c r="AU147" s="219" t="s">
        <v>87</v>
      </c>
      <c r="AY147" s="20" t="s">
        <v>139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87</v>
      </c>
      <c r="BK147" s="220">
        <f>ROUND(I147*H147,2)</f>
        <v>0</v>
      </c>
      <c r="BL147" s="20" t="s">
        <v>287</v>
      </c>
      <c r="BM147" s="219" t="s">
        <v>1181</v>
      </c>
    </row>
    <row r="148" s="2" customFormat="1" ht="21.75" customHeight="1">
      <c r="A148" s="42"/>
      <c r="B148" s="43"/>
      <c r="C148" s="208" t="s">
        <v>324</v>
      </c>
      <c r="D148" s="208" t="s">
        <v>141</v>
      </c>
      <c r="E148" s="209" t="s">
        <v>1182</v>
      </c>
      <c r="F148" s="210" t="s">
        <v>1183</v>
      </c>
      <c r="G148" s="211" t="s">
        <v>232</v>
      </c>
      <c r="H148" s="212">
        <v>1.575</v>
      </c>
      <c r="I148" s="213"/>
      <c r="J148" s="214">
        <f>ROUND(I148*H148,2)</f>
        <v>0</v>
      </c>
      <c r="K148" s="210" t="s">
        <v>35</v>
      </c>
      <c r="L148" s="48"/>
      <c r="M148" s="215" t="s">
        <v>35</v>
      </c>
      <c r="N148" s="216" t="s">
        <v>51</v>
      </c>
      <c r="O148" s="8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19" t="s">
        <v>287</v>
      </c>
      <c r="AT148" s="219" t="s">
        <v>141</v>
      </c>
      <c r="AU148" s="219" t="s">
        <v>87</v>
      </c>
      <c r="AY148" s="20" t="s">
        <v>139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87</v>
      </c>
      <c r="BK148" s="220">
        <f>ROUND(I148*H148,2)</f>
        <v>0</v>
      </c>
      <c r="BL148" s="20" t="s">
        <v>287</v>
      </c>
      <c r="BM148" s="219" t="s">
        <v>1184</v>
      </c>
    </row>
    <row r="149" s="2" customFormat="1" ht="16.5" customHeight="1">
      <c r="A149" s="42"/>
      <c r="B149" s="43"/>
      <c r="C149" s="208" t="s">
        <v>331</v>
      </c>
      <c r="D149" s="208" t="s">
        <v>141</v>
      </c>
      <c r="E149" s="209" t="s">
        <v>1185</v>
      </c>
      <c r="F149" s="210" t="s">
        <v>1186</v>
      </c>
      <c r="G149" s="211" t="s">
        <v>232</v>
      </c>
      <c r="H149" s="212">
        <v>2.7000000000000002</v>
      </c>
      <c r="I149" s="213"/>
      <c r="J149" s="214">
        <f>ROUND(I149*H149,2)</f>
        <v>0</v>
      </c>
      <c r="K149" s="210" t="s">
        <v>35</v>
      </c>
      <c r="L149" s="48"/>
      <c r="M149" s="215" t="s">
        <v>35</v>
      </c>
      <c r="N149" s="216" t="s">
        <v>51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19" t="s">
        <v>287</v>
      </c>
      <c r="AT149" s="219" t="s">
        <v>141</v>
      </c>
      <c r="AU149" s="219" t="s">
        <v>87</v>
      </c>
      <c r="AY149" s="20" t="s">
        <v>139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87</v>
      </c>
      <c r="BK149" s="220">
        <f>ROUND(I149*H149,2)</f>
        <v>0</v>
      </c>
      <c r="BL149" s="20" t="s">
        <v>287</v>
      </c>
      <c r="BM149" s="219" t="s">
        <v>1187</v>
      </c>
    </row>
    <row r="150" s="2" customFormat="1" ht="16.5" customHeight="1">
      <c r="A150" s="42"/>
      <c r="B150" s="43"/>
      <c r="C150" s="208" t="s">
        <v>347</v>
      </c>
      <c r="D150" s="208" t="s">
        <v>141</v>
      </c>
      <c r="E150" s="209" t="s">
        <v>1188</v>
      </c>
      <c r="F150" s="210" t="s">
        <v>1189</v>
      </c>
      <c r="G150" s="211" t="s">
        <v>221</v>
      </c>
      <c r="H150" s="212">
        <v>2</v>
      </c>
      <c r="I150" s="213"/>
      <c r="J150" s="214">
        <f>ROUND(I150*H150,2)</f>
        <v>0</v>
      </c>
      <c r="K150" s="210" t="s">
        <v>35</v>
      </c>
      <c r="L150" s="48"/>
      <c r="M150" s="215" t="s">
        <v>35</v>
      </c>
      <c r="N150" s="216" t="s">
        <v>51</v>
      </c>
      <c r="O150" s="88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19" t="s">
        <v>287</v>
      </c>
      <c r="AT150" s="219" t="s">
        <v>141</v>
      </c>
      <c r="AU150" s="219" t="s">
        <v>87</v>
      </c>
      <c r="AY150" s="20" t="s">
        <v>139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87</v>
      </c>
      <c r="BK150" s="220">
        <f>ROUND(I150*H150,2)</f>
        <v>0</v>
      </c>
      <c r="BL150" s="20" t="s">
        <v>287</v>
      </c>
      <c r="BM150" s="219" t="s">
        <v>1190</v>
      </c>
    </row>
    <row r="151" s="2" customFormat="1" ht="16.5" customHeight="1">
      <c r="A151" s="42"/>
      <c r="B151" s="43"/>
      <c r="C151" s="208" t="s">
        <v>362</v>
      </c>
      <c r="D151" s="208" t="s">
        <v>141</v>
      </c>
      <c r="E151" s="209" t="s">
        <v>1191</v>
      </c>
      <c r="F151" s="210" t="s">
        <v>1192</v>
      </c>
      <c r="G151" s="211" t="s">
        <v>221</v>
      </c>
      <c r="H151" s="212">
        <v>1</v>
      </c>
      <c r="I151" s="213"/>
      <c r="J151" s="214">
        <f>ROUND(I151*H151,2)</f>
        <v>0</v>
      </c>
      <c r="K151" s="210" t="s">
        <v>35</v>
      </c>
      <c r="L151" s="48"/>
      <c r="M151" s="215" t="s">
        <v>35</v>
      </c>
      <c r="N151" s="216" t="s">
        <v>51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19" t="s">
        <v>287</v>
      </c>
      <c r="AT151" s="219" t="s">
        <v>141</v>
      </c>
      <c r="AU151" s="219" t="s">
        <v>87</v>
      </c>
      <c r="AY151" s="20" t="s">
        <v>139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87</v>
      </c>
      <c r="BK151" s="220">
        <f>ROUND(I151*H151,2)</f>
        <v>0</v>
      </c>
      <c r="BL151" s="20" t="s">
        <v>287</v>
      </c>
      <c r="BM151" s="219" t="s">
        <v>1193</v>
      </c>
    </row>
    <row r="152" s="2" customFormat="1" ht="16.5" customHeight="1">
      <c r="A152" s="42"/>
      <c r="B152" s="43"/>
      <c r="C152" s="208" t="s">
        <v>367</v>
      </c>
      <c r="D152" s="208" t="s">
        <v>141</v>
      </c>
      <c r="E152" s="209" t="s">
        <v>1194</v>
      </c>
      <c r="F152" s="210" t="s">
        <v>1195</v>
      </c>
      <c r="G152" s="211" t="s">
        <v>221</v>
      </c>
      <c r="H152" s="212">
        <v>1</v>
      </c>
      <c r="I152" s="213"/>
      <c r="J152" s="214">
        <f>ROUND(I152*H152,2)</f>
        <v>0</v>
      </c>
      <c r="K152" s="210" t="s">
        <v>35</v>
      </c>
      <c r="L152" s="48"/>
      <c r="M152" s="215" t="s">
        <v>35</v>
      </c>
      <c r="N152" s="216" t="s">
        <v>51</v>
      </c>
      <c r="O152" s="88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19" t="s">
        <v>287</v>
      </c>
      <c r="AT152" s="219" t="s">
        <v>141</v>
      </c>
      <c r="AU152" s="219" t="s">
        <v>87</v>
      </c>
      <c r="AY152" s="20" t="s">
        <v>139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87</v>
      </c>
      <c r="BK152" s="220">
        <f>ROUND(I152*H152,2)</f>
        <v>0</v>
      </c>
      <c r="BL152" s="20" t="s">
        <v>287</v>
      </c>
      <c r="BM152" s="219" t="s">
        <v>1196</v>
      </c>
    </row>
    <row r="153" s="2" customFormat="1" ht="33" customHeight="1">
      <c r="A153" s="42"/>
      <c r="B153" s="43"/>
      <c r="C153" s="208" t="s">
        <v>372</v>
      </c>
      <c r="D153" s="208" t="s">
        <v>141</v>
      </c>
      <c r="E153" s="209" t="s">
        <v>1197</v>
      </c>
      <c r="F153" s="210" t="s">
        <v>1198</v>
      </c>
      <c r="G153" s="211" t="s">
        <v>221</v>
      </c>
      <c r="H153" s="212">
        <v>1</v>
      </c>
      <c r="I153" s="213"/>
      <c r="J153" s="214">
        <f>ROUND(I153*H153,2)</f>
        <v>0</v>
      </c>
      <c r="K153" s="210" t="s">
        <v>35</v>
      </c>
      <c r="L153" s="48"/>
      <c r="M153" s="215" t="s">
        <v>35</v>
      </c>
      <c r="N153" s="216" t="s">
        <v>51</v>
      </c>
      <c r="O153" s="8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19" t="s">
        <v>287</v>
      </c>
      <c r="AT153" s="219" t="s">
        <v>141</v>
      </c>
      <c r="AU153" s="219" t="s">
        <v>87</v>
      </c>
      <c r="AY153" s="20" t="s">
        <v>139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87</v>
      </c>
      <c r="BK153" s="220">
        <f>ROUND(I153*H153,2)</f>
        <v>0</v>
      </c>
      <c r="BL153" s="20" t="s">
        <v>287</v>
      </c>
      <c r="BM153" s="219" t="s">
        <v>1199</v>
      </c>
    </row>
    <row r="154" s="2" customFormat="1" ht="16.5" customHeight="1">
      <c r="A154" s="42"/>
      <c r="B154" s="43"/>
      <c r="C154" s="208" t="s">
        <v>378</v>
      </c>
      <c r="D154" s="208" t="s">
        <v>141</v>
      </c>
      <c r="E154" s="209" t="s">
        <v>1200</v>
      </c>
      <c r="F154" s="210" t="s">
        <v>1201</v>
      </c>
      <c r="G154" s="211" t="s">
        <v>221</v>
      </c>
      <c r="H154" s="212">
        <v>1</v>
      </c>
      <c r="I154" s="213"/>
      <c r="J154" s="214">
        <f>ROUND(I154*H154,2)</f>
        <v>0</v>
      </c>
      <c r="K154" s="210" t="s">
        <v>35</v>
      </c>
      <c r="L154" s="48"/>
      <c r="M154" s="215" t="s">
        <v>35</v>
      </c>
      <c r="N154" s="216" t="s">
        <v>51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19" t="s">
        <v>287</v>
      </c>
      <c r="AT154" s="219" t="s">
        <v>141</v>
      </c>
      <c r="AU154" s="219" t="s">
        <v>87</v>
      </c>
      <c r="AY154" s="20" t="s">
        <v>139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87</v>
      </c>
      <c r="BK154" s="220">
        <f>ROUND(I154*H154,2)</f>
        <v>0</v>
      </c>
      <c r="BL154" s="20" t="s">
        <v>287</v>
      </c>
      <c r="BM154" s="219" t="s">
        <v>1202</v>
      </c>
    </row>
    <row r="155" s="2" customFormat="1" ht="24.15" customHeight="1">
      <c r="A155" s="42"/>
      <c r="B155" s="43"/>
      <c r="C155" s="208" t="s">
        <v>383</v>
      </c>
      <c r="D155" s="208" t="s">
        <v>141</v>
      </c>
      <c r="E155" s="209" t="s">
        <v>1203</v>
      </c>
      <c r="F155" s="210" t="s">
        <v>1204</v>
      </c>
      <c r="G155" s="211" t="s">
        <v>221</v>
      </c>
      <c r="H155" s="212">
        <v>2</v>
      </c>
      <c r="I155" s="213"/>
      <c r="J155" s="214">
        <f>ROUND(I155*H155,2)</f>
        <v>0</v>
      </c>
      <c r="K155" s="210" t="s">
        <v>35</v>
      </c>
      <c r="L155" s="48"/>
      <c r="M155" s="215" t="s">
        <v>35</v>
      </c>
      <c r="N155" s="216" t="s">
        <v>51</v>
      </c>
      <c r="O155" s="88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19" t="s">
        <v>287</v>
      </c>
      <c r="AT155" s="219" t="s">
        <v>141</v>
      </c>
      <c r="AU155" s="219" t="s">
        <v>87</v>
      </c>
      <c r="AY155" s="20" t="s">
        <v>139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87</v>
      </c>
      <c r="BK155" s="220">
        <f>ROUND(I155*H155,2)</f>
        <v>0</v>
      </c>
      <c r="BL155" s="20" t="s">
        <v>287</v>
      </c>
      <c r="BM155" s="219" t="s">
        <v>1205</v>
      </c>
    </row>
    <row r="156" s="2" customFormat="1" ht="16.5" customHeight="1">
      <c r="A156" s="42"/>
      <c r="B156" s="43"/>
      <c r="C156" s="208" t="s">
        <v>399</v>
      </c>
      <c r="D156" s="208" t="s">
        <v>141</v>
      </c>
      <c r="E156" s="209" t="s">
        <v>1206</v>
      </c>
      <c r="F156" s="210" t="s">
        <v>1207</v>
      </c>
      <c r="G156" s="211" t="s">
        <v>221</v>
      </c>
      <c r="H156" s="212">
        <v>2</v>
      </c>
      <c r="I156" s="213"/>
      <c r="J156" s="214">
        <f>ROUND(I156*H156,2)</f>
        <v>0</v>
      </c>
      <c r="K156" s="210" t="s">
        <v>35</v>
      </c>
      <c r="L156" s="48"/>
      <c r="M156" s="215" t="s">
        <v>35</v>
      </c>
      <c r="N156" s="216" t="s">
        <v>51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19" t="s">
        <v>287</v>
      </c>
      <c r="AT156" s="219" t="s">
        <v>141</v>
      </c>
      <c r="AU156" s="219" t="s">
        <v>87</v>
      </c>
      <c r="AY156" s="20" t="s">
        <v>139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87</v>
      </c>
      <c r="BK156" s="220">
        <f>ROUND(I156*H156,2)</f>
        <v>0</v>
      </c>
      <c r="BL156" s="20" t="s">
        <v>287</v>
      </c>
      <c r="BM156" s="219" t="s">
        <v>1208</v>
      </c>
    </row>
    <row r="157" s="2" customFormat="1" ht="21.75" customHeight="1">
      <c r="A157" s="42"/>
      <c r="B157" s="43"/>
      <c r="C157" s="208" t="s">
        <v>408</v>
      </c>
      <c r="D157" s="208" t="s">
        <v>141</v>
      </c>
      <c r="E157" s="209" t="s">
        <v>1209</v>
      </c>
      <c r="F157" s="210" t="s">
        <v>1210</v>
      </c>
      <c r="G157" s="211" t="s">
        <v>768</v>
      </c>
      <c r="H157" s="212">
        <v>3</v>
      </c>
      <c r="I157" s="213"/>
      <c r="J157" s="214">
        <f>ROUND(I157*H157,2)</f>
        <v>0</v>
      </c>
      <c r="K157" s="210" t="s">
        <v>35</v>
      </c>
      <c r="L157" s="48"/>
      <c r="M157" s="215" t="s">
        <v>35</v>
      </c>
      <c r="N157" s="216" t="s">
        <v>51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19" t="s">
        <v>287</v>
      </c>
      <c r="AT157" s="219" t="s">
        <v>141</v>
      </c>
      <c r="AU157" s="219" t="s">
        <v>87</v>
      </c>
      <c r="AY157" s="20" t="s">
        <v>139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87</v>
      </c>
      <c r="BK157" s="220">
        <f>ROUND(I157*H157,2)</f>
        <v>0</v>
      </c>
      <c r="BL157" s="20" t="s">
        <v>287</v>
      </c>
      <c r="BM157" s="219" t="s">
        <v>1211</v>
      </c>
    </row>
    <row r="158" s="2" customFormat="1" ht="16.5" customHeight="1">
      <c r="A158" s="42"/>
      <c r="B158" s="43"/>
      <c r="C158" s="208" t="s">
        <v>413</v>
      </c>
      <c r="D158" s="208" t="s">
        <v>141</v>
      </c>
      <c r="E158" s="209" t="s">
        <v>1212</v>
      </c>
      <c r="F158" s="210" t="s">
        <v>1213</v>
      </c>
      <c r="G158" s="211" t="s">
        <v>221</v>
      </c>
      <c r="H158" s="212">
        <v>3</v>
      </c>
      <c r="I158" s="213"/>
      <c r="J158" s="214">
        <f>ROUND(I158*H158,2)</f>
        <v>0</v>
      </c>
      <c r="K158" s="210" t="s">
        <v>35</v>
      </c>
      <c r="L158" s="48"/>
      <c r="M158" s="215" t="s">
        <v>35</v>
      </c>
      <c r="N158" s="216" t="s">
        <v>51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19" t="s">
        <v>287</v>
      </c>
      <c r="AT158" s="219" t="s">
        <v>141</v>
      </c>
      <c r="AU158" s="219" t="s">
        <v>87</v>
      </c>
      <c r="AY158" s="20" t="s">
        <v>139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87</v>
      </c>
      <c r="BK158" s="220">
        <f>ROUND(I158*H158,2)</f>
        <v>0</v>
      </c>
      <c r="BL158" s="20" t="s">
        <v>287</v>
      </c>
      <c r="BM158" s="219" t="s">
        <v>1214</v>
      </c>
    </row>
    <row r="159" s="2" customFormat="1" ht="16.5" customHeight="1">
      <c r="A159" s="42"/>
      <c r="B159" s="43"/>
      <c r="C159" s="208" t="s">
        <v>419</v>
      </c>
      <c r="D159" s="208" t="s">
        <v>141</v>
      </c>
      <c r="E159" s="209" t="s">
        <v>1215</v>
      </c>
      <c r="F159" s="210" t="s">
        <v>1216</v>
      </c>
      <c r="G159" s="211" t="s">
        <v>232</v>
      </c>
      <c r="H159" s="212">
        <v>75.5</v>
      </c>
      <c r="I159" s="213"/>
      <c r="J159" s="214">
        <f>ROUND(I159*H159,2)</f>
        <v>0</v>
      </c>
      <c r="K159" s="210" t="s">
        <v>35</v>
      </c>
      <c r="L159" s="48"/>
      <c r="M159" s="215" t="s">
        <v>35</v>
      </c>
      <c r="N159" s="216" t="s">
        <v>51</v>
      </c>
      <c r="O159" s="8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19" t="s">
        <v>287</v>
      </c>
      <c r="AT159" s="219" t="s">
        <v>141</v>
      </c>
      <c r="AU159" s="219" t="s">
        <v>87</v>
      </c>
      <c r="AY159" s="20" t="s">
        <v>139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87</v>
      </c>
      <c r="BK159" s="220">
        <f>ROUND(I159*H159,2)</f>
        <v>0</v>
      </c>
      <c r="BL159" s="20" t="s">
        <v>287</v>
      </c>
      <c r="BM159" s="219" t="s">
        <v>1217</v>
      </c>
    </row>
    <row r="160" s="2" customFormat="1" ht="16.5" customHeight="1">
      <c r="A160" s="42"/>
      <c r="B160" s="43"/>
      <c r="C160" s="208" t="s">
        <v>425</v>
      </c>
      <c r="D160" s="208" t="s">
        <v>141</v>
      </c>
      <c r="E160" s="209" t="s">
        <v>1218</v>
      </c>
      <c r="F160" s="210" t="s">
        <v>1219</v>
      </c>
      <c r="G160" s="211" t="s">
        <v>232</v>
      </c>
      <c r="H160" s="212">
        <v>44.100000000000001</v>
      </c>
      <c r="I160" s="213"/>
      <c r="J160" s="214">
        <f>ROUND(I160*H160,2)</f>
        <v>0</v>
      </c>
      <c r="K160" s="210" t="s">
        <v>35</v>
      </c>
      <c r="L160" s="48"/>
      <c r="M160" s="215" t="s">
        <v>35</v>
      </c>
      <c r="N160" s="216" t="s">
        <v>51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9" t="s">
        <v>287</v>
      </c>
      <c r="AT160" s="219" t="s">
        <v>141</v>
      </c>
      <c r="AU160" s="219" t="s">
        <v>87</v>
      </c>
      <c r="AY160" s="20" t="s">
        <v>139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87</v>
      </c>
      <c r="BK160" s="220">
        <f>ROUND(I160*H160,2)</f>
        <v>0</v>
      </c>
      <c r="BL160" s="20" t="s">
        <v>287</v>
      </c>
      <c r="BM160" s="219" t="s">
        <v>1220</v>
      </c>
    </row>
    <row r="161" s="2" customFormat="1" ht="21.75" customHeight="1">
      <c r="A161" s="42"/>
      <c r="B161" s="43"/>
      <c r="C161" s="208" t="s">
        <v>431</v>
      </c>
      <c r="D161" s="208" t="s">
        <v>141</v>
      </c>
      <c r="E161" s="209" t="s">
        <v>1221</v>
      </c>
      <c r="F161" s="210" t="s">
        <v>1222</v>
      </c>
      <c r="G161" s="211" t="s">
        <v>205</v>
      </c>
      <c r="H161" s="212">
        <v>0.80900000000000005</v>
      </c>
      <c r="I161" s="213"/>
      <c r="J161" s="214">
        <f>ROUND(I161*H161,2)</f>
        <v>0</v>
      </c>
      <c r="K161" s="210" t="s">
        <v>35</v>
      </c>
      <c r="L161" s="48"/>
      <c r="M161" s="215" t="s">
        <v>35</v>
      </c>
      <c r="N161" s="216" t="s">
        <v>51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19" t="s">
        <v>287</v>
      </c>
      <c r="AT161" s="219" t="s">
        <v>141</v>
      </c>
      <c r="AU161" s="219" t="s">
        <v>87</v>
      </c>
      <c r="AY161" s="20" t="s">
        <v>139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87</v>
      </c>
      <c r="BK161" s="220">
        <f>ROUND(I161*H161,2)</f>
        <v>0</v>
      </c>
      <c r="BL161" s="20" t="s">
        <v>287</v>
      </c>
      <c r="BM161" s="219" t="s">
        <v>1223</v>
      </c>
    </row>
    <row r="162" s="12" customFormat="1" ht="25.92" customHeight="1">
      <c r="A162" s="12"/>
      <c r="B162" s="192"/>
      <c r="C162" s="193"/>
      <c r="D162" s="194" t="s">
        <v>79</v>
      </c>
      <c r="E162" s="195" t="s">
        <v>1224</v>
      </c>
      <c r="F162" s="195" t="s">
        <v>1225</v>
      </c>
      <c r="G162" s="193"/>
      <c r="H162" s="193"/>
      <c r="I162" s="196"/>
      <c r="J162" s="197">
        <f>BK162</f>
        <v>0</v>
      </c>
      <c r="K162" s="193"/>
      <c r="L162" s="198"/>
      <c r="M162" s="199"/>
      <c r="N162" s="200"/>
      <c r="O162" s="200"/>
      <c r="P162" s="201">
        <f>SUM(P163:P173)</f>
        <v>0</v>
      </c>
      <c r="Q162" s="200"/>
      <c r="R162" s="201">
        <f>SUM(R163:R173)</f>
        <v>0</v>
      </c>
      <c r="S162" s="200"/>
      <c r="T162" s="202">
        <f>SUM(T163:T173)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3" t="s">
        <v>87</v>
      </c>
      <c r="AT162" s="204" t="s">
        <v>79</v>
      </c>
      <c r="AU162" s="204" t="s">
        <v>80</v>
      </c>
      <c r="AY162" s="203" t="s">
        <v>139</v>
      </c>
      <c r="BK162" s="205">
        <f>SUM(BK163:BK173)</f>
        <v>0</v>
      </c>
    </row>
    <row r="163" s="2" customFormat="1" ht="16.5" customHeight="1">
      <c r="A163" s="42"/>
      <c r="B163" s="43"/>
      <c r="C163" s="208" t="s">
        <v>438</v>
      </c>
      <c r="D163" s="208" t="s">
        <v>141</v>
      </c>
      <c r="E163" s="209" t="s">
        <v>1226</v>
      </c>
      <c r="F163" s="210" t="s">
        <v>1227</v>
      </c>
      <c r="G163" s="211" t="s">
        <v>232</v>
      </c>
      <c r="H163" s="212">
        <v>18</v>
      </c>
      <c r="I163" s="213"/>
      <c r="J163" s="214">
        <f>ROUND(I163*H163,2)</f>
        <v>0</v>
      </c>
      <c r="K163" s="210" t="s">
        <v>35</v>
      </c>
      <c r="L163" s="48"/>
      <c r="M163" s="215" t="s">
        <v>35</v>
      </c>
      <c r="N163" s="216" t="s">
        <v>51</v>
      </c>
      <c r="O163" s="8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19" t="s">
        <v>287</v>
      </c>
      <c r="AT163" s="219" t="s">
        <v>141</v>
      </c>
      <c r="AU163" s="219" t="s">
        <v>87</v>
      </c>
      <c r="AY163" s="20" t="s">
        <v>139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87</v>
      </c>
      <c r="BK163" s="220">
        <f>ROUND(I163*H163,2)</f>
        <v>0</v>
      </c>
      <c r="BL163" s="20" t="s">
        <v>287</v>
      </c>
      <c r="BM163" s="219" t="s">
        <v>1228</v>
      </c>
    </row>
    <row r="164" s="2" customFormat="1" ht="21.75" customHeight="1">
      <c r="A164" s="42"/>
      <c r="B164" s="43"/>
      <c r="C164" s="208" t="s">
        <v>445</v>
      </c>
      <c r="D164" s="208" t="s">
        <v>141</v>
      </c>
      <c r="E164" s="209" t="s">
        <v>1229</v>
      </c>
      <c r="F164" s="210" t="s">
        <v>1230</v>
      </c>
      <c r="G164" s="211" t="s">
        <v>232</v>
      </c>
      <c r="H164" s="212">
        <v>28.699999999999999</v>
      </c>
      <c r="I164" s="213"/>
      <c r="J164" s="214">
        <f>ROUND(I164*H164,2)</f>
        <v>0</v>
      </c>
      <c r="K164" s="210" t="s">
        <v>35</v>
      </c>
      <c r="L164" s="48"/>
      <c r="M164" s="215" t="s">
        <v>35</v>
      </c>
      <c r="N164" s="216" t="s">
        <v>51</v>
      </c>
      <c r="O164" s="88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19" t="s">
        <v>287</v>
      </c>
      <c r="AT164" s="219" t="s">
        <v>141</v>
      </c>
      <c r="AU164" s="219" t="s">
        <v>87</v>
      </c>
      <c r="AY164" s="20" t="s">
        <v>139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87</v>
      </c>
      <c r="BK164" s="220">
        <f>ROUND(I164*H164,2)</f>
        <v>0</v>
      </c>
      <c r="BL164" s="20" t="s">
        <v>287</v>
      </c>
      <c r="BM164" s="219" t="s">
        <v>1231</v>
      </c>
    </row>
    <row r="165" s="2" customFormat="1" ht="16.5" customHeight="1">
      <c r="A165" s="42"/>
      <c r="B165" s="43"/>
      <c r="C165" s="208" t="s">
        <v>452</v>
      </c>
      <c r="D165" s="208" t="s">
        <v>141</v>
      </c>
      <c r="E165" s="209" t="s">
        <v>1232</v>
      </c>
      <c r="F165" s="210" t="s">
        <v>1233</v>
      </c>
      <c r="G165" s="211" t="s">
        <v>221</v>
      </c>
      <c r="H165" s="212">
        <v>3</v>
      </c>
      <c r="I165" s="213"/>
      <c r="J165" s="214">
        <f>ROUND(I165*H165,2)</f>
        <v>0</v>
      </c>
      <c r="K165" s="210" t="s">
        <v>35</v>
      </c>
      <c r="L165" s="48"/>
      <c r="M165" s="215" t="s">
        <v>35</v>
      </c>
      <c r="N165" s="216" t="s">
        <v>51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19" t="s">
        <v>287</v>
      </c>
      <c r="AT165" s="219" t="s">
        <v>141</v>
      </c>
      <c r="AU165" s="219" t="s">
        <v>87</v>
      </c>
      <c r="AY165" s="20" t="s">
        <v>139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87</v>
      </c>
      <c r="BK165" s="220">
        <f>ROUND(I165*H165,2)</f>
        <v>0</v>
      </c>
      <c r="BL165" s="20" t="s">
        <v>287</v>
      </c>
      <c r="BM165" s="219" t="s">
        <v>1234</v>
      </c>
    </row>
    <row r="166" s="2" customFormat="1" ht="16.5" customHeight="1">
      <c r="A166" s="42"/>
      <c r="B166" s="43"/>
      <c r="C166" s="208" t="s">
        <v>457</v>
      </c>
      <c r="D166" s="208" t="s">
        <v>141</v>
      </c>
      <c r="E166" s="209" t="s">
        <v>1235</v>
      </c>
      <c r="F166" s="210" t="s">
        <v>1236</v>
      </c>
      <c r="G166" s="211" t="s">
        <v>221</v>
      </c>
      <c r="H166" s="212">
        <v>2</v>
      </c>
      <c r="I166" s="213"/>
      <c r="J166" s="214">
        <f>ROUND(I166*H166,2)</f>
        <v>0</v>
      </c>
      <c r="K166" s="210" t="s">
        <v>35</v>
      </c>
      <c r="L166" s="48"/>
      <c r="M166" s="215" t="s">
        <v>35</v>
      </c>
      <c r="N166" s="216" t="s">
        <v>51</v>
      </c>
      <c r="O166" s="88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19" t="s">
        <v>287</v>
      </c>
      <c r="AT166" s="219" t="s">
        <v>141</v>
      </c>
      <c r="AU166" s="219" t="s">
        <v>87</v>
      </c>
      <c r="AY166" s="20" t="s">
        <v>139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87</v>
      </c>
      <c r="BK166" s="220">
        <f>ROUND(I166*H166,2)</f>
        <v>0</v>
      </c>
      <c r="BL166" s="20" t="s">
        <v>287</v>
      </c>
      <c r="BM166" s="219" t="s">
        <v>1237</v>
      </c>
    </row>
    <row r="167" s="2" customFormat="1" ht="16.5" customHeight="1">
      <c r="A167" s="42"/>
      <c r="B167" s="43"/>
      <c r="C167" s="208" t="s">
        <v>464</v>
      </c>
      <c r="D167" s="208" t="s">
        <v>141</v>
      </c>
      <c r="E167" s="209" t="s">
        <v>1238</v>
      </c>
      <c r="F167" s="210" t="s">
        <v>1239</v>
      </c>
      <c r="G167" s="211" t="s">
        <v>221</v>
      </c>
      <c r="H167" s="212">
        <v>3</v>
      </c>
      <c r="I167" s="213"/>
      <c r="J167" s="214">
        <f>ROUND(I167*H167,2)</f>
        <v>0</v>
      </c>
      <c r="K167" s="210" t="s">
        <v>35</v>
      </c>
      <c r="L167" s="48"/>
      <c r="M167" s="215" t="s">
        <v>35</v>
      </c>
      <c r="N167" s="216" t="s">
        <v>51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19" t="s">
        <v>287</v>
      </c>
      <c r="AT167" s="219" t="s">
        <v>141</v>
      </c>
      <c r="AU167" s="219" t="s">
        <v>87</v>
      </c>
      <c r="AY167" s="20" t="s">
        <v>139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87</v>
      </c>
      <c r="BK167" s="220">
        <f>ROUND(I167*H167,2)</f>
        <v>0</v>
      </c>
      <c r="BL167" s="20" t="s">
        <v>287</v>
      </c>
      <c r="BM167" s="219" t="s">
        <v>1240</v>
      </c>
    </row>
    <row r="168" s="2" customFormat="1" ht="21.75" customHeight="1">
      <c r="A168" s="42"/>
      <c r="B168" s="43"/>
      <c r="C168" s="208" t="s">
        <v>469</v>
      </c>
      <c r="D168" s="208" t="s">
        <v>141</v>
      </c>
      <c r="E168" s="209" t="s">
        <v>1241</v>
      </c>
      <c r="F168" s="210" t="s">
        <v>1242</v>
      </c>
      <c r="G168" s="211" t="s">
        <v>205</v>
      </c>
      <c r="H168" s="212">
        <v>1.7270000000000001</v>
      </c>
      <c r="I168" s="213"/>
      <c r="J168" s="214">
        <f>ROUND(I168*H168,2)</f>
        <v>0</v>
      </c>
      <c r="K168" s="210" t="s">
        <v>35</v>
      </c>
      <c r="L168" s="48"/>
      <c r="M168" s="215" t="s">
        <v>35</v>
      </c>
      <c r="N168" s="216" t="s">
        <v>51</v>
      </c>
      <c r="O168" s="88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19" t="s">
        <v>287</v>
      </c>
      <c r="AT168" s="219" t="s">
        <v>141</v>
      </c>
      <c r="AU168" s="219" t="s">
        <v>87</v>
      </c>
      <c r="AY168" s="20" t="s">
        <v>139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87</v>
      </c>
      <c r="BK168" s="220">
        <f>ROUND(I168*H168,2)</f>
        <v>0</v>
      </c>
      <c r="BL168" s="20" t="s">
        <v>287</v>
      </c>
      <c r="BM168" s="219" t="s">
        <v>1243</v>
      </c>
    </row>
    <row r="169" s="2" customFormat="1" ht="16.5" customHeight="1">
      <c r="A169" s="42"/>
      <c r="B169" s="43"/>
      <c r="C169" s="208" t="s">
        <v>476</v>
      </c>
      <c r="D169" s="208" t="s">
        <v>141</v>
      </c>
      <c r="E169" s="209" t="s">
        <v>1244</v>
      </c>
      <c r="F169" s="210" t="s">
        <v>1245</v>
      </c>
      <c r="G169" s="211" t="s">
        <v>205</v>
      </c>
      <c r="H169" s="212">
        <v>1.7270000000000001</v>
      </c>
      <c r="I169" s="213"/>
      <c r="J169" s="214">
        <f>ROUND(I169*H169,2)</f>
        <v>0</v>
      </c>
      <c r="K169" s="210" t="s">
        <v>35</v>
      </c>
      <c r="L169" s="48"/>
      <c r="M169" s="215" t="s">
        <v>35</v>
      </c>
      <c r="N169" s="216" t="s">
        <v>51</v>
      </c>
      <c r="O169" s="8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19" t="s">
        <v>287</v>
      </c>
      <c r="AT169" s="219" t="s">
        <v>141</v>
      </c>
      <c r="AU169" s="219" t="s">
        <v>87</v>
      </c>
      <c r="AY169" s="20" t="s">
        <v>139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87</v>
      </c>
      <c r="BK169" s="220">
        <f>ROUND(I169*H169,2)</f>
        <v>0</v>
      </c>
      <c r="BL169" s="20" t="s">
        <v>287</v>
      </c>
      <c r="BM169" s="219" t="s">
        <v>1246</v>
      </c>
    </row>
    <row r="170" s="2" customFormat="1" ht="21.75" customHeight="1">
      <c r="A170" s="42"/>
      <c r="B170" s="43"/>
      <c r="C170" s="208" t="s">
        <v>29</v>
      </c>
      <c r="D170" s="208" t="s">
        <v>141</v>
      </c>
      <c r="E170" s="209" t="s">
        <v>1144</v>
      </c>
      <c r="F170" s="210" t="s">
        <v>1145</v>
      </c>
      <c r="G170" s="211" t="s">
        <v>205</v>
      </c>
      <c r="H170" s="212">
        <v>1.7270000000000001</v>
      </c>
      <c r="I170" s="213"/>
      <c r="J170" s="214">
        <f>ROUND(I170*H170,2)</f>
        <v>0</v>
      </c>
      <c r="K170" s="210" t="s">
        <v>35</v>
      </c>
      <c r="L170" s="48"/>
      <c r="M170" s="215" t="s">
        <v>35</v>
      </c>
      <c r="N170" s="216" t="s">
        <v>51</v>
      </c>
      <c r="O170" s="88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19" t="s">
        <v>287</v>
      </c>
      <c r="AT170" s="219" t="s">
        <v>141</v>
      </c>
      <c r="AU170" s="219" t="s">
        <v>87</v>
      </c>
      <c r="AY170" s="20" t="s">
        <v>139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87</v>
      </c>
      <c r="BK170" s="220">
        <f>ROUND(I170*H170,2)</f>
        <v>0</v>
      </c>
      <c r="BL170" s="20" t="s">
        <v>287</v>
      </c>
      <c r="BM170" s="219" t="s">
        <v>1247</v>
      </c>
    </row>
    <row r="171" s="2" customFormat="1" ht="16.5" customHeight="1">
      <c r="A171" s="42"/>
      <c r="B171" s="43"/>
      <c r="C171" s="208" t="s">
        <v>492</v>
      </c>
      <c r="D171" s="208" t="s">
        <v>141</v>
      </c>
      <c r="E171" s="209" t="s">
        <v>1147</v>
      </c>
      <c r="F171" s="210" t="s">
        <v>1148</v>
      </c>
      <c r="G171" s="211" t="s">
        <v>205</v>
      </c>
      <c r="H171" s="212">
        <v>17.27</v>
      </c>
      <c r="I171" s="213"/>
      <c r="J171" s="214">
        <f>ROUND(I171*H171,2)</f>
        <v>0</v>
      </c>
      <c r="K171" s="210" t="s">
        <v>35</v>
      </c>
      <c r="L171" s="48"/>
      <c r="M171" s="215" t="s">
        <v>35</v>
      </c>
      <c r="N171" s="216" t="s">
        <v>51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19" t="s">
        <v>287</v>
      </c>
      <c r="AT171" s="219" t="s">
        <v>141</v>
      </c>
      <c r="AU171" s="219" t="s">
        <v>87</v>
      </c>
      <c r="AY171" s="20" t="s">
        <v>139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87</v>
      </c>
      <c r="BK171" s="220">
        <f>ROUND(I171*H171,2)</f>
        <v>0</v>
      </c>
      <c r="BL171" s="20" t="s">
        <v>287</v>
      </c>
      <c r="BM171" s="219" t="s">
        <v>1248</v>
      </c>
    </row>
    <row r="172" s="2" customFormat="1" ht="16.5" customHeight="1">
      <c r="A172" s="42"/>
      <c r="B172" s="43"/>
      <c r="C172" s="208" t="s">
        <v>499</v>
      </c>
      <c r="D172" s="208" t="s">
        <v>141</v>
      </c>
      <c r="E172" s="209" t="s">
        <v>1150</v>
      </c>
      <c r="F172" s="210" t="s">
        <v>1151</v>
      </c>
      <c r="G172" s="211" t="s">
        <v>205</v>
      </c>
      <c r="H172" s="212">
        <v>1.7270000000000001</v>
      </c>
      <c r="I172" s="213"/>
      <c r="J172" s="214">
        <f>ROUND(I172*H172,2)</f>
        <v>0</v>
      </c>
      <c r="K172" s="210" t="s">
        <v>35</v>
      </c>
      <c r="L172" s="48"/>
      <c r="M172" s="215" t="s">
        <v>35</v>
      </c>
      <c r="N172" s="216" t="s">
        <v>51</v>
      </c>
      <c r="O172" s="88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19" t="s">
        <v>287</v>
      </c>
      <c r="AT172" s="219" t="s">
        <v>141</v>
      </c>
      <c r="AU172" s="219" t="s">
        <v>87</v>
      </c>
      <c r="AY172" s="20" t="s">
        <v>139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87</v>
      </c>
      <c r="BK172" s="220">
        <f>ROUND(I172*H172,2)</f>
        <v>0</v>
      </c>
      <c r="BL172" s="20" t="s">
        <v>287</v>
      </c>
      <c r="BM172" s="219" t="s">
        <v>1249</v>
      </c>
    </row>
    <row r="173" s="2" customFormat="1" ht="24.15" customHeight="1">
      <c r="A173" s="42"/>
      <c r="B173" s="43"/>
      <c r="C173" s="208" t="s">
        <v>504</v>
      </c>
      <c r="D173" s="208" t="s">
        <v>141</v>
      </c>
      <c r="E173" s="209" t="s">
        <v>1250</v>
      </c>
      <c r="F173" s="210" t="s">
        <v>1251</v>
      </c>
      <c r="G173" s="211" t="s">
        <v>205</v>
      </c>
      <c r="H173" s="212">
        <v>1.7270000000000001</v>
      </c>
      <c r="I173" s="213"/>
      <c r="J173" s="214">
        <f>ROUND(I173*H173,2)</f>
        <v>0</v>
      </c>
      <c r="K173" s="210" t="s">
        <v>35</v>
      </c>
      <c r="L173" s="48"/>
      <c r="M173" s="285" t="s">
        <v>35</v>
      </c>
      <c r="N173" s="286" t="s">
        <v>51</v>
      </c>
      <c r="O173" s="287"/>
      <c r="P173" s="288">
        <f>O173*H173</f>
        <v>0</v>
      </c>
      <c r="Q173" s="288">
        <v>0</v>
      </c>
      <c r="R173" s="288">
        <f>Q173*H173</f>
        <v>0</v>
      </c>
      <c r="S173" s="288">
        <v>0</v>
      </c>
      <c r="T173" s="289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19" t="s">
        <v>287</v>
      </c>
      <c r="AT173" s="219" t="s">
        <v>141</v>
      </c>
      <c r="AU173" s="219" t="s">
        <v>87</v>
      </c>
      <c r="AY173" s="20" t="s">
        <v>139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87</v>
      </c>
      <c r="BK173" s="220">
        <f>ROUND(I173*H173,2)</f>
        <v>0</v>
      </c>
      <c r="BL173" s="20" t="s">
        <v>287</v>
      </c>
      <c r="BM173" s="219" t="s">
        <v>1252</v>
      </c>
    </row>
    <row r="174" s="2" customFormat="1" ht="6.96" customHeight="1">
      <c r="A174" s="42"/>
      <c r="B174" s="63"/>
      <c r="C174" s="64"/>
      <c r="D174" s="64"/>
      <c r="E174" s="64"/>
      <c r="F174" s="64"/>
      <c r="G174" s="64"/>
      <c r="H174" s="64"/>
      <c r="I174" s="64"/>
      <c r="J174" s="64"/>
      <c r="K174" s="64"/>
      <c r="L174" s="48"/>
      <c r="M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</row>
  </sheetData>
  <sheetProtection sheet="1" autoFilter="0" formatColumns="0" formatRows="0" objects="1" scenarios="1" spinCount="100000" saltValue="ZT+OKXccp5Nh9SJgi0pE3KhobQtyG386WZFWA36P8kTyrhBRikQL6PTckV5uoW00GaG6snNvZepibwa8TKEjwA==" hashValue="aS0bu7uAvFvOC5yr7DeKFCjP4xiznbz4wHiwv8AYqQVkniLEYHMwIeEfBwnplBAN+ubJYHE2OfamHUk9DfW3Gg==" algorithmName="SHA-512" password="CC35"/>
  <autoFilter ref="C82:K17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89</v>
      </c>
    </row>
    <row r="4" s="1" customFormat="1" ht="24.96" customHeight="1">
      <c r="B4" s="23"/>
      <c r="D4" s="134" t="s">
        <v>96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DM a ŠJ Pardubice - Odstranění havarijního stavu kanalizace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97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1253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35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23. 5. 2025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40</v>
      </c>
      <c r="F21" s="42"/>
      <c r="G21" s="42"/>
      <c r="H21" s="42"/>
      <c r="I21" s="136" t="s">
        <v>34</v>
      </c>
      <c r="J21" s="140" t="s">
        <v>35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tr">
        <f>IF('Rekapitulace stavby'!AN19="","",'Rekapitulace stavby'!AN19)</f>
        <v/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tr">
        <f>IF('Rekapitulace stavby'!E20="","",'Rekapitulace stavby'!E20)</f>
        <v xml:space="preserve"> </v>
      </c>
      <c r="F24" s="42"/>
      <c r="G24" s="42"/>
      <c r="H24" s="42"/>
      <c r="I24" s="136" t="s">
        <v>34</v>
      </c>
      <c r="J24" s="140" t="str">
        <f>IF('Rekapitulace stavby'!AN20="","",'Rekapitulace stavby'!AN20)</f>
        <v/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ROUND(J83,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ROUND((SUM(BE83:BE96)),  2)</f>
        <v>0</v>
      </c>
      <c r="G33" s="42"/>
      <c r="H33" s="42"/>
      <c r="I33" s="152">
        <v>0.20999999999999999</v>
      </c>
      <c r="J33" s="151">
        <f>ROUND(((SUM(BE83:BE96))*I33),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ROUND((SUM(BF83:BF96)),  2)</f>
        <v>0</v>
      </c>
      <c r="G34" s="42"/>
      <c r="H34" s="42"/>
      <c r="I34" s="152">
        <v>0.12</v>
      </c>
      <c r="J34" s="151">
        <f>ROUND(((SUM(BF83:BF96))*I34),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ROUND((SUM(BG83:BG96)),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ROUND((SUM(BH83:BH96)),  2)</f>
        <v>0</v>
      </c>
      <c r="G36" s="42"/>
      <c r="H36" s="42"/>
      <c r="I36" s="152">
        <v>0.12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ROUND((SUM(BI83:BI96)),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99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DM a ŠJ Pardubice - Odstranění havarijního stavu kanalizace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97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VRN - Vedlejší rozpočtové náklady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Gorkého 350, 530 02 Pardubice</v>
      </c>
      <c r="G52" s="44"/>
      <c r="H52" s="44"/>
      <c r="I52" s="35" t="s">
        <v>24</v>
      </c>
      <c r="J52" s="76" t="str">
        <f>IF(J12="","",J12)</f>
        <v>23. 5. 2025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>Pardubický kraj</v>
      </c>
      <c r="G54" s="44"/>
      <c r="H54" s="44"/>
      <c r="I54" s="35" t="s">
        <v>38</v>
      </c>
      <c r="J54" s="40" t="str">
        <f>E21</f>
        <v>AZ Optimal s.r.o.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 xml:space="preserve"> 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100</v>
      </c>
      <c r="D57" s="166"/>
      <c r="E57" s="166"/>
      <c r="F57" s="166"/>
      <c r="G57" s="166"/>
      <c r="H57" s="166"/>
      <c r="I57" s="166"/>
      <c r="J57" s="167" t="s">
        <v>101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J83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102</v>
      </c>
    </row>
    <row r="60" s="9" customFormat="1" ht="24.96" customHeight="1">
      <c r="A60" s="9"/>
      <c r="B60" s="169"/>
      <c r="C60" s="170"/>
      <c r="D60" s="171" t="s">
        <v>1253</v>
      </c>
      <c r="E60" s="172"/>
      <c r="F60" s="172"/>
      <c r="G60" s="172"/>
      <c r="H60" s="172"/>
      <c r="I60" s="172"/>
      <c r="J60" s="173">
        <f>J84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1254</v>
      </c>
      <c r="E61" s="178"/>
      <c r="F61" s="178"/>
      <c r="G61" s="178"/>
      <c r="H61" s="178"/>
      <c r="I61" s="178"/>
      <c r="J61" s="179">
        <f>J85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1255</v>
      </c>
      <c r="E62" s="178"/>
      <c r="F62" s="178"/>
      <c r="G62" s="178"/>
      <c r="H62" s="178"/>
      <c r="I62" s="178"/>
      <c r="J62" s="179">
        <f>J89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1256</v>
      </c>
      <c r="E63" s="178"/>
      <c r="F63" s="178"/>
      <c r="G63" s="178"/>
      <c r="H63" s="178"/>
      <c r="I63" s="178"/>
      <c r="J63" s="179">
        <f>J93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2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138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5" s="2" customFormat="1" ht="6.96" customHeight="1">
      <c r="A65" s="42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3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9" s="2" customFormat="1" ht="6.96" customHeight="1">
      <c r="A69" s="42"/>
      <c r="B69" s="65"/>
      <c r="C69" s="66"/>
      <c r="D69" s="66"/>
      <c r="E69" s="66"/>
      <c r="F69" s="66"/>
      <c r="G69" s="66"/>
      <c r="H69" s="66"/>
      <c r="I69" s="66"/>
      <c r="J69" s="66"/>
      <c r="K69" s="66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24.96" customHeight="1">
      <c r="A70" s="42"/>
      <c r="B70" s="43"/>
      <c r="C70" s="26" t="s">
        <v>124</v>
      </c>
      <c r="D70" s="44"/>
      <c r="E70" s="44"/>
      <c r="F70" s="44"/>
      <c r="G70" s="44"/>
      <c r="H70" s="44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2" customHeight="1">
      <c r="A72" s="42"/>
      <c r="B72" s="43"/>
      <c r="C72" s="35" t="s">
        <v>16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6.5" customHeight="1">
      <c r="A73" s="42"/>
      <c r="B73" s="43"/>
      <c r="C73" s="44"/>
      <c r="D73" s="44"/>
      <c r="E73" s="164" t="str">
        <f>E7</f>
        <v>DM a ŠJ Pardubice - Odstranění havarijního stavu kanalizace</v>
      </c>
      <c r="F73" s="35"/>
      <c r="G73" s="35"/>
      <c r="H73" s="35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97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73" t="str">
        <f>E9</f>
        <v>VRN - Vedlejší rozpočtové náklady</v>
      </c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22</v>
      </c>
      <c r="D77" s="44"/>
      <c r="E77" s="44"/>
      <c r="F77" s="30" t="str">
        <f>F12</f>
        <v>Gorkého 350, 530 02 Pardubice</v>
      </c>
      <c r="G77" s="44"/>
      <c r="H77" s="44"/>
      <c r="I77" s="35" t="s">
        <v>24</v>
      </c>
      <c r="J77" s="76" t="str">
        <f>IF(J12="","",J12)</f>
        <v>23. 5. 2025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5.15" customHeight="1">
      <c r="A79" s="42"/>
      <c r="B79" s="43"/>
      <c r="C79" s="35" t="s">
        <v>30</v>
      </c>
      <c r="D79" s="44"/>
      <c r="E79" s="44"/>
      <c r="F79" s="30" t="str">
        <f>E15</f>
        <v>Pardubický kraj</v>
      </c>
      <c r="G79" s="44"/>
      <c r="H79" s="44"/>
      <c r="I79" s="35" t="s">
        <v>38</v>
      </c>
      <c r="J79" s="40" t="str">
        <f>E21</f>
        <v>AZ Optimal s.r.o.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5.15" customHeight="1">
      <c r="A80" s="42"/>
      <c r="B80" s="43"/>
      <c r="C80" s="35" t="s">
        <v>36</v>
      </c>
      <c r="D80" s="44"/>
      <c r="E80" s="44"/>
      <c r="F80" s="30" t="str">
        <f>IF(E18="","",E18)</f>
        <v>Vyplň údaj</v>
      </c>
      <c r="G80" s="44"/>
      <c r="H80" s="44"/>
      <c r="I80" s="35" t="s">
        <v>42</v>
      </c>
      <c r="J80" s="40" t="str">
        <f>E24</f>
        <v xml:space="preserve"> 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0.32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11" customFormat="1" ht="29.28" customHeight="1">
      <c r="A82" s="181"/>
      <c r="B82" s="182"/>
      <c r="C82" s="183" t="s">
        <v>125</v>
      </c>
      <c r="D82" s="184" t="s">
        <v>65</v>
      </c>
      <c r="E82" s="184" t="s">
        <v>61</v>
      </c>
      <c r="F82" s="184" t="s">
        <v>62</v>
      </c>
      <c r="G82" s="184" t="s">
        <v>126</v>
      </c>
      <c r="H82" s="184" t="s">
        <v>127</v>
      </c>
      <c r="I82" s="184" t="s">
        <v>128</v>
      </c>
      <c r="J82" s="184" t="s">
        <v>101</v>
      </c>
      <c r="K82" s="185" t="s">
        <v>129</v>
      </c>
      <c r="L82" s="186"/>
      <c r="M82" s="96" t="s">
        <v>35</v>
      </c>
      <c r="N82" s="97" t="s">
        <v>50</v>
      </c>
      <c r="O82" s="97" t="s">
        <v>130</v>
      </c>
      <c r="P82" s="97" t="s">
        <v>131</v>
      </c>
      <c r="Q82" s="97" t="s">
        <v>132</v>
      </c>
      <c r="R82" s="97" t="s">
        <v>133</v>
      </c>
      <c r="S82" s="97" t="s">
        <v>134</v>
      </c>
      <c r="T82" s="98" t="s">
        <v>135</v>
      </c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</row>
    <row r="83" s="2" customFormat="1" ht="22.8" customHeight="1">
      <c r="A83" s="42"/>
      <c r="B83" s="43"/>
      <c r="C83" s="103" t="s">
        <v>136</v>
      </c>
      <c r="D83" s="44"/>
      <c r="E83" s="44"/>
      <c r="F83" s="44"/>
      <c r="G83" s="44"/>
      <c r="H83" s="44"/>
      <c r="I83" s="44"/>
      <c r="J83" s="187">
        <f>BK83</f>
        <v>0</v>
      </c>
      <c r="K83" s="44"/>
      <c r="L83" s="48"/>
      <c r="M83" s="99"/>
      <c r="N83" s="188"/>
      <c r="O83" s="100"/>
      <c r="P83" s="189">
        <f>P84</f>
        <v>0</v>
      </c>
      <c r="Q83" s="100"/>
      <c r="R83" s="189">
        <f>R84</f>
        <v>0</v>
      </c>
      <c r="S83" s="100"/>
      <c r="T83" s="190">
        <f>T84</f>
        <v>0</v>
      </c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79</v>
      </c>
      <c r="AU83" s="20" t="s">
        <v>102</v>
      </c>
      <c r="BK83" s="191">
        <f>BK84</f>
        <v>0</v>
      </c>
    </row>
    <row r="84" s="12" customFormat="1" ht="25.92" customHeight="1">
      <c r="A84" s="12"/>
      <c r="B84" s="192"/>
      <c r="C84" s="193"/>
      <c r="D84" s="194" t="s">
        <v>79</v>
      </c>
      <c r="E84" s="195" t="s">
        <v>93</v>
      </c>
      <c r="F84" s="195" t="s">
        <v>94</v>
      </c>
      <c r="G84" s="193"/>
      <c r="H84" s="193"/>
      <c r="I84" s="196"/>
      <c r="J84" s="197">
        <f>BK84</f>
        <v>0</v>
      </c>
      <c r="K84" s="193"/>
      <c r="L84" s="198"/>
      <c r="M84" s="199"/>
      <c r="N84" s="200"/>
      <c r="O84" s="200"/>
      <c r="P84" s="201">
        <f>P85+P89+P93</f>
        <v>0</v>
      </c>
      <c r="Q84" s="200"/>
      <c r="R84" s="201">
        <f>R85+R89+R93</f>
        <v>0</v>
      </c>
      <c r="S84" s="200"/>
      <c r="T84" s="202">
        <f>T85+T89+T93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189</v>
      </c>
      <c r="AT84" s="204" t="s">
        <v>79</v>
      </c>
      <c r="AU84" s="204" t="s">
        <v>80</v>
      </c>
      <c r="AY84" s="203" t="s">
        <v>139</v>
      </c>
      <c r="BK84" s="205">
        <f>BK85+BK89+BK93</f>
        <v>0</v>
      </c>
    </row>
    <row r="85" s="12" customFormat="1" ht="22.8" customHeight="1">
      <c r="A85" s="12"/>
      <c r="B85" s="192"/>
      <c r="C85" s="193"/>
      <c r="D85" s="194" t="s">
        <v>79</v>
      </c>
      <c r="E85" s="206" t="s">
        <v>1257</v>
      </c>
      <c r="F85" s="206" t="s">
        <v>1258</v>
      </c>
      <c r="G85" s="193"/>
      <c r="H85" s="193"/>
      <c r="I85" s="196"/>
      <c r="J85" s="207">
        <f>BK85</f>
        <v>0</v>
      </c>
      <c r="K85" s="193"/>
      <c r="L85" s="198"/>
      <c r="M85" s="199"/>
      <c r="N85" s="200"/>
      <c r="O85" s="200"/>
      <c r="P85" s="201">
        <f>SUM(P86:P88)</f>
        <v>0</v>
      </c>
      <c r="Q85" s="200"/>
      <c r="R85" s="201">
        <f>SUM(R86:R88)</f>
        <v>0</v>
      </c>
      <c r="S85" s="200"/>
      <c r="T85" s="202">
        <f>SUM(T86:T88)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189</v>
      </c>
      <c r="AT85" s="204" t="s">
        <v>79</v>
      </c>
      <c r="AU85" s="204" t="s">
        <v>87</v>
      </c>
      <c r="AY85" s="203" t="s">
        <v>139</v>
      </c>
      <c r="BK85" s="205">
        <f>SUM(BK86:BK88)</f>
        <v>0</v>
      </c>
    </row>
    <row r="86" s="2" customFormat="1" ht="16.5" customHeight="1">
      <c r="A86" s="42"/>
      <c r="B86" s="43"/>
      <c r="C86" s="208" t="s">
        <v>87</v>
      </c>
      <c r="D86" s="208" t="s">
        <v>141</v>
      </c>
      <c r="E86" s="209" t="s">
        <v>1259</v>
      </c>
      <c r="F86" s="210" t="s">
        <v>1260</v>
      </c>
      <c r="G86" s="211" t="s">
        <v>1261</v>
      </c>
      <c r="H86" s="212">
        <v>1</v>
      </c>
      <c r="I86" s="213"/>
      <c r="J86" s="214">
        <f>ROUND(I86*H86,2)</f>
        <v>0</v>
      </c>
      <c r="K86" s="210" t="s">
        <v>145</v>
      </c>
      <c r="L86" s="48"/>
      <c r="M86" s="215" t="s">
        <v>35</v>
      </c>
      <c r="N86" s="216" t="s">
        <v>51</v>
      </c>
      <c r="O86" s="88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19" t="s">
        <v>1262</v>
      </c>
      <c r="AT86" s="219" t="s">
        <v>141</v>
      </c>
      <c r="AU86" s="219" t="s">
        <v>89</v>
      </c>
      <c r="AY86" s="20" t="s">
        <v>139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87</v>
      </c>
      <c r="BK86" s="220">
        <f>ROUND(I86*H86,2)</f>
        <v>0</v>
      </c>
      <c r="BL86" s="20" t="s">
        <v>1262</v>
      </c>
      <c r="BM86" s="219" t="s">
        <v>1263</v>
      </c>
    </row>
    <row r="87" s="2" customFormat="1">
      <c r="A87" s="42"/>
      <c r="B87" s="43"/>
      <c r="C87" s="44"/>
      <c r="D87" s="221" t="s">
        <v>148</v>
      </c>
      <c r="E87" s="44"/>
      <c r="F87" s="222" t="s">
        <v>1264</v>
      </c>
      <c r="G87" s="44"/>
      <c r="H87" s="44"/>
      <c r="I87" s="223"/>
      <c r="J87" s="44"/>
      <c r="K87" s="44"/>
      <c r="L87" s="48"/>
      <c r="M87" s="224"/>
      <c r="N87" s="225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148</v>
      </c>
      <c r="AU87" s="20" t="s">
        <v>89</v>
      </c>
    </row>
    <row r="88" s="2" customFormat="1">
      <c r="A88" s="42"/>
      <c r="B88" s="43"/>
      <c r="C88" s="44"/>
      <c r="D88" s="228" t="s">
        <v>181</v>
      </c>
      <c r="E88" s="44"/>
      <c r="F88" s="249" t="s">
        <v>1265</v>
      </c>
      <c r="G88" s="44"/>
      <c r="H88" s="44"/>
      <c r="I88" s="223"/>
      <c r="J88" s="44"/>
      <c r="K88" s="44"/>
      <c r="L88" s="48"/>
      <c r="M88" s="224"/>
      <c r="N88" s="225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181</v>
      </c>
      <c r="AU88" s="20" t="s">
        <v>89</v>
      </c>
    </row>
    <row r="89" s="12" customFormat="1" ht="22.8" customHeight="1">
      <c r="A89" s="12"/>
      <c r="B89" s="192"/>
      <c r="C89" s="193"/>
      <c r="D89" s="194" t="s">
        <v>79</v>
      </c>
      <c r="E89" s="206" t="s">
        <v>1266</v>
      </c>
      <c r="F89" s="206" t="s">
        <v>1267</v>
      </c>
      <c r="G89" s="193"/>
      <c r="H89" s="193"/>
      <c r="I89" s="196"/>
      <c r="J89" s="207">
        <f>BK89</f>
        <v>0</v>
      </c>
      <c r="K89" s="193"/>
      <c r="L89" s="198"/>
      <c r="M89" s="199"/>
      <c r="N89" s="200"/>
      <c r="O89" s="200"/>
      <c r="P89" s="201">
        <f>SUM(P90:P92)</f>
        <v>0</v>
      </c>
      <c r="Q89" s="200"/>
      <c r="R89" s="201">
        <f>SUM(R90:R92)</f>
        <v>0</v>
      </c>
      <c r="S89" s="200"/>
      <c r="T89" s="202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189</v>
      </c>
      <c r="AT89" s="204" t="s">
        <v>79</v>
      </c>
      <c r="AU89" s="204" t="s">
        <v>87</v>
      </c>
      <c r="AY89" s="203" t="s">
        <v>139</v>
      </c>
      <c r="BK89" s="205">
        <f>SUM(BK90:BK92)</f>
        <v>0</v>
      </c>
    </row>
    <row r="90" s="2" customFormat="1" ht="16.5" customHeight="1">
      <c r="A90" s="42"/>
      <c r="B90" s="43"/>
      <c r="C90" s="208" t="s">
        <v>89</v>
      </c>
      <c r="D90" s="208" t="s">
        <v>141</v>
      </c>
      <c r="E90" s="209" t="s">
        <v>1268</v>
      </c>
      <c r="F90" s="210" t="s">
        <v>1267</v>
      </c>
      <c r="G90" s="211" t="s">
        <v>1261</v>
      </c>
      <c r="H90" s="212">
        <v>1</v>
      </c>
      <c r="I90" s="213"/>
      <c r="J90" s="214">
        <f>ROUND(I90*H90,2)</f>
        <v>0</v>
      </c>
      <c r="K90" s="210" t="s">
        <v>145</v>
      </c>
      <c r="L90" s="48"/>
      <c r="M90" s="215" t="s">
        <v>35</v>
      </c>
      <c r="N90" s="216" t="s">
        <v>51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1262</v>
      </c>
      <c r="AT90" s="219" t="s">
        <v>141</v>
      </c>
      <c r="AU90" s="219" t="s">
        <v>89</v>
      </c>
      <c r="AY90" s="20" t="s">
        <v>139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87</v>
      </c>
      <c r="BK90" s="220">
        <f>ROUND(I90*H90,2)</f>
        <v>0</v>
      </c>
      <c r="BL90" s="20" t="s">
        <v>1262</v>
      </c>
      <c r="BM90" s="219" t="s">
        <v>1269</v>
      </c>
    </row>
    <row r="91" s="2" customFormat="1">
      <c r="A91" s="42"/>
      <c r="B91" s="43"/>
      <c r="C91" s="44"/>
      <c r="D91" s="221" t="s">
        <v>148</v>
      </c>
      <c r="E91" s="44"/>
      <c r="F91" s="222" t="s">
        <v>1270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148</v>
      </c>
      <c r="AU91" s="20" t="s">
        <v>89</v>
      </c>
    </row>
    <row r="92" s="2" customFormat="1">
      <c r="A92" s="42"/>
      <c r="B92" s="43"/>
      <c r="C92" s="44"/>
      <c r="D92" s="228" t="s">
        <v>181</v>
      </c>
      <c r="E92" s="44"/>
      <c r="F92" s="249" t="s">
        <v>1271</v>
      </c>
      <c r="G92" s="44"/>
      <c r="H92" s="44"/>
      <c r="I92" s="223"/>
      <c r="J92" s="44"/>
      <c r="K92" s="44"/>
      <c r="L92" s="48"/>
      <c r="M92" s="224"/>
      <c r="N92" s="225"/>
      <c r="O92" s="88"/>
      <c r="P92" s="88"/>
      <c r="Q92" s="88"/>
      <c r="R92" s="88"/>
      <c r="S92" s="88"/>
      <c r="T92" s="89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181</v>
      </c>
      <c r="AU92" s="20" t="s">
        <v>89</v>
      </c>
    </row>
    <row r="93" s="12" customFormat="1" ht="22.8" customHeight="1">
      <c r="A93" s="12"/>
      <c r="B93" s="192"/>
      <c r="C93" s="193"/>
      <c r="D93" s="194" t="s">
        <v>79</v>
      </c>
      <c r="E93" s="206" t="s">
        <v>1272</v>
      </c>
      <c r="F93" s="206" t="s">
        <v>1273</v>
      </c>
      <c r="G93" s="193"/>
      <c r="H93" s="193"/>
      <c r="I93" s="196"/>
      <c r="J93" s="207">
        <f>BK93</f>
        <v>0</v>
      </c>
      <c r="K93" s="193"/>
      <c r="L93" s="198"/>
      <c r="M93" s="199"/>
      <c r="N93" s="200"/>
      <c r="O93" s="200"/>
      <c r="P93" s="201">
        <f>SUM(P94:P96)</f>
        <v>0</v>
      </c>
      <c r="Q93" s="200"/>
      <c r="R93" s="201">
        <f>SUM(R94:R96)</f>
        <v>0</v>
      </c>
      <c r="S93" s="200"/>
      <c r="T93" s="202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189</v>
      </c>
      <c r="AT93" s="204" t="s">
        <v>79</v>
      </c>
      <c r="AU93" s="204" t="s">
        <v>87</v>
      </c>
      <c r="AY93" s="203" t="s">
        <v>139</v>
      </c>
      <c r="BK93" s="205">
        <f>SUM(BK94:BK96)</f>
        <v>0</v>
      </c>
    </row>
    <row r="94" s="2" customFormat="1" ht="16.5" customHeight="1">
      <c r="A94" s="42"/>
      <c r="B94" s="43"/>
      <c r="C94" s="208" t="s">
        <v>176</v>
      </c>
      <c r="D94" s="208" t="s">
        <v>141</v>
      </c>
      <c r="E94" s="209" t="s">
        <v>1274</v>
      </c>
      <c r="F94" s="210" t="s">
        <v>1275</v>
      </c>
      <c r="G94" s="211" t="s">
        <v>1261</v>
      </c>
      <c r="H94" s="212">
        <v>1</v>
      </c>
      <c r="I94" s="213"/>
      <c r="J94" s="214">
        <f>ROUND(I94*H94,2)</f>
        <v>0</v>
      </c>
      <c r="K94" s="210" t="s">
        <v>145</v>
      </c>
      <c r="L94" s="48"/>
      <c r="M94" s="215" t="s">
        <v>35</v>
      </c>
      <c r="N94" s="216" t="s">
        <v>51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1262</v>
      </c>
      <c r="AT94" s="219" t="s">
        <v>141</v>
      </c>
      <c r="AU94" s="219" t="s">
        <v>89</v>
      </c>
      <c r="AY94" s="20" t="s">
        <v>139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87</v>
      </c>
      <c r="BK94" s="220">
        <f>ROUND(I94*H94,2)</f>
        <v>0</v>
      </c>
      <c r="BL94" s="20" t="s">
        <v>1262</v>
      </c>
      <c r="BM94" s="219" t="s">
        <v>1276</v>
      </c>
    </row>
    <row r="95" s="2" customFormat="1">
      <c r="A95" s="42"/>
      <c r="B95" s="43"/>
      <c r="C95" s="44"/>
      <c r="D95" s="221" t="s">
        <v>148</v>
      </c>
      <c r="E95" s="44"/>
      <c r="F95" s="222" t="s">
        <v>1277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148</v>
      </c>
      <c r="AU95" s="20" t="s">
        <v>89</v>
      </c>
    </row>
    <row r="96" s="2" customFormat="1">
      <c r="A96" s="42"/>
      <c r="B96" s="43"/>
      <c r="C96" s="44"/>
      <c r="D96" s="228" t="s">
        <v>181</v>
      </c>
      <c r="E96" s="44"/>
      <c r="F96" s="249" t="s">
        <v>1278</v>
      </c>
      <c r="G96" s="44"/>
      <c r="H96" s="44"/>
      <c r="I96" s="223"/>
      <c r="J96" s="44"/>
      <c r="K96" s="44"/>
      <c r="L96" s="48"/>
      <c r="M96" s="290"/>
      <c r="N96" s="291"/>
      <c r="O96" s="287"/>
      <c r="P96" s="287"/>
      <c r="Q96" s="287"/>
      <c r="R96" s="287"/>
      <c r="S96" s="287"/>
      <c r="T96" s="29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181</v>
      </c>
      <c r="AU96" s="20" t="s">
        <v>89</v>
      </c>
    </row>
    <row r="97" s="2" customFormat="1" ht="6.96" customHeight="1">
      <c r="A97" s="42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48"/>
      <c r="M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</sheetData>
  <sheetProtection sheet="1" autoFilter="0" formatColumns="0" formatRows="0" objects="1" scenarios="1" spinCount="100000" saltValue="N0SwZvEKt6Xr0p/EQ4cpiHH/6w/PMmgEWAvc/xgo6LuLNZmgQMFwx2HFEhGmVqEV2cb+Wmoyi6cQ9EjozOS8eQ==" hashValue="97f4OxP4A5E8aOCxZS3MbQZQQkRpwHFwcPsgaY5ko0DMqVPRQRFNDSYofs9udV1Rr7FzswLXJ4q3zT28wYik3w==" algorithmName="SHA-512" password="CC35"/>
  <autoFilter ref="C82:K9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1/013254000"/>
    <hyperlink ref="F91" r:id="rId2" display="https://podminky.urs.cz/item/CS_URS_2025_01/030001000"/>
    <hyperlink ref="F95" r:id="rId3" display="https://podminky.urs.cz/item/CS_URS_2025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1279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1280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1281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1282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1283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1284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1285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1286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1287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1288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1289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85</v>
      </c>
      <c r="F18" s="304" t="s">
        <v>1290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1291</v>
      </c>
      <c r="F19" s="304" t="s">
        <v>1292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1293</v>
      </c>
      <c r="F20" s="304" t="s">
        <v>1294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1295</v>
      </c>
      <c r="F21" s="304" t="s">
        <v>1296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1297</v>
      </c>
      <c r="F22" s="304" t="s">
        <v>1298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1299</v>
      </c>
      <c r="F23" s="304" t="s">
        <v>1300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1301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1302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1303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1304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1305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1306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1307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1308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1309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125</v>
      </c>
      <c r="F36" s="304"/>
      <c r="G36" s="304" t="s">
        <v>1310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1311</v>
      </c>
      <c r="F37" s="304"/>
      <c r="G37" s="304" t="s">
        <v>1312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61</v>
      </c>
      <c r="F38" s="304"/>
      <c r="G38" s="304" t="s">
        <v>1313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62</v>
      </c>
      <c r="F39" s="304"/>
      <c r="G39" s="304" t="s">
        <v>1314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126</v>
      </c>
      <c r="F40" s="304"/>
      <c r="G40" s="304" t="s">
        <v>1315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127</v>
      </c>
      <c r="F41" s="304"/>
      <c r="G41" s="304" t="s">
        <v>1316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1317</v>
      </c>
      <c r="F42" s="304"/>
      <c r="G42" s="304" t="s">
        <v>1318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1319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1320</v>
      </c>
      <c r="F44" s="304"/>
      <c r="G44" s="304" t="s">
        <v>1321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129</v>
      </c>
      <c r="F45" s="304"/>
      <c r="G45" s="304" t="s">
        <v>1322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1323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1324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1325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1326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1327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1328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1329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1330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1331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1332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1333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1334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1335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1336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1337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1338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1339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1340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1341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1342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1343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1344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1345</v>
      </c>
      <c r="D76" s="322"/>
      <c r="E76" s="322"/>
      <c r="F76" s="322" t="s">
        <v>1346</v>
      </c>
      <c r="G76" s="323"/>
      <c r="H76" s="322" t="s">
        <v>62</v>
      </c>
      <c r="I76" s="322" t="s">
        <v>65</v>
      </c>
      <c r="J76" s="322" t="s">
        <v>1347</v>
      </c>
      <c r="K76" s="321"/>
    </row>
    <row r="77" s="1" customFormat="1" ht="17.25" customHeight="1">
      <c r="B77" s="319"/>
      <c r="C77" s="324" t="s">
        <v>1348</v>
      </c>
      <c r="D77" s="324"/>
      <c r="E77" s="324"/>
      <c r="F77" s="325" t="s">
        <v>1349</v>
      </c>
      <c r="G77" s="326"/>
      <c r="H77" s="324"/>
      <c r="I77" s="324"/>
      <c r="J77" s="324" t="s">
        <v>1350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61</v>
      </c>
      <c r="D79" s="329"/>
      <c r="E79" s="329"/>
      <c r="F79" s="330" t="s">
        <v>1351</v>
      </c>
      <c r="G79" s="331"/>
      <c r="H79" s="307" t="s">
        <v>1352</v>
      </c>
      <c r="I79" s="307" t="s">
        <v>1353</v>
      </c>
      <c r="J79" s="307">
        <v>20</v>
      </c>
      <c r="K79" s="321"/>
    </row>
    <row r="80" s="1" customFormat="1" ht="15" customHeight="1">
      <c r="B80" s="319"/>
      <c r="C80" s="307" t="s">
        <v>1354</v>
      </c>
      <c r="D80" s="307"/>
      <c r="E80" s="307"/>
      <c r="F80" s="330" t="s">
        <v>1351</v>
      </c>
      <c r="G80" s="331"/>
      <c r="H80" s="307" t="s">
        <v>1355</v>
      </c>
      <c r="I80" s="307" t="s">
        <v>1353</v>
      </c>
      <c r="J80" s="307">
        <v>120</v>
      </c>
      <c r="K80" s="321"/>
    </row>
    <row r="81" s="1" customFormat="1" ht="15" customHeight="1">
      <c r="B81" s="332"/>
      <c r="C81" s="307" t="s">
        <v>1356</v>
      </c>
      <c r="D81" s="307"/>
      <c r="E81" s="307"/>
      <c r="F81" s="330" t="s">
        <v>1357</v>
      </c>
      <c r="G81" s="331"/>
      <c r="H81" s="307" t="s">
        <v>1358</v>
      </c>
      <c r="I81" s="307" t="s">
        <v>1353</v>
      </c>
      <c r="J81" s="307">
        <v>50</v>
      </c>
      <c r="K81" s="321"/>
    </row>
    <row r="82" s="1" customFormat="1" ht="15" customHeight="1">
      <c r="B82" s="332"/>
      <c r="C82" s="307" t="s">
        <v>1359</v>
      </c>
      <c r="D82" s="307"/>
      <c r="E82" s="307"/>
      <c r="F82" s="330" t="s">
        <v>1351</v>
      </c>
      <c r="G82" s="331"/>
      <c r="H82" s="307" t="s">
        <v>1360</v>
      </c>
      <c r="I82" s="307" t="s">
        <v>1361</v>
      </c>
      <c r="J82" s="307"/>
      <c r="K82" s="321"/>
    </row>
    <row r="83" s="1" customFormat="1" ht="15" customHeight="1">
      <c r="B83" s="332"/>
      <c r="C83" s="333" t="s">
        <v>1362</v>
      </c>
      <c r="D83" s="333"/>
      <c r="E83" s="333"/>
      <c r="F83" s="334" t="s">
        <v>1357</v>
      </c>
      <c r="G83" s="333"/>
      <c r="H83" s="333" t="s">
        <v>1363</v>
      </c>
      <c r="I83" s="333" t="s">
        <v>1353</v>
      </c>
      <c r="J83" s="333">
        <v>15</v>
      </c>
      <c r="K83" s="321"/>
    </row>
    <row r="84" s="1" customFormat="1" ht="15" customHeight="1">
      <c r="B84" s="332"/>
      <c r="C84" s="333" t="s">
        <v>1364</v>
      </c>
      <c r="D84" s="333"/>
      <c r="E84" s="333"/>
      <c r="F84" s="334" t="s">
        <v>1357</v>
      </c>
      <c r="G84" s="333"/>
      <c r="H84" s="333" t="s">
        <v>1365</v>
      </c>
      <c r="I84" s="333" t="s">
        <v>1353</v>
      </c>
      <c r="J84" s="333">
        <v>15</v>
      </c>
      <c r="K84" s="321"/>
    </row>
    <row r="85" s="1" customFormat="1" ht="15" customHeight="1">
      <c r="B85" s="332"/>
      <c r="C85" s="333" t="s">
        <v>1366</v>
      </c>
      <c r="D85" s="333"/>
      <c r="E85" s="333"/>
      <c r="F85" s="334" t="s">
        <v>1357</v>
      </c>
      <c r="G85" s="333"/>
      <c r="H85" s="333" t="s">
        <v>1367</v>
      </c>
      <c r="I85" s="333" t="s">
        <v>1353</v>
      </c>
      <c r="J85" s="333">
        <v>20</v>
      </c>
      <c r="K85" s="321"/>
    </row>
    <row r="86" s="1" customFormat="1" ht="15" customHeight="1">
      <c r="B86" s="332"/>
      <c r="C86" s="333" t="s">
        <v>1368</v>
      </c>
      <c r="D86" s="333"/>
      <c r="E86" s="333"/>
      <c r="F86" s="334" t="s">
        <v>1357</v>
      </c>
      <c r="G86" s="333"/>
      <c r="H86" s="333" t="s">
        <v>1369</v>
      </c>
      <c r="I86" s="333" t="s">
        <v>1353</v>
      </c>
      <c r="J86" s="333">
        <v>20</v>
      </c>
      <c r="K86" s="321"/>
    </row>
    <row r="87" s="1" customFormat="1" ht="15" customHeight="1">
      <c r="B87" s="332"/>
      <c r="C87" s="307" t="s">
        <v>1370</v>
      </c>
      <c r="D87" s="307"/>
      <c r="E87" s="307"/>
      <c r="F87" s="330" t="s">
        <v>1357</v>
      </c>
      <c r="G87" s="331"/>
      <c r="H87" s="307" t="s">
        <v>1371</v>
      </c>
      <c r="I87" s="307" t="s">
        <v>1353</v>
      </c>
      <c r="J87" s="307">
        <v>50</v>
      </c>
      <c r="K87" s="321"/>
    </row>
    <row r="88" s="1" customFormat="1" ht="15" customHeight="1">
      <c r="B88" s="332"/>
      <c r="C88" s="307" t="s">
        <v>1372</v>
      </c>
      <c r="D88" s="307"/>
      <c r="E88" s="307"/>
      <c r="F88" s="330" t="s">
        <v>1357</v>
      </c>
      <c r="G88" s="331"/>
      <c r="H88" s="307" t="s">
        <v>1373</v>
      </c>
      <c r="I88" s="307" t="s">
        <v>1353</v>
      </c>
      <c r="J88" s="307">
        <v>20</v>
      </c>
      <c r="K88" s="321"/>
    </row>
    <row r="89" s="1" customFormat="1" ht="15" customHeight="1">
      <c r="B89" s="332"/>
      <c r="C89" s="307" t="s">
        <v>1374</v>
      </c>
      <c r="D89" s="307"/>
      <c r="E89" s="307"/>
      <c r="F89" s="330" t="s">
        <v>1357</v>
      </c>
      <c r="G89" s="331"/>
      <c r="H89" s="307" t="s">
        <v>1375</v>
      </c>
      <c r="I89" s="307" t="s">
        <v>1353</v>
      </c>
      <c r="J89" s="307">
        <v>20</v>
      </c>
      <c r="K89" s="321"/>
    </row>
    <row r="90" s="1" customFormat="1" ht="15" customHeight="1">
      <c r="B90" s="332"/>
      <c r="C90" s="307" t="s">
        <v>1376</v>
      </c>
      <c r="D90" s="307"/>
      <c r="E90" s="307"/>
      <c r="F90" s="330" t="s">
        <v>1357</v>
      </c>
      <c r="G90" s="331"/>
      <c r="H90" s="307" t="s">
        <v>1377</v>
      </c>
      <c r="I90" s="307" t="s">
        <v>1353</v>
      </c>
      <c r="J90" s="307">
        <v>50</v>
      </c>
      <c r="K90" s="321"/>
    </row>
    <row r="91" s="1" customFormat="1" ht="15" customHeight="1">
      <c r="B91" s="332"/>
      <c r="C91" s="307" t="s">
        <v>1378</v>
      </c>
      <c r="D91" s="307"/>
      <c r="E91" s="307"/>
      <c r="F91" s="330" t="s">
        <v>1357</v>
      </c>
      <c r="G91" s="331"/>
      <c r="H91" s="307" t="s">
        <v>1378</v>
      </c>
      <c r="I91" s="307" t="s">
        <v>1353</v>
      </c>
      <c r="J91" s="307">
        <v>50</v>
      </c>
      <c r="K91" s="321"/>
    </row>
    <row r="92" s="1" customFormat="1" ht="15" customHeight="1">
      <c r="B92" s="332"/>
      <c r="C92" s="307" t="s">
        <v>1379</v>
      </c>
      <c r="D92" s="307"/>
      <c r="E92" s="307"/>
      <c r="F92" s="330" t="s">
        <v>1357</v>
      </c>
      <c r="G92" s="331"/>
      <c r="H92" s="307" t="s">
        <v>1380</v>
      </c>
      <c r="I92" s="307" t="s">
        <v>1353</v>
      </c>
      <c r="J92" s="307">
        <v>255</v>
      </c>
      <c r="K92" s="321"/>
    </row>
    <row r="93" s="1" customFormat="1" ht="15" customHeight="1">
      <c r="B93" s="332"/>
      <c r="C93" s="307" t="s">
        <v>1381</v>
      </c>
      <c r="D93" s="307"/>
      <c r="E93" s="307"/>
      <c r="F93" s="330" t="s">
        <v>1351</v>
      </c>
      <c r="G93" s="331"/>
      <c r="H93" s="307" t="s">
        <v>1382</v>
      </c>
      <c r="I93" s="307" t="s">
        <v>1383</v>
      </c>
      <c r="J93" s="307"/>
      <c r="K93" s="321"/>
    </row>
    <row r="94" s="1" customFormat="1" ht="15" customHeight="1">
      <c r="B94" s="332"/>
      <c r="C94" s="307" t="s">
        <v>1384</v>
      </c>
      <c r="D94" s="307"/>
      <c r="E94" s="307"/>
      <c r="F94" s="330" t="s">
        <v>1351</v>
      </c>
      <c r="G94" s="331"/>
      <c r="H94" s="307" t="s">
        <v>1385</v>
      </c>
      <c r="I94" s="307" t="s">
        <v>1386</v>
      </c>
      <c r="J94" s="307"/>
      <c r="K94" s="321"/>
    </row>
    <row r="95" s="1" customFormat="1" ht="15" customHeight="1">
      <c r="B95" s="332"/>
      <c r="C95" s="307" t="s">
        <v>1387</v>
      </c>
      <c r="D95" s="307"/>
      <c r="E95" s="307"/>
      <c r="F95" s="330" t="s">
        <v>1351</v>
      </c>
      <c r="G95" s="331"/>
      <c r="H95" s="307" t="s">
        <v>1387</v>
      </c>
      <c r="I95" s="307" t="s">
        <v>1386</v>
      </c>
      <c r="J95" s="307"/>
      <c r="K95" s="321"/>
    </row>
    <row r="96" s="1" customFormat="1" ht="15" customHeight="1">
      <c r="B96" s="332"/>
      <c r="C96" s="307" t="s">
        <v>46</v>
      </c>
      <c r="D96" s="307"/>
      <c r="E96" s="307"/>
      <c r="F96" s="330" t="s">
        <v>1351</v>
      </c>
      <c r="G96" s="331"/>
      <c r="H96" s="307" t="s">
        <v>1388</v>
      </c>
      <c r="I96" s="307" t="s">
        <v>1386</v>
      </c>
      <c r="J96" s="307"/>
      <c r="K96" s="321"/>
    </row>
    <row r="97" s="1" customFormat="1" ht="15" customHeight="1">
      <c r="B97" s="332"/>
      <c r="C97" s="307" t="s">
        <v>56</v>
      </c>
      <c r="D97" s="307"/>
      <c r="E97" s="307"/>
      <c r="F97" s="330" t="s">
        <v>1351</v>
      </c>
      <c r="G97" s="331"/>
      <c r="H97" s="307" t="s">
        <v>1389</v>
      </c>
      <c r="I97" s="307" t="s">
        <v>1386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1390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1345</v>
      </c>
      <c r="D103" s="322"/>
      <c r="E103" s="322"/>
      <c r="F103" s="322" t="s">
        <v>1346</v>
      </c>
      <c r="G103" s="323"/>
      <c r="H103" s="322" t="s">
        <v>62</v>
      </c>
      <c r="I103" s="322" t="s">
        <v>65</v>
      </c>
      <c r="J103" s="322" t="s">
        <v>1347</v>
      </c>
      <c r="K103" s="321"/>
    </row>
    <row r="104" s="1" customFormat="1" ht="17.25" customHeight="1">
      <c r="B104" s="319"/>
      <c r="C104" s="324" t="s">
        <v>1348</v>
      </c>
      <c r="D104" s="324"/>
      <c r="E104" s="324"/>
      <c r="F104" s="325" t="s">
        <v>1349</v>
      </c>
      <c r="G104" s="326"/>
      <c r="H104" s="324"/>
      <c r="I104" s="324"/>
      <c r="J104" s="324" t="s">
        <v>1350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61</v>
      </c>
      <c r="D106" s="329"/>
      <c r="E106" s="329"/>
      <c r="F106" s="330" t="s">
        <v>1351</v>
      </c>
      <c r="G106" s="307"/>
      <c r="H106" s="307" t="s">
        <v>1391</v>
      </c>
      <c r="I106" s="307" t="s">
        <v>1353</v>
      </c>
      <c r="J106" s="307">
        <v>20</v>
      </c>
      <c r="K106" s="321"/>
    </row>
    <row r="107" s="1" customFormat="1" ht="15" customHeight="1">
      <c r="B107" s="319"/>
      <c r="C107" s="307" t="s">
        <v>1354</v>
      </c>
      <c r="D107" s="307"/>
      <c r="E107" s="307"/>
      <c r="F107" s="330" t="s">
        <v>1351</v>
      </c>
      <c r="G107" s="307"/>
      <c r="H107" s="307" t="s">
        <v>1391</v>
      </c>
      <c r="I107" s="307" t="s">
        <v>1353</v>
      </c>
      <c r="J107" s="307">
        <v>120</v>
      </c>
      <c r="K107" s="321"/>
    </row>
    <row r="108" s="1" customFormat="1" ht="15" customHeight="1">
      <c r="B108" s="332"/>
      <c r="C108" s="307" t="s">
        <v>1356</v>
      </c>
      <c r="D108" s="307"/>
      <c r="E108" s="307"/>
      <c r="F108" s="330" t="s">
        <v>1357</v>
      </c>
      <c r="G108" s="307"/>
      <c r="H108" s="307" t="s">
        <v>1391</v>
      </c>
      <c r="I108" s="307" t="s">
        <v>1353</v>
      </c>
      <c r="J108" s="307">
        <v>50</v>
      </c>
      <c r="K108" s="321"/>
    </row>
    <row r="109" s="1" customFormat="1" ht="15" customHeight="1">
      <c r="B109" s="332"/>
      <c r="C109" s="307" t="s">
        <v>1359</v>
      </c>
      <c r="D109" s="307"/>
      <c r="E109" s="307"/>
      <c r="F109" s="330" t="s">
        <v>1351</v>
      </c>
      <c r="G109" s="307"/>
      <c r="H109" s="307" t="s">
        <v>1391</v>
      </c>
      <c r="I109" s="307" t="s">
        <v>1361</v>
      </c>
      <c r="J109" s="307"/>
      <c r="K109" s="321"/>
    </row>
    <row r="110" s="1" customFormat="1" ht="15" customHeight="1">
      <c r="B110" s="332"/>
      <c r="C110" s="307" t="s">
        <v>1370</v>
      </c>
      <c r="D110" s="307"/>
      <c r="E110" s="307"/>
      <c r="F110" s="330" t="s">
        <v>1357</v>
      </c>
      <c r="G110" s="307"/>
      <c r="H110" s="307" t="s">
        <v>1391</v>
      </c>
      <c r="I110" s="307" t="s">
        <v>1353</v>
      </c>
      <c r="J110" s="307">
        <v>50</v>
      </c>
      <c r="K110" s="321"/>
    </row>
    <row r="111" s="1" customFormat="1" ht="15" customHeight="1">
      <c r="B111" s="332"/>
      <c r="C111" s="307" t="s">
        <v>1378</v>
      </c>
      <c r="D111" s="307"/>
      <c r="E111" s="307"/>
      <c r="F111" s="330" t="s">
        <v>1357</v>
      </c>
      <c r="G111" s="307"/>
      <c r="H111" s="307" t="s">
        <v>1391</v>
      </c>
      <c r="I111" s="307" t="s">
        <v>1353</v>
      </c>
      <c r="J111" s="307">
        <v>50</v>
      </c>
      <c r="K111" s="321"/>
    </row>
    <row r="112" s="1" customFormat="1" ht="15" customHeight="1">
      <c r="B112" s="332"/>
      <c r="C112" s="307" t="s">
        <v>1376</v>
      </c>
      <c r="D112" s="307"/>
      <c r="E112" s="307"/>
      <c r="F112" s="330" t="s">
        <v>1357</v>
      </c>
      <c r="G112" s="307"/>
      <c r="H112" s="307" t="s">
        <v>1391</v>
      </c>
      <c r="I112" s="307" t="s">
        <v>1353</v>
      </c>
      <c r="J112" s="307">
        <v>50</v>
      </c>
      <c r="K112" s="321"/>
    </row>
    <row r="113" s="1" customFormat="1" ht="15" customHeight="1">
      <c r="B113" s="332"/>
      <c r="C113" s="307" t="s">
        <v>61</v>
      </c>
      <c r="D113" s="307"/>
      <c r="E113" s="307"/>
      <c r="F113" s="330" t="s">
        <v>1351</v>
      </c>
      <c r="G113" s="307"/>
      <c r="H113" s="307" t="s">
        <v>1392</v>
      </c>
      <c r="I113" s="307" t="s">
        <v>1353</v>
      </c>
      <c r="J113" s="307">
        <v>20</v>
      </c>
      <c r="K113" s="321"/>
    </row>
    <row r="114" s="1" customFormat="1" ht="15" customHeight="1">
      <c r="B114" s="332"/>
      <c r="C114" s="307" t="s">
        <v>1393</v>
      </c>
      <c r="D114" s="307"/>
      <c r="E114" s="307"/>
      <c r="F114" s="330" t="s">
        <v>1351</v>
      </c>
      <c r="G114" s="307"/>
      <c r="H114" s="307" t="s">
        <v>1394</v>
      </c>
      <c r="I114" s="307" t="s">
        <v>1353</v>
      </c>
      <c r="J114" s="307">
        <v>120</v>
      </c>
      <c r="K114" s="321"/>
    </row>
    <row r="115" s="1" customFormat="1" ht="15" customHeight="1">
      <c r="B115" s="332"/>
      <c r="C115" s="307" t="s">
        <v>46</v>
      </c>
      <c r="D115" s="307"/>
      <c r="E115" s="307"/>
      <c r="F115" s="330" t="s">
        <v>1351</v>
      </c>
      <c r="G115" s="307"/>
      <c r="H115" s="307" t="s">
        <v>1395</v>
      </c>
      <c r="I115" s="307" t="s">
        <v>1386</v>
      </c>
      <c r="J115" s="307"/>
      <c r="K115" s="321"/>
    </row>
    <row r="116" s="1" customFormat="1" ht="15" customHeight="1">
      <c r="B116" s="332"/>
      <c r="C116" s="307" t="s">
        <v>56</v>
      </c>
      <c r="D116" s="307"/>
      <c r="E116" s="307"/>
      <c r="F116" s="330" t="s">
        <v>1351</v>
      </c>
      <c r="G116" s="307"/>
      <c r="H116" s="307" t="s">
        <v>1396</v>
      </c>
      <c r="I116" s="307" t="s">
        <v>1386</v>
      </c>
      <c r="J116" s="307"/>
      <c r="K116" s="321"/>
    </row>
    <row r="117" s="1" customFormat="1" ht="15" customHeight="1">
      <c r="B117" s="332"/>
      <c r="C117" s="307" t="s">
        <v>65</v>
      </c>
      <c r="D117" s="307"/>
      <c r="E117" s="307"/>
      <c r="F117" s="330" t="s">
        <v>1351</v>
      </c>
      <c r="G117" s="307"/>
      <c r="H117" s="307" t="s">
        <v>1397</v>
      </c>
      <c r="I117" s="307" t="s">
        <v>1398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1399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1345</v>
      </c>
      <c r="D123" s="322"/>
      <c r="E123" s="322"/>
      <c r="F123" s="322" t="s">
        <v>1346</v>
      </c>
      <c r="G123" s="323"/>
      <c r="H123" s="322" t="s">
        <v>62</v>
      </c>
      <c r="I123" s="322" t="s">
        <v>65</v>
      </c>
      <c r="J123" s="322" t="s">
        <v>1347</v>
      </c>
      <c r="K123" s="351"/>
    </row>
    <row r="124" s="1" customFormat="1" ht="17.25" customHeight="1">
      <c r="B124" s="350"/>
      <c r="C124" s="324" t="s">
        <v>1348</v>
      </c>
      <c r="D124" s="324"/>
      <c r="E124" s="324"/>
      <c r="F124" s="325" t="s">
        <v>1349</v>
      </c>
      <c r="G124" s="326"/>
      <c r="H124" s="324"/>
      <c r="I124" s="324"/>
      <c r="J124" s="324" t="s">
        <v>1350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1354</v>
      </c>
      <c r="D126" s="329"/>
      <c r="E126" s="329"/>
      <c r="F126" s="330" t="s">
        <v>1351</v>
      </c>
      <c r="G126" s="307"/>
      <c r="H126" s="307" t="s">
        <v>1391</v>
      </c>
      <c r="I126" s="307" t="s">
        <v>1353</v>
      </c>
      <c r="J126" s="307">
        <v>120</v>
      </c>
      <c r="K126" s="355"/>
    </row>
    <row r="127" s="1" customFormat="1" ht="15" customHeight="1">
      <c r="B127" s="352"/>
      <c r="C127" s="307" t="s">
        <v>1400</v>
      </c>
      <c r="D127" s="307"/>
      <c r="E127" s="307"/>
      <c r="F127" s="330" t="s">
        <v>1351</v>
      </c>
      <c r="G127" s="307"/>
      <c r="H127" s="307" t="s">
        <v>1401</v>
      </c>
      <c r="I127" s="307" t="s">
        <v>1353</v>
      </c>
      <c r="J127" s="307" t="s">
        <v>1402</v>
      </c>
      <c r="K127" s="355"/>
    </row>
    <row r="128" s="1" customFormat="1" ht="15" customHeight="1">
      <c r="B128" s="352"/>
      <c r="C128" s="307" t="s">
        <v>1299</v>
      </c>
      <c r="D128" s="307"/>
      <c r="E128" s="307"/>
      <c r="F128" s="330" t="s">
        <v>1351</v>
      </c>
      <c r="G128" s="307"/>
      <c r="H128" s="307" t="s">
        <v>1403</v>
      </c>
      <c r="I128" s="307" t="s">
        <v>1353</v>
      </c>
      <c r="J128" s="307" t="s">
        <v>1402</v>
      </c>
      <c r="K128" s="355"/>
    </row>
    <row r="129" s="1" customFormat="1" ht="15" customHeight="1">
      <c r="B129" s="352"/>
      <c r="C129" s="307" t="s">
        <v>1362</v>
      </c>
      <c r="D129" s="307"/>
      <c r="E129" s="307"/>
      <c r="F129" s="330" t="s">
        <v>1357</v>
      </c>
      <c r="G129" s="307"/>
      <c r="H129" s="307" t="s">
        <v>1363</v>
      </c>
      <c r="I129" s="307" t="s">
        <v>1353</v>
      </c>
      <c r="J129" s="307">
        <v>15</v>
      </c>
      <c r="K129" s="355"/>
    </row>
    <row r="130" s="1" customFormat="1" ht="15" customHeight="1">
      <c r="B130" s="352"/>
      <c r="C130" s="333" t="s">
        <v>1364</v>
      </c>
      <c r="D130" s="333"/>
      <c r="E130" s="333"/>
      <c r="F130" s="334" t="s">
        <v>1357</v>
      </c>
      <c r="G130" s="333"/>
      <c r="H130" s="333" t="s">
        <v>1365</v>
      </c>
      <c r="I130" s="333" t="s">
        <v>1353</v>
      </c>
      <c r="J130" s="333">
        <v>15</v>
      </c>
      <c r="K130" s="355"/>
    </row>
    <row r="131" s="1" customFormat="1" ht="15" customHeight="1">
      <c r="B131" s="352"/>
      <c r="C131" s="333" t="s">
        <v>1366</v>
      </c>
      <c r="D131" s="333"/>
      <c r="E131" s="333"/>
      <c r="F131" s="334" t="s">
        <v>1357</v>
      </c>
      <c r="G131" s="333"/>
      <c r="H131" s="333" t="s">
        <v>1367</v>
      </c>
      <c r="I131" s="333" t="s">
        <v>1353</v>
      </c>
      <c r="J131" s="333">
        <v>20</v>
      </c>
      <c r="K131" s="355"/>
    </row>
    <row r="132" s="1" customFormat="1" ht="15" customHeight="1">
      <c r="B132" s="352"/>
      <c r="C132" s="333" t="s">
        <v>1368</v>
      </c>
      <c r="D132" s="333"/>
      <c r="E132" s="333"/>
      <c r="F132" s="334" t="s">
        <v>1357</v>
      </c>
      <c r="G132" s="333"/>
      <c r="H132" s="333" t="s">
        <v>1369</v>
      </c>
      <c r="I132" s="333" t="s">
        <v>1353</v>
      </c>
      <c r="J132" s="333">
        <v>20</v>
      </c>
      <c r="K132" s="355"/>
    </row>
    <row r="133" s="1" customFormat="1" ht="15" customHeight="1">
      <c r="B133" s="352"/>
      <c r="C133" s="307" t="s">
        <v>1356</v>
      </c>
      <c r="D133" s="307"/>
      <c r="E133" s="307"/>
      <c r="F133" s="330" t="s">
        <v>1357</v>
      </c>
      <c r="G133" s="307"/>
      <c r="H133" s="307" t="s">
        <v>1391</v>
      </c>
      <c r="I133" s="307" t="s">
        <v>1353</v>
      </c>
      <c r="J133" s="307">
        <v>50</v>
      </c>
      <c r="K133" s="355"/>
    </row>
    <row r="134" s="1" customFormat="1" ht="15" customHeight="1">
      <c r="B134" s="352"/>
      <c r="C134" s="307" t="s">
        <v>1370</v>
      </c>
      <c r="D134" s="307"/>
      <c r="E134" s="307"/>
      <c r="F134" s="330" t="s">
        <v>1357</v>
      </c>
      <c r="G134" s="307"/>
      <c r="H134" s="307" t="s">
        <v>1391</v>
      </c>
      <c r="I134" s="307" t="s">
        <v>1353</v>
      </c>
      <c r="J134" s="307">
        <v>50</v>
      </c>
      <c r="K134" s="355"/>
    </row>
    <row r="135" s="1" customFormat="1" ht="15" customHeight="1">
      <c r="B135" s="352"/>
      <c r="C135" s="307" t="s">
        <v>1376</v>
      </c>
      <c r="D135" s="307"/>
      <c r="E135" s="307"/>
      <c r="F135" s="330" t="s">
        <v>1357</v>
      </c>
      <c r="G135" s="307"/>
      <c r="H135" s="307" t="s">
        <v>1391</v>
      </c>
      <c r="I135" s="307" t="s">
        <v>1353</v>
      </c>
      <c r="J135" s="307">
        <v>50</v>
      </c>
      <c r="K135" s="355"/>
    </row>
    <row r="136" s="1" customFormat="1" ht="15" customHeight="1">
      <c r="B136" s="352"/>
      <c r="C136" s="307" t="s">
        <v>1378</v>
      </c>
      <c r="D136" s="307"/>
      <c r="E136" s="307"/>
      <c r="F136" s="330" t="s">
        <v>1357</v>
      </c>
      <c r="G136" s="307"/>
      <c r="H136" s="307" t="s">
        <v>1391</v>
      </c>
      <c r="I136" s="307" t="s">
        <v>1353</v>
      </c>
      <c r="J136" s="307">
        <v>50</v>
      </c>
      <c r="K136" s="355"/>
    </row>
    <row r="137" s="1" customFormat="1" ht="15" customHeight="1">
      <c r="B137" s="352"/>
      <c r="C137" s="307" t="s">
        <v>1379</v>
      </c>
      <c r="D137" s="307"/>
      <c r="E137" s="307"/>
      <c r="F137" s="330" t="s">
        <v>1357</v>
      </c>
      <c r="G137" s="307"/>
      <c r="H137" s="307" t="s">
        <v>1404</v>
      </c>
      <c r="I137" s="307" t="s">
        <v>1353</v>
      </c>
      <c r="J137" s="307">
        <v>255</v>
      </c>
      <c r="K137" s="355"/>
    </row>
    <row r="138" s="1" customFormat="1" ht="15" customHeight="1">
      <c r="B138" s="352"/>
      <c r="C138" s="307" t="s">
        <v>1381</v>
      </c>
      <c r="D138" s="307"/>
      <c r="E138" s="307"/>
      <c r="F138" s="330" t="s">
        <v>1351</v>
      </c>
      <c r="G138" s="307"/>
      <c r="H138" s="307" t="s">
        <v>1405</v>
      </c>
      <c r="I138" s="307" t="s">
        <v>1383</v>
      </c>
      <c r="J138" s="307"/>
      <c r="K138" s="355"/>
    </row>
    <row r="139" s="1" customFormat="1" ht="15" customHeight="1">
      <c r="B139" s="352"/>
      <c r="C139" s="307" t="s">
        <v>1384</v>
      </c>
      <c r="D139" s="307"/>
      <c r="E139" s="307"/>
      <c r="F139" s="330" t="s">
        <v>1351</v>
      </c>
      <c r="G139" s="307"/>
      <c r="H139" s="307" t="s">
        <v>1406</v>
      </c>
      <c r="I139" s="307" t="s">
        <v>1386</v>
      </c>
      <c r="J139" s="307"/>
      <c r="K139" s="355"/>
    </row>
    <row r="140" s="1" customFormat="1" ht="15" customHeight="1">
      <c r="B140" s="352"/>
      <c r="C140" s="307" t="s">
        <v>1387</v>
      </c>
      <c r="D140" s="307"/>
      <c r="E140" s="307"/>
      <c r="F140" s="330" t="s">
        <v>1351</v>
      </c>
      <c r="G140" s="307"/>
      <c r="H140" s="307" t="s">
        <v>1387</v>
      </c>
      <c r="I140" s="307" t="s">
        <v>1386</v>
      </c>
      <c r="J140" s="307"/>
      <c r="K140" s="355"/>
    </row>
    <row r="141" s="1" customFormat="1" ht="15" customHeight="1">
      <c r="B141" s="352"/>
      <c r="C141" s="307" t="s">
        <v>46</v>
      </c>
      <c r="D141" s="307"/>
      <c r="E141" s="307"/>
      <c r="F141" s="330" t="s">
        <v>1351</v>
      </c>
      <c r="G141" s="307"/>
      <c r="H141" s="307" t="s">
        <v>1407</v>
      </c>
      <c r="I141" s="307" t="s">
        <v>1386</v>
      </c>
      <c r="J141" s="307"/>
      <c r="K141" s="355"/>
    </row>
    <row r="142" s="1" customFormat="1" ht="15" customHeight="1">
      <c r="B142" s="352"/>
      <c r="C142" s="307" t="s">
        <v>1408</v>
      </c>
      <c r="D142" s="307"/>
      <c r="E142" s="307"/>
      <c r="F142" s="330" t="s">
        <v>1351</v>
      </c>
      <c r="G142" s="307"/>
      <c r="H142" s="307" t="s">
        <v>1409</v>
      </c>
      <c r="I142" s="307" t="s">
        <v>1386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1410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1345</v>
      </c>
      <c r="D148" s="322"/>
      <c r="E148" s="322"/>
      <c r="F148" s="322" t="s">
        <v>1346</v>
      </c>
      <c r="G148" s="323"/>
      <c r="H148" s="322" t="s">
        <v>62</v>
      </c>
      <c r="I148" s="322" t="s">
        <v>65</v>
      </c>
      <c r="J148" s="322" t="s">
        <v>1347</v>
      </c>
      <c r="K148" s="321"/>
    </row>
    <row r="149" s="1" customFormat="1" ht="17.25" customHeight="1">
      <c r="B149" s="319"/>
      <c r="C149" s="324" t="s">
        <v>1348</v>
      </c>
      <c r="D149" s="324"/>
      <c r="E149" s="324"/>
      <c r="F149" s="325" t="s">
        <v>1349</v>
      </c>
      <c r="G149" s="326"/>
      <c r="H149" s="324"/>
      <c r="I149" s="324"/>
      <c r="J149" s="324" t="s">
        <v>1350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1354</v>
      </c>
      <c r="D151" s="307"/>
      <c r="E151" s="307"/>
      <c r="F151" s="360" t="s">
        <v>1351</v>
      </c>
      <c r="G151" s="307"/>
      <c r="H151" s="359" t="s">
        <v>1391</v>
      </c>
      <c r="I151" s="359" t="s">
        <v>1353</v>
      </c>
      <c r="J151" s="359">
        <v>120</v>
      </c>
      <c r="K151" s="355"/>
    </row>
    <row r="152" s="1" customFormat="1" ht="15" customHeight="1">
      <c r="B152" s="332"/>
      <c r="C152" s="359" t="s">
        <v>1400</v>
      </c>
      <c r="D152" s="307"/>
      <c r="E152" s="307"/>
      <c r="F152" s="360" t="s">
        <v>1351</v>
      </c>
      <c r="G152" s="307"/>
      <c r="H152" s="359" t="s">
        <v>1411</v>
      </c>
      <c r="I152" s="359" t="s">
        <v>1353</v>
      </c>
      <c r="J152" s="359" t="s">
        <v>1402</v>
      </c>
      <c r="K152" s="355"/>
    </row>
    <row r="153" s="1" customFormat="1" ht="15" customHeight="1">
      <c r="B153" s="332"/>
      <c r="C153" s="359" t="s">
        <v>1299</v>
      </c>
      <c r="D153" s="307"/>
      <c r="E153" s="307"/>
      <c r="F153" s="360" t="s">
        <v>1351</v>
      </c>
      <c r="G153" s="307"/>
      <c r="H153" s="359" t="s">
        <v>1412</v>
      </c>
      <c r="I153" s="359" t="s">
        <v>1353</v>
      </c>
      <c r="J153" s="359" t="s">
        <v>1402</v>
      </c>
      <c r="K153" s="355"/>
    </row>
    <row r="154" s="1" customFormat="1" ht="15" customHeight="1">
      <c r="B154" s="332"/>
      <c r="C154" s="359" t="s">
        <v>1356</v>
      </c>
      <c r="D154" s="307"/>
      <c r="E154" s="307"/>
      <c r="F154" s="360" t="s">
        <v>1357</v>
      </c>
      <c r="G154" s="307"/>
      <c r="H154" s="359" t="s">
        <v>1391</v>
      </c>
      <c r="I154" s="359" t="s">
        <v>1353</v>
      </c>
      <c r="J154" s="359">
        <v>50</v>
      </c>
      <c r="K154" s="355"/>
    </row>
    <row r="155" s="1" customFormat="1" ht="15" customHeight="1">
      <c r="B155" s="332"/>
      <c r="C155" s="359" t="s">
        <v>1359</v>
      </c>
      <c r="D155" s="307"/>
      <c r="E155" s="307"/>
      <c r="F155" s="360" t="s">
        <v>1351</v>
      </c>
      <c r="G155" s="307"/>
      <c r="H155" s="359" t="s">
        <v>1391</v>
      </c>
      <c r="I155" s="359" t="s">
        <v>1361</v>
      </c>
      <c r="J155" s="359"/>
      <c r="K155" s="355"/>
    </row>
    <row r="156" s="1" customFormat="1" ht="15" customHeight="1">
      <c r="B156" s="332"/>
      <c r="C156" s="359" t="s">
        <v>1370</v>
      </c>
      <c r="D156" s="307"/>
      <c r="E156" s="307"/>
      <c r="F156" s="360" t="s">
        <v>1357</v>
      </c>
      <c r="G156" s="307"/>
      <c r="H156" s="359" t="s">
        <v>1391</v>
      </c>
      <c r="I156" s="359" t="s">
        <v>1353</v>
      </c>
      <c r="J156" s="359">
        <v>50</v>
      </c>
      <c r="K156" s="355"/>
    </row>
    <row r="157" s="1" customFormat="1" ht="15" customHeight="1">
      <c r="B157" s="332"/>
      <c r="C157" s="359" t="s">
        <v>1378</v>
      </c>
      <c r="D157" s="307"/>
      <c r="E157" s="307"/>
      <c r="F157" s="360" t="s">
        <v>1357</v>
      </c>
      <c r="G157" s="307"/>
      <c r="H157" s="359" t="s">
        <v>1391</v>
      </c>
      <c r="I157" s="359" t="s">
        <v>1353</v>
      </c>
      <c r="J157" s="359">
        <v>50</v>
      </c>
      <c r="K157" s="355"/>
    </row>
    <row r="158" s="1" customFormat="1" ht="15" customHeight="1">
      <c r="B158" s="332"/>
      <c r="C158" s="359" t="s">
        <v>1376</v>
      </c>
      <c r="D158" s="307"/>
      <c r="E158" s="307"/>
      <c r="F158" s="360" t="s">
        <v>1357</v>
      </c>
      <c r="G158" s="307"/>
      <c r="H158" s="359" t="s">
        <v>1391</v>
      </c>
      <c r="I158" s="359" t="s">
        <v>1353</v>
      </c>
      <c r="J158" s="359">
        <v>50</v>
      </c>
      <c r="K158" s="355"/>
    </row>
    <row r="159" s="1" customFormat="1" ht="15" customHeight="1">
      <c r="B159" s="332"/>
      <c r="C159" s="359" t="s">
        <v>100</v>
      </c>
      <c r="D159" s="307"/>
      <c r="E159" s="307"/>
      <c r="F159" s="360" t="s">
        <v>1351</v>
      </c>
      <c r="G159" s="307"/>
      <c r="H159" s="359" t="s">
        <v>1413</v>
      </c>
      <c r="I159" s="359" t="s">
        <v>1353</v>
      </c>
      <c r="J159" s="359" t="s">
        <v>1414</v>
      </c>
      <c r="K159" s="355"/>
    </row>
    <row r="160" s="1" customFormat="1" ht="15" customHeight="1">
      <c r="B160" s="332"/>
      <c r="C160" s="359" t="s">
        <v>1415</v>
      </c>
      <c r="D160" s="307"/>
      <c r="E160" s="307"/>
      <c r="F160" s="360" t="s">
        <v>1351</v>
      </c>
      <c r="G160" s="307"/>
      <c r="H160" s="359" t="s">
        <v>1416</v>
      </c>
      <c r="I160" s="359" t="s">
        <v>1386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1417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1345</v>
      </c>
      <c r="D166" s="322"/>
      <c r="E166" s="322"/>
      <c r="F166" s="322" t="s">
        <v>1346</v>
      </c>
      <c r="G166" s="364"/>
      <c r="H166" s="365" t="s">
        <v>62</v>
      </c>
      <c r="I166" s="365" t="s">
        <v>65</v>
      </c>
      <c r="J166" s="322" t="s">
        <v>1347</v>
      </c>
      <c r="K166" s="299"/>
    </row>
    <row r="167" s="1" customFormat="1" ht="17.25" customHeight="1">
      <c r="B167" s="300"/>
      <c r="C167" s="324" t="s">
        <v>1348</v>
      </c>
      <c r="D167" s="324"/>
      <c r="E167" s="324"/>
      <c r="F167" s="325" t="s">
        <v>1349</v>
      </c>
      <c r="G167" s="366"/>
      <c r="H167" s="367"/>
      <c r="I167" s="367"/>
      <c r="J167" s="324" t="s">
        <v>1350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1354</v>
      </c>
      <c r="D169" s="307"/>
      <c r="E169" s="307"/>
      <c r="F169" s="330" t="s">
        <v>1351</v>
      </c>
      <c r="G169" s="307"/>
      <c r="H169" s="307" t="s">
        <v>1391</v>
      </c>
      <c r="I169" s="307" t="s">
        <v>1353</v>
      </c>
      <c r="J169" s="307">
        <v>120</v>
      </c>
      <c r="K169" s="355"/>
    </row>
    <row r="170" s="1" customFormat="1" ht="15" customHeight="1">
      <c r="B170" s="332"/>
      <c r="C170" s="307" t="s">
        <v>1400</v>
      </c>
      <c r="D170" s="307"/>
      <c r="E170" s="307"/>
      <c r="F170" s="330" t="s">
        <v>1351</v>
      </c>
      <c r="G170" s="307"/>
      <c r="H170" s="307" t="s">
        <v>1401</v>
      </c>
      <c r="I170" s="307" t="s">
        <v>1353</v>
      </c>
      <c r="J170" s="307" t="s">
        <v>1402</v>
      </c>
      <c r="K170" s="355"/>
    </row>
    <row r="171" s="1" customFormat="1" ht="15" customHeight="1">
      <c r="B171" s="332"/>
      <c r="C171" s="307" t="s">
        <v>1299</v>
      </c>
      <c r="D171" s="307"/>
      <c r="E171" s="307"/>
      <c r="F171" s="330" t="s">
        <v>1351</v>
      </c>
      <c r="G171" s="307"/>
      <c r="H171" s="307" t="s">
        <v>1418</v>
      </c>
      <c r="I171" s="307" t="s">
        <v>1353</v>
      </c>
      <c r="J171" s="307" t="s">
        <v>1402</v>
      </c>
      <c r="K171" s="355"/>
    </row>
    <row r="172" s="1" customFormat="1" ht="15" customHeight="1">
      <c r="B172" s="332"/>
      <c r="C172" s="307" t="s">
        <v>1356</v>
      </c>
      <c r="D172" s="307"/>
      <c r="E172" s="307"/>
      <c r="F172" s="330" t="s">
        <v>1357</v>
      </c>
      <c r="G172" s="307"/>
      <c r="H172" s="307" t="s">
        <v>1418</v>
      </c>
      <c r="I172" s="307" t="s">
        <v>1353</v>
      </c>
      <c r="J172" s="307">
        <v>50</v>
      </c>
      <c r="K172" s="355"/>
    </row>
    <row r="173" s="1" customFormat="1" ht="15" customHeight="1">
      <c r="B173" s="332"/>
      <c r="C173" s="307" t="s">
        <v>1359</v>
      </c>
      <c r="D173" s="307"/>
      <c r="E173" s="307"/>
      <c r="F173" s="330" t="s">
        <v>1351</v>
      </c>
      <c r="G173" s="307"/>
      <c r="H173" s="307" t="s">
        <v>1418</v>
      </c>
      <c r="I173" s="307" t="s">
        <v>1361</v>
      </c>
      <c r="J173" s="307"/>
      <c r="K173" s="355"/>
    </row>
    <row r="174" s="1" customFormat="1" ht="15" customHeight="1">
      <c r="B174" s="332"/>
      <c r="C174" s="307" t="s">
        <v>1370</v>
      </c>
      <c r="D174" s="307"/>
      <c r="E174" s="307"/>
      <c r="F174" s="330" t="s">
        <v>1357</v>
      </c>
      <c r="G174" s="307"/>
      <c r="H174" s="307" t="s">
        <v>1418</v>
      </c>
      <c r="I174" s="307" t="s">
        <v>1353</v>
      </c>
      <c r="J174" s="307">
        <v>50</v>
      </c>
      <c r="K174" s="355"/>
    </row>
    <row r="175" s="1" customFormat="1" ht="15" customHeight="1">
      <c r="B175" s="332"/>
      <c r="C175" s="307" t="s">
        <v>1378</v>
      </c>
      <c r="D175" s="307"/>
      <c r="E175" s="307"/>
      <c r="F175" s="330" t="s">
        <v>1357</v>
      </c>
      <c r="G175" s="307"/>
      <c r="H175" s="307" t="s">
        <v>1418</v>
      </c>
      <c r="I175" s="307" t="s">
        <v>1353</v>
      </c>
      <c r="J175" s="307">
        <v>50</v>
      </c>
      <c r="K175" s="355"/>
    </row>
    <row r="176" s="1" customFormat="1" ht="15" customHeight="1">
      <c r="B176" s="332"/>
      <c r="C176" s="307" t="s">
        <v>1376</v>
      </c>
      <c r="D176" s="307"/>
      <c r="E176" s="307"/>
      <c r="F176" s="330" t="s">
        <v>1357</v>
      </c>
      <c r="G176" s="307"/>
      <c r="H176" s="307" t="s">
        <v>1418</v>
      </c>
      <c r="I176" s="307" t="s">
        <v>1353</v>
      </c>
      <c r="J176" s="307">
        <v>50</v>
      </c>
      <c r="K176" s="355"/>
    </row>
    <row r="177" s="1" customFormat="1" ht="15" customHeight="1">
      <c r="B177" s="332"/>
      <c r="C177" s="307" t="s">
        <v>125</v>
      </c>
      <c r="D177" s="307"/>
      <c r="E177" s="307"/>
      <c r="F177" s="330" t="s">
        <v>1351</v>
      </c>
      <c r="G177" s="307"/>
      <c r="H177" s="307" t="s">
        <v>1419</v>
      </c>
      <c r="I177" s="307" t="s">
        <v>1420</v>
      </c>
      <c r="J177" s="307"/>
      <c r="K177" s="355"/>
    </row>
    <row r="178" s="1" customFormat="1" ht="15" customHeight="1">
      <c r="B178" s="332"/>
      <c r="C178" s="307" t="s">
        <v>65</v>
      </c>
      <c r="D178" s="307"/>
      <c r="E178" s="307"/>
      <c r="F178" s="330" t="s">
        <v>1351</v>
      </c>
      <c r="G178" s="307"/>
      <c r="H178" s="307" t="s">
        <v>1421</v>
      </c>
      <c r="I178" s="307" t="s">
        <v>1422</v>
      </c>
      <c r="J178" s="307">
        <v>1</v>
      </c>
      <c r="K178" s="355"/>
    </row>
    <row r="179" s="1" customFormat="1" ht="15" customHeight="1">
      <c r="B179" s="332"/>
      <c r="C179" s="307" t="s">
        <v>61</v>
      </c>
      <c r="D179" s="307"/>
      <c r="E179" s="307"/>
      <c r="F179" s="330" t="s">
        <v>1351</v>
      </c>
      <c r="G179" s="307"/>
      <c r="H179" s="307" t="s">
        <v>1423</v>
      </c>
      <c r="I179" s="307" t="s">
        <v>1353</v>
      </c>
      <c r="J179" s="307">
        <v>20</v>
      </c>
      <c r="K179" s="355"/>
    </row>
    <row r="180" s="1" customFormat="1" ht="15" customHeight="1">
      <c r="B180" s="332"/>
      <c r="C180" s="307" t="s">
        <v>62</v>
      </c>
      <c r="D180" s="307"/>
      <c r="E180" s="307"/>
      <c r="F180" s="330" t="s">
        <v>1351</v>
      </c>
      <c r="G180" s="307"/>
      <c r="H180" s="307" t="s">
        <v>1424</v>
      </c>
      <c r="I180" s="307" t="s">
        <v>1353</v>
      </c>
      <c r="J180" s="307">
        <v>255</v>
      </c>
      <c r="K180" s="355"/>
    </row>
    <row r="181" s="1" customFormat="1" ht="15" customHeight="1">
      <c r="B181" s="332"/>
      <c r="C181" s="307" t="s">
        <v>126</v>
      </c>
      <c r="D181" s="307"/>
      <c r="E181" s="307"/>
      <c r="F181" s="330" t="s">
        <v>1351</v>
      </c>
      <c r="G181" s="307"/>
      <c r="H181" s="307" t="s">
        <v>1315</v>
      </c>
      <c r="I181" s="307" t="s">
        <v>1353</v>
      </c>
      <c r="J181" s="307">
        <v>10</v>
      </c>
      <c r="K181" s="355"/>
    </row>
    <row r="182" s="1" customFormat="1" ht="15" customHeight="1">
      <c r="B182" s="332"/>
      <c r="C182" s="307" t="s">
        <v>127</v>
      </c>
      <c r="D182" s="307"/>
      <c r="E182" s="307"/>
      <c r="F182" s="330" t="s">
        <v>1351</v>
      </c>
      <c r="G182" s="307"/>
      <c r="H182" s="307" t="s">
        <v>1425</v>
      </c>
      <c r="I182" s="307" t="s">
        <v>1386</v>
      </c>
      <c r="J182" s="307"/>
      <c r="K182" s="355"/>
    </row>
    <row r="183" s="1" customFormat="1" ht="15" customHeight="1">
      <c r="B183" s="332"/>
      <c r="C183" s="307" t="s">
        <v>1426</v>
      </c>
      <c r="D183" s="307"/>
      <c r="E183" s="307"/>
      <c r="F183" s="330" t="s">
        <v>1351</v>
      </c>
      <c r="G183" s="307"/>
      <c r="H183" s="307" t="s">
        <v>1427</v>
      </c>
      <c r="I183" s="307" t="s">
        <v>1386</v>
      </c>
      <c r="J183" s="307"/>
      <c r="K183" s="355"/>
    </row>
    <row r="184" s="1" customFormat="1" ht="15" customHeight="1">
      <c r="B184" s="332"/>
      <c r="C184" s="307" t="s">
        <v>1415</v>
      </c>
      <c r="D184" s="307"/>
      <c r="E184" s="307"/>
      <c r="F184" s="330" t="s">
        <v>1351</v>
      </c>
      <c r="G184" s="307"/>
      <c r="H184" s="307" t="s">
        <v>1428</v>
      </c>
      <c r="I184" s="307" t="s">
        <v>1386</v>
      </c>
      <c r="J184" s="307"/>
      <c r="K184" s="355"/>
    </row>
    <row r="185" s="1" customFormat="1" ht="15" customHeight="1">
      <c r="B185" s="332"/>
      <c r="C185" s="307" t="s">
        <v>129</v>
      </c>
      <c r="D185" s="307"/>
      <c r="E185" s="307"/>
      <c r="F185" s="330" t="s">
        <v>1357</v>
      </c>
      <c r="G185" s="307"/>
      <c r="H185" s="307" t="s">
        <v>1429</v>
      </c>
      <c r="I185" s="307" t="s">
        <v>1353</v>
      </c>
      <c r="J185" s="307">
        <v>50</v>
      </c>
      <c r="K185" s="355"/>
    </row>
    <row r="186" s="1" customFormat="1" ht="15" customHeight="1">
      <c r="B186" s="332"/>
      <c r="C186" s="307" t="s">
        <v>1430</v>
      </c>
      <c r="D186" s="307"/>
      <c r="E186" s="307"/>
      <c r="F186" s="330" t="s">
        <v>1357</v>
      </c>
      <c r="G186" s="307"/>
      <c r="H186" s="307" t="s">
        <v>1431</v>
      </c>
      <c r="I186" s="307" t="s">
        <v>1432</v>
      </c>
      <c r="J186" s="307"/>
      <c r="K186" s="355"/>
    </row>
    <row r="187" s="1" customFormat="1" ht="15" customHeight="1">
      <c r="B187" s="332"/>
      <c r="C187" s="307" t="s">
        <v>1433</v>
      </c>
      <c r="D187" s="307"/>
      <c r="E187" s="307"/>
      <c r="F187" s="330" t="s">
        <v>1357</v>
      </c>
      <c r="G187" s="307"/>
      <c r="H187" s="307" t="s">
        <v>1434</v>
      </c>
      <c r="I187" s="307" t="s">
        <v>1432</v>
      </c>
      <c r="J187" s="307"/>
      <c r="K187" s="355"/>
    </row>
    <row r="188" s="1" customFormat="1" ht="15" customHeight="1">
      <c r="B188" s="332"/>
      <c r="C188" s="307" t="s">
        <v>1435</v>
      </c>
      <c r="D188" s="307"/>
      <c r="E188" s="307"/>
      <c r="F188" s="330" t="s">
        <v>1357</v>
      </c>
      <c r="G188" s="307"/>
      <c r="H188" s="307" t="s">
        <v>1436</v>
      </c>
      <c r="I188" s="307" t="s">
        <v>1432</v>
      </c>
      <c r="J188" s="307"/>
      <c r="K188" s="355"/>
    </row>
    <row r="189" s="1" customFormat="1" ht="15" customHeight="1">
      <c r="B189" s="332"/>
      <c r="C189" s="368" t="s">
        <v>1437</v>
      </c>
      <c r="D189" s="307"/>
      <c r="E189" s="307"/>
      <c r="F189" s="330" t="s">
        <v>1357</v>
      </c>
      <c r="G189" s="307"/>
      <c r="H189" s="307" t="s">
        <v>1438</v>
      </c>
      <c r="I189" s="307" t="s">
        <v>1439</v>
      </c>
      <c r="J189" s="369" t="s">
        <v>1440</v>
      </c>
      <c r="K189" s="355"/>
    </row>
    <row r="190" s="18" customFormat="1" ht="15" customHeight="1">
      <c r="B190" s="370"/>
      <c r="C190" s="371" t="s">
        <v>1441</v>
      </c>
      <c r="D190" s="372"/>
      <c r="E190" s="372"/>
      <c r="F190" s="373" t="s">
        <v>1357</v>
      </c>
      <c r="G190" s="372"/>
      <c r="H190" s="372" t="s">
        <v>1442</v>
      </c>
      <c r="I190" s="372" t="s">
        <v>1439</v>
      </c>
      <c r="J190" s="374" t="s">
        <v>1440</v>
      </c>
      <c r="K190" s="375"/>
    </row>
    <row r="191" s="1" customFormat="1" ht="15" customHeight="1">
      <c r="B191" s="332"/>
      <c r="C191" s="368" t="s">
        <v>50</v>
      </c>
      <c r="D191" s="307"/>
      <c r="E191" s="307"/>
      <c r="F191" s="330" t="s">
        <v>1351</v>
      </c>
      <c r="G191" s="307"/>
      <c r="H191" s="304" t="s">
        <v>1443</v>
      </c>
      <c r="I191" s="307" t="s">
        <v>1444</v>
      </c>
      <c r="J191" s="307"/>
      <c r="K191" s="355"/>
    </row>
    <row r="192" s="1" customFormat="1" ht="15" customHeight="1">
      <c r="B192" s="332"/>
      <c r="C192" s="368" t="s">
        <v>1445</v>
      </c>
      <c r="D192" s="307"/>
      <c r="E192" s="307"/>
      <c r="F192" s="330" t="s">
        <v>1351</v>
      </c>
      <c r="G192" s="307"/>
      <c r="H192" s="307" t="s">
        <v>1446</v>
      </c>
      <c r="I192" s="307" t="s">
        <v>1386</v>
      </c>
      <c r="J192" s="307"/>
      <c r="K192" s="355"/>
    </row>
    <row r="193" s="1" customFormat="1" ht="15" customHeight="1">
      <c r="B193" s="332"/>
      <c r="C193" s="368" t="s">
        <v>1447</v>
      </c>
      <c r="D193" s="307"/>
      <c r="E193" s="307"/>
      <c r="F193" s="330" t="s">
        <v>1351</v>
      </c>
      <c r="G193" s="307"/>
      <c r="H193" s="307" t="s">
        <v>1448</v>
      </c>
      <c r="I193" s="307" t="s">
        <v>1386</v>
      </c>
      <c r="J193" s="307"/>
      <c r="K193" s="355"/>
    </row>
    <row r="194" s="1" customFormat="1" ht="15" customHeight="1">
      <c r="B194" s="332"/>
      <c r="C194" s="368" t="s">
        <v>1449</v>
      </c>
      <c r="D194" s="307"/>
      <c r="E194" s="307"/>
      <c r="F194" s="330" t="s">
        <v>1357</v>
      </c>
      <c r="G194" s="307"/>
      <c r="H194" s="307" t="s">
        <v>1450</v>
      </c>
      <c r="I194" s="307" t="s">
        <v>1386</v>
      </c>
      <c r="J194" s="307"/>
      <c r="K194" s="355"/>
    </row>
    <row r="195" s="1" customFormat="1" ht="15" customHeight="1">
      <c r="B195" s="361"/>
      <c r="C195" s="376"/>
      <c r="D195" s="341"/>
      <c r="E195" s="341"/>
      <c r="F195" s="341"/>
      <c r="G195" s="341"/>
      <c r="H195" s="341"/>
      <c r="I195" s="341"/>
      <c r="J195" s="341"/>
      <c r="K195" s="362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43"/>
      <c r="C197" s="353"/>
      <c r="D197" s="353"/>
      <c r="E197" s="353"/>
      <c r="F197" s="363"/>
      <c r="G197" s="353"/>
      <c r="H197" s="353"/>
      <c r="I197" s="353"/>
      <c r="J197" s="353"/>
      <c r="K197" s="343"/>
    </row>
    <row r="198" s="1" customFormat="1" ht="18.75" customHeight="1">
      <c r="B198" s="315"/>
      <c r="C198" s="315"/>
      <c r="D198" s="315"/>
      <c r="E198" s="315"/>
      <c r="F198" s="315"/>
      <c r="G198" s="315"/>
      <c r="H198" s="315"/>
      <c r="I198" s="315"/>
      <c r="J198" s="315"/>
      <c r="K198" s="315"/>
    </row>
    <row r="199" s="1" customFormat="1" ht="13.5">
      <c r="B199" s="294"/>
      <c r="C199" s="295"/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1">
      <c r="B200" s="297"/>
      <c r="C200" s="298" t="s">
        <v>1451</v>
      </c>
      <c r="D200" s="298"/>
      <c r="E200" s="298"/>
      <c r="F200" s="298"/>
      <c r="G200" s="298"/>
      <c r="H200" s="298"/>
      <c r="I200" s="298"/>
      <c r="J200" s="298"/>
      <c r="K200" s="299"/>
    </row>
    <row r="201" s="1" customFormat="1" ht="25.5" customHeight="1">
      <c r="B201" s="297"/>
      <c r="C201" s="377" t="s">
        <v>1452</v>
      </c>
      <c r="D201" s="377"/>
      <c r="E201" s="377"/>
      <c r="F201" s="377" t="s">
        <v>1453</v>
      </c>
      <c r="G201" s="378"/>
      <c r="H201" s="377" t="s">
        <v>1454</v>
      </c>
      <c r="I201" s="377"/>
      <c r="J201" s="377"/>
      <c r="K201" s="299"/>
    </row>
    <row r="202" s="1" customFormat="1" ht="5.25" customHeight="1">
      <c r="B202" s="332"/>
      <c r="C202" s="327"/>
      <c r="D202" s="327"/>
      <c r="E202" s="327"/>
      <c r="F202" s="327"/>
      <c r="G202" s="353"/>
      <c r="H202" s="327"/>
      <c r="I202" s="327"/>
      <c r="J202" s="327"/>
      <c r="K202" s="355"/>
    </row>
    <row r="203" s="1" customFormat="1" ht="15" customHeight="1">
      <c r="B203" s="332"/>
      <c r="C203" s="307" t="s">
        <v>1444</v>
      </c>
      <c r="D203" s="307"/>
      <c r="E203" s="307"/>
      <c r="F203" s="330" t="s">
        <v>51</v>
      </c>
      <c r="G203" s="307"/>
      <c r="H203" s="307" t="s">
        <v>1455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52</v>
      </c>
      <c r="G204" s="307"/>
      <c r="H204" s="307" t="s">
        <v>1456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55</v>
      </c>
      <c r="G205" s="307"/>
      <c r="H205" s="307" t="s">
        <v>1457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53</v>
      </c>
      <c r="G206" s="307"/>
      <c r="H206" s="307" t="s">
        <v>1458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 t="s">
        <v>54</v>
      </c>
      <c r="G207" s="307"/>
      <c r="H207" s="307" t="s">
        <v>1459</v>
      </c>
      <c r="I207" s="307"/>
      <c r="J207" s="307"/>
      <c r="K207" s="355"/>
    </row>
    <row r="208" s="1" customFormat="1" ht="15" customHeight="1">
      <c r="B208" s="332"/>
      <c r="C208" s="307"/>
      <c r="D208" s="307"/>
      <c r="E208" s="307"/>
      <c r="F208" s="330"/>
      <c r="G208" s="307"/>
      <c r="H208" s="307"/>
      <c r="I208" s="307"/>
      <c r="J208" s="307"/>
      <c r="K208" s="355"/>
    </row>
    <row r="209" s="1" customFormat="1" ht="15" customHeight="1">
      <c r="B209" s="332"/>
      <c r="C209" s="307" t="s">
        <v>1398</v>
      </c>
      <c r="D209" s="307"/>
      <c r="E209" s="307"/>
      <c r="F209" s="330" t="s">
        <v>85</v>
      </c>
      <c r="G209" s="307"/>
      <c r="H209" s="307" t="s">
        <v>1460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1293</v>
      </c>
      <c r="G210" s="307"/>
      <c r="H210" s="307" t="s">
        <v>1294</v>
      </c>
      <c r="I210" s="307"/>
      <c r="J210" s="307"/>
      <c r="K210" s="355"/>
    </row>
    <row r="211" s="1" customFormat="1" ht="15" customHeight="1">
      <c r="B211" s="332"/>
      <c r="C211" s="307"/>
      <c r="D211" s="307"/>
      <c r="E211" s="307"/>
      <c r="F211" s="330" t="s">
        <v>1291</v>
      </c>
      <c r="G211" s="307"/>
      <c r="H211" s="307" t="s">
        <v>1461</v>
      </c>
      <c r="I211" s="307"/>
      <c r="J211" s="307"/>
      <c r="K211" s="355"/>
    </row>
    <row r="212" s="1" customFormat="1" ht="15" customHeight="1">
      <c r="B212" s="379"/>
      <c r="C212" s="307"/>
      <c r="D212" s="307"/>
      <c r="E212" s="307"/>
      <c r="F212" s="330" t="s">
        <v>1295</v>
      </c>
      <c r="G212" s="368"/>
      <c r="H212" s="359" t="s">
        <v>1296</v>
      </c>
      <c r="I212" s="359"/>
      <c r="J212" s="359"/>
      <c r="K212" s="380"/>
    </row>
    <row r="213" s="1" customFormat="1" ht="15" customHeight="1">
      <c r="B213" s="379"/>
      <c r="C213" s="307"/>
      <c r="D213" s="307"/>
      <c r="E213" s="307"/>
      <c r="F213" s="330" t="s">
        <v>1297</v>
      </c>
      <c r="G213" s="368"/>
      <c r="H213" s="359" t="s">
        <v>1462</v>
      </c>
      <c r="I213" s="359"/>
      <c r="J213" s="359"/>
      <c r="K213" s="380"/>
    </row>
    <row r="214" s="1" customFormat="1" ht="15" customHeight="1">
      <c r="B214" s="379"/>
      <c r="C214" s="307"/>
      <c r="D214" s="307"/>
      <c r="E214" s="307"/>
      <c r="F214" s="330"/>
      <c r="G214" s="368"/>
      <c r="H214" s="359"/>
      <c r="I214" s="359"/>
      <c r="J214" s="359"/>
      <c r="K214" s="380"/>
    </row>
    <row r="215" s="1" customFormat="1" ht="15" customHeight="1">
      <c r="B215" s="379"/>
      <c r="C215" s="307" t="s">
        <v>1422</v>
      </c>
      <c r="D215" s="307"/>
      <c r="E215" s="307"/>
      <c r="F215" s="330">
        <v>1</v>
      </c>
      <c r="G215" s="368"/>
      <c r="H215" s="359" t="s">
        <v>1463</v>
      </c>
      <c r="I215" s="359"/>
      <c r="J215" s="359"/>
      <c r="K215" s="380"/>
    </row>
    <row r="216" s="1" customFormat="1" ht="15" customHeight="1">
      <c r="B216" s="379"/>
      <c r="C216" s="307"/>
      <c r="D216" s="307"/>
      <c r="E216" s="307"/>
      <c r="F216" s="330">
        <v>2</v>
      </c>
      <c r="G216" s="368"/>
      <c r="H216" s="359" t="s">
        <v>1464</v>
      </c>
      <c r="I216" s="359"/>
      <c r="J216" s="359"/>
      <c r="K216" s="380"/>
    </row>
    <row r="217" s="1" customFormat="1" ht="15" customHeight="1">
      <c r="B217" s="379"/>
      <c r="C217" s="307"/>
      <c r="D217" s="307"/>
      <c r="E217" s="307"/>
      <c r="F217" s="330">
        <v>3</v>
      </c>
      <c r="G217" s="368"/>
      <c r="H217" s="359" t="s">
        <v>1465</v>
      </c>
      <c r="I217" s="359"/>
      <c r="J217" s="359"/>
      <c r="K217" s="380"/>
    </row>
    <row r="218" s="1" customFormat="1" ht="15" customHeight="1">
      <c r="B218" s="379"/>
      <c r="C218" s="307"/>
      <c r="D218" s="307"/>
      <c r="E218" s="307"/>
      <c r="F218" s="330">
        <v>4</v>
      </c>
      <c r="G218" s="368"/>
      <c r="H218" s="359" t="s">
        <v>1466</v>
      </c>
      <c r="I218" s="359"/>
      <c r="J218" s="359"/>
      <c r="K218" s="380"/>
    </row>
    <row r="219" s="1" customFormat="1" ht="12.75" customHeight="1">
      <c r="B219" s="381"/>
      <c r="C219" s="382"/>
      <c r="D219" s="382"/>
      <c r="E219" s="382"/>
      <c r="F219" s="382"/>
      <c r="G219" s="382"/>
      <c r="H219" s="382"/>
      <c r="I219" s="382"/>
      <c r="J219" s="382"/>
      <c r="K219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Petrus Zdeněk</dc:creator>
  <cp:lastModifiedBy>Petrus Zdeněk</cp:lastModifiedBy>
  <dcterms:created xsi:type="dcterms:W3CDTF">2025-05-28T21:16:24Z</dcterms:created>
  <dcterms:modified xsi:type="dcterms:W3CDTF">2025-05-28T21:16:29Z</dcterms:modified>
</cp:coreProperties>
</file>