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isscomp.sharepoint.com/sites/stredisko500/Zkaznci/Dolní Lipka/Dokumentace/projekt/slp/k předání/"/>
    </mc:Choice>
  </mc:AlternateContent>
  <xr:revisionPtr revIDLastSave="44" documentId="8_{9D3ACB90-BFF5-48EB-8C37-CFF99D89E332}" xr6:coauthVersionLast="47" xr6:coauthVersionMax="47" xr10:uidLastSave="{C4689D39-44F8-4480-B252-3032467852D0}"/>
  <bookViews>
    <workbookView xWindow="38280" yWindow="-120" windowWidth="38640" windowHeight="21120" activeTab="7" xr2:uid="{0ED2DA11-4806-4A85-99AE-08DA0C16485E}"/>
  </bookViews>
  <sheets>
    <sheet name="SK" sheetId="2" r:id="rId1"/>
    <sheet name="OZV-int" sheetId="3" r:id="rId2"/>
    <sheet name="OZV-ar" sheetId="4" r:id="rId3"/>
    <sheet name="OZV-mob" sheetId="5" r:id="rId4"/>
    <sheet name="AV" sheetId="6" r:id="rId5"/>
    <sheet name="IT" sheetId="7" r:id="rId6"/>
    <sheet name="SUM" sheetId="8" r:id="rId7"/>
    <sheet name="Spec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G9" i="5"/>
  <c r="F10" i="5"/>
  <c r="G10" i="5" s="1"/>
  <c r="F11" i="5"/>
  <c r="G11" i="5" s="1"/>
  <c r="F12" i="5"/>
  <c r="G12" i="5" s="1"/>
  <c r="F13" i="5"/>
  <c r="G13" i="5"/>
  <c r="G19" i="7"/>
  <c r="G20" i="7" s="1"/>
  <c r="F19" i="7"/>
  <c r="F20" i="7" s="1"/>
  <c r="D7" i="8" s="1"/>
  <c r="F17" i="7"/>
  <c r="C7" i="8" s="1"/>
  <c r="F9" i="7"/>
  <c r="G9" i="7" s="1"/>
  <c r="F10" i="7"/>
  <c r="G10" i="7"/>
  <c r="F11" i="7"/>
  <c r="G11" i="7"/>
  <c r="F12" i="7"/>
  <c r="G12" i="7" s="1"/>
  <c r="G17" i="7" s="1"/>
  <c r="F13" i="7"/>
  <c r="G13" i="7"/>
  <c r="F14" i="7"/>
  <c r="G14" i="7" s="1"/>
  <c r="F15" i="7"/>
  <c r="G15" i="7"/>
  <c r="F16" i="7"/>
  <c r="G16" i="7" s="1"/>
  <c r="F8" i="7"/>
  <c r="G8" i="7" s="1"/>
  <c r="G17" i="6"/>
  <c r="F17" i="6"/>
  <c r="D6" i="8" s="1"/>
  <c r="F16" i="6"/>
  <c r="G16" i="6" s="1"/>
  <c r="F9" i="6"/>
  <c r="G9" i="6" s="1"/>
  <c r="F10" i="6"/>
  <c r="G10" i="6" s="1"/>
  <c r="F11" i="6"/>
  <c r="G11" i="6" s="1"/>
  <c r="F12" i="6"/>
  <c r="G12" i="6"/>
  <c r="F13" i="6"/>
  <c r="G13" i="6" s="1"/>
  <c r="F8" i="6"/>
  <c r="G8" i="6" s="1"/>
  <c r="F17" i="5"/>
  <c r="D9" i="8" s="1"/>
  <c r="F16" i="5"/>
  <c r="G16" i="5" s="1"/>
  <c r="G17" i="5" s="1"/>
  <c r="F8" i="5"/>
  <c r="G8" i="5" s="1"/>
  <c r="F21" i="4"/>
  <c r="G21" i="4" s="1"/>
  <c r="F22" i="4"/>
  <c r="G22" i="4" s="1"/>
  <c r="F23" i="4"/>
  <c r="G23" i="4"/>
  <c r="F24" i="4"/>
  <c r="G24" i="4" s="1"/>
  <c r="F25" i="4"/>
  <c r="G25" i="4"/>
  <c r="F20" i="4"/>
  <c r="G20" i="4" s="1"/>
  <c r="G26" i="4" s="1"/>
  <c r="F9" i="4"/>
  <c r="G9" i="4" s="1"/>
  <c r="F10" i="4"/>
  <c r="G10" i="4"/>
  <c r="F11" i="4"/>
  <c r="G11" i="4" s="1"/>
  <c r="F12" i="4"/>
  <c r="G12" i="4"/>
  <c r="F13" i="4"/>
  <c r="G13" i="4" s="1"/>
  <c r="G18" i="4" s="1"/>
  <c r="F14" i="4"/>
  <c r="G14" i="4"/>
  <c r="F15" i="4"/>
  <c r="G15" i="4" s="1"/>
  <c r="F16" i="4"/>
  <c r="G16" i="4" s="1"/>
  <c r="F17" i="4"/>
  <c r="G17" i="4" s="1"/>
  <c r="F8" i="4"/>
  <c r="G8" i="4" s="1"/>
  <c r="F18" i="3"/>
  <c r="G18" i="3" s="1"/>
  <c r="F19" i="3"/>
  <c r="G19" i="3" s="1"/>
  <c r="F20" i="3"/>
  <c r="G20" i="3" s="1"/>
  <c r="F21" i="3"/>
  <c r="G21" i="3"/>
  <c r="F22" i="3"/>
  <c r="G22" i="3" s="1"/>
  <c r="F23" i="3"/>
  <c r="G23" i="3" s="1"/>
  <c r="F17" i="3"/>
  <c r="G17" i="3" s="1"/>
  <c r="G24" i="3" s="1"/>
  <c r="F9" i="3"/>
  <c r="G9" i="3"/>
  <c r="F10" i="3"/>
  <c r="G10" i="3" s="1"/>
  <c r="F11" i="3"/>
  <c r="G11" i="3"/>
  <c r="F12" i="3"/>
  <c r="G12" i="3" s="1"/>
  <c r="F13" i="3"/>
  <c r="G13" i="3" s="1"/>
  <c r="F14" i="3"/>
  <c r="G14" i="3" s="1"/>
  <c r="F8" i="3"/>
  <c r="G8" i="3" s="1"/>
  <c r="G15" i="3" s="1"/>
  <c r="F34" i="2"/>
  <c r="G34" i="2" s="1"/>
  <c r="F35" i="2"/>
  <c r="G35" i="2"/>
  <c r="F36" i="2"/>
  <c r="G36" i="2" s="1"/>
  <c r="F37" i="2"/>
  <c r="G37" i="2" s="1"/>
  <c r="F38" i="2"/>
  <c r="G38" i="2" s="1"/>
  <c r="F39" i="2"/>
  <c r="G39" i="2" s="1"/>
  <c r="F40" i="2"/>
  <c r="G40" i="2"/>
  <c r="F33" i="2"/>
  <c r="G33" i="2" s="1"/>
  <c r="F9" i="2"/>
  <c r="G9" i="2" s="1"/>
  <c r="F10" i="2"/>
  <c r="G10" i="2" s="1"/>
  <c r="F11" i="2"/>
  <c r="G11" i="2"/>
  <c r="F12" i="2"/>
  <c r="G12" i="2" s="1"/>
  <c r="F13" i="2"/>
  <c r="G13" i="2" s="1"/>
  <c r="F14" i="2"/>
  <c r="G14" i="2" s="1"/>
  <c r="F15" i="2"/>
  <c r="G15" i="2"/>
  <c r="F16" i="2"/>
  <c r="G16" i="2" s="1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/>
  <c r="F23" i="2"/>
  <c r="G23" i="2"/>
  <c r="F24" i="2"/>
  <c r="G24" i="2" s="1"/>
  <c r="F25" i="2"/>
  <c r="G25" i="2" s="1"/>
  <c r="F26" i="2"/>
  <c r="G26" i="2" s="1"/>
  <c r="F27" i="2"/>
  <c r="G27" i="2"/>
  <c r="F28" i="2"/>
  <c r="G28" i="2" s="1"/>
  <c r="F29" i="2"/>
  <c r="G29" i="2" s="1"/>
  <c r="F30" i="2"/>
  <c r="G30" i="2"/>
  <c r="F8" i="2"/>
  <c r="G8" i="2" s="1"/>
  <c r="G31" i="2" s="1"/>
  <c r="G14" i="5" l="1"/>
  <c r="G21" i="7"/>
  <c r="G22" i="7" s="1"/>
  <c r="G23" i="7" s="1"/>
  <c r="E7" i="8"/>
  <c r="F21" i="7"/>
  <c r="F22" i="7" s="1"/>
  <c r="F23" i="7" s="1"/>
  <c r="G14" i="6"/>
  <c r="G18" i="6" s="1"/>
  <c r="G19" i="6" s="1"/>
  <c r="G20" i="6" s="1"/>
  <c r="F14" i="6"/>
  <c r="G18" i="5"/>
  <c r="G19" i="5" s="1"/>
  <c r="G20" i="5" s="1"/>
  <c r="F14" i="5"/>
  <c r="F26" i="4"/>
  <c r="D8" i="8" s="1"/>
  <c r="G27" i="4"/>
  <c r="G28" i="4" s="1"/>
  <c r="G29" i="4" s="1"/>
  <c r="F18" i="4"/>
  <c r="G25" i="3"/>
  <c r="G26" i="3" s="1"/>
  <c r="G27" i="3" s="1"/>
  <c r="F24" i="3"/>
  <c r="D5" i="8" s="1"/>
  <c r="F15" i="3"/>
  <c r="G41" i="2"/>
  <c r="F41" i="2"/>
  <c r="D4" i="8" s="1"/>
  <c r="G42" i="2"/>
  <c r="G43" i="2"/>
  <c r="G44" i="2" s="1"/>
  <c r="F31" i="2"/>
  <c r="C6" i="8" l="1"/>
  <c r="E6" i="8" s="1"/>
  <c r="F18" i="6"/>
  <c r="F19" i="6" s="1"/>
  <c r="F20" i="6" s="1"/>
  <c r="C9" i="8"/>
  <c r="E9" i="8" s="1"/>
  <c r="F18" i="5"/>
  <c r="F19" i="5" s="1"/>
  <c r="F20" i="5" s="1"/>
  <c r="C8" i="8"/>
  <c r="E8" i="8" s="1"/>
  <c r="F27" i="4"/>
  <c r="F28" i="4" s="1"/>
  <c r="F29" i="4" s="1"/>
  <c r="F25" i="3"/>
  <c r="F26" i="3" s="1"/>
  <c r="F27" i="3" s="1"/>
  <c r="C5" i="8"/>
  <c r="E5" i="8" s="1"/>
  <c r="C4" i="8"/>
  <c r="E4" i="8" s="1"/>
  <c r="E12" i="8" s="1"/>
  <c r="F42" i="2"/>
  <c r="F43" i="2" l="1"/>
  <c r="F44" i="2" s="1"/>
  <c r="E14" i="8"/>
  <c r="E13" i="8"/>
  <c r="E15" i="8" l="1"/>
</calcChain>
</file>

<file path=xl/sharedStrings.xml><?xml version="1.0" encoding="utf-8"?>
<sst xmlns="http://schemas.openxmlformats.org/spreadsheetml/2006/main" count="579" uniqueCount="297">
  <si>
    <t>Areál železničního depa v Dolní lipce</t>
  </si>
  <si>
    <t>Vstupní objekt - Strukturovaná kabeláž</t>
  </si>
  <si>
    <t>Popis</t>
  </si>
  <si>
    <t>.</t>
  </si>
  <si>
    <t>Prodej v Kč</t>
  </si>
  <si>
    <t>Počet</t>
  </si>
  <si>
    <t>Celkem</t>
  </si>
  <si>
    <t>za jednotku</t>
  </si>
  <si>
    <t>Jednotka</t>
  </si>
  <si>
    <t>celkem</t>
  </si>
  <si>
    <t>Kč bez DPH</t>
  </si>
  <si>
    <t>Kč s DPH</t>
  </si>
  <si>
    <t xml:space="preserve">Modulární neosazený patch panel  24 portů STP černý </t>
  </si>
  <si>
    <t>ks</t>
  </si>
  <si>
    <t>Keystone Cat.6A, STP</t>
  </si>
  <si>
    <t>U/FTP CAT6A Metalický stíněný datový kabel U/FTP, CAT6A, LSZH</t>
  </si>
  <si>
    <t>m</t>
  </si>
  <si>
    <t>Stojanový  rozvaděč 27U , 800x800 , dvoukřídle dveře , perforované dveře boky i záda</t>
  </si>
  <si>
    <t>Podstavec s filtrem pro datové rozvaděče. Kompatibilní s rozměrem základny 800x800</t>
  </si>
  <si>
    <t xml:space="preserve"> Rozvodný panel horizontální 1U 230V C13</t>
  </si>
  <si>
    <t>Rozvodný panel pro 19" datové rozvaděče s AC filtrem</t>
  </si>
  <si>
    <t>Vyvazovací panel pro datové rozvaděče, výška 1U, provedení s jenostrannou plastovou lištou.</t>
  </si>
  <si>
    <t>Vertikální zemnící měděná lišta s výškou délkou 27U.</t>
  </si>
  <si>
    <t>Zemnící svorka</t>
  </si>
  <si>
    <t>Kryt zásuvky komunikační</t>
  </si>
  <si>
    <t>Maska nosná s dvěma otvory</t>
  </si>
  <si>
    <t>Rámeček jednonásobný</t>
  </si>
  <si>
    <t xml:space="preserve">Podparapetní kanál 160x65mm </t>
  </si>
  <si>
    <t>krabice KU68</t>
  </si>
  <si>
    <t>krabice KO125E včetně víčka</t>
  </si>
  <si>
    <t>krabice KT250/1 včetně víčka</t>
  </si>
  <si>
    <t>trubka LPE-2 22,9mm</t>
  </si>
  <si>
    <t>trubka LPE-2 28,4mm</t>
  </si>
  <si>
    <t>trubka LPE-2 35,9mm</t>
  </si>
  <si>
    <t>Příchytky stahovacího pásku natloukací</t>
  </si>
  <si>
    <t>Držák svazkový</t>
  </si>
  <si>
    <t>Pomocný materiál</t>
  </si>
  <si>
    <t>kpl</t>
  </si>
  <si>
    <t>Montáž SK</t>
  </si>
  <si>
    <t>Sekání drážek pro kabelové trasy 40x50mm</t>
  </si>
  <si>
    <t>Usazení krabice včetně sekání otvorů</t>
  </si>
  <si>
    <t>Kompletace rozvaděčů</t>
  </si>
  <si>
    <t>Montáž UPS</t>
  </si>
  <si>
    <t>Koordinace</t>
  </si>
  <si>
    <t>Doprava</t>
  </si>
  <si>
    <t>km</t>
  </si>
  <si>
    <t>Dokumentace skutečného provedení stavby</t>
  </si>
  <si>
    <t>Vstupní objekt - Ozvučení interiéru</t>
  </si>
  <si>
    <t>Montáž reproduktoru</t>
  </si>
  <si>
    <t>Montáž a konfigurace Zesilovače</t>
  </si>
  <si>
    <t>Zatažení kabelů/m</t>
  </si>
  <si>
    <t>Dokumentace skutečného provedení</t>
  </si>
  <si>
    <t>Dokumentace pro provádění stavby</t>
  </si>
  <si>
    <t>ostatní práce</t>
  </si>
  <si>
    <t>Práce celkem</t>
  </si>
  <si>
    <t>Projekční rezerva</t>
  </si>
  <si>
    <t>Koncová cena</t>
  </si>
  <si>
    <t>Stolní mikrofon s ethernet rozhraním</t>
  </si>
  <si>
    <t>Závěsná reprosoustava 20W/100V</t>
  </si>
  <si>
    <t>Koncový zesilovač 180W s Ethernet rozhraním</t>
  </si>
  <si>
    <t>Nástěnný reproduktor s konzolou 25W/100V</t>
  </si>
  <si>
    <t>Přepěťová ochrana T1+T2 pro 100V linky do výkonu 400W</t>
  </si>
  <si>
    <t>CYKY-J 3x2,5</t>
  </si>
  <si>
    <t>Vstupní objekt - Ozvučení areálu</t>
  </si>
  <si>
    <t>Pronájem plošiny</t>
  </si>
  <si>
    <t>hod</t>
  </si>
  <si>
    <t>Přepěťová ochrana T1+T2 pro 100V linky do výkonu 1200W</t>
  </si>
  <si>
    <t>Reetantní reproduktor 15W/100V  IP66</t>
  </si>
  <si>
    <t>Koncový zesilovač900W s Ethernet rozhraním</t>
  </si>
  <si>
    <t>CYKY-J 3x4</t>
  </si>
  <si>
    <t>Řadová svorka na DIN pro cu 4 modrá</t>
  </si>
  <si>
    <t>Řadová svorka na DIN pro cu 4 hnědá</t>
  </si>
  <si>
    <t>Propojovací můstek řadových svorek</t>
  </si>
  <si>
    <t>Řadová svorka na DIN pro cu 4 ŽZ</t>
  </si>
  <si>
    <t>Montáž oživení a zaškolení</t>
  </si>
  <si>
    <t>Vstupní objekt - Mobilní ozvučení</t>
  </si>
  <si>
    <t>WIFI přenašeč audio signálu</t>
  </si>
  <si>
    <t>WIFI přijímač audio signálu</t>
  </si>
  <si>
    <t>Mixážní pult</t>
  </si>
  <si>
    <t>Bezdrátový mikrofon ruční</t>
  </si>
  <si>
    <t>Aktivní reprosoustava</t>
  </si>
  <si>
    <t>Stojan pro aktivní reprosoustavu - trojnožka</t>
  </si>
  <si>
    <t>Vstupní objekt - Vybavení školící místnosti</t>
  </si>
  <si>
    <t>Souprava pro videokonference (Kamera, mikrofony, reproduktory; USB připojení)</t>
  </si>
  <si>
    <t>75" profesionální displej (4K rozlišení, HDMI a DP vstupy, komerční použití)</t>
  </si>
  <si>
    <t>Sklopný držák pro 60"–100" displeje (Nástěnný držák, VESA kompatibilita)</t>
  </si>
  <si>
    <t>Instalační sada pro videokonferenční systémy (Montážní držáky, kabeláž, integrace systému)</t>
  </si>
  <si>
    <t>Technologie pro bezdrátové sdílení obsahu (USB-C dongle, bezdrátová konektivita, kompatibilní s PC/Mac.)</t>
  </si>
  <si>
    <t>Notebook 15,6" s FHD displejem (i5, 16 GB RAM, HDMI výstup, USB-C, Operační systém)</t>
  </si>
  <si>
    <t xml:space="preserve">Práce ( Nastavení AP, nastavení SW pro wifi hostů ) </t>
  </si>
  <si>
    <t>Vstupní objekt - IT technika</t>
  </si>
  <si>
    <t>Router 16G-2S+</t>
  </si>
  <si>
    <t>Switch 24G PoE 4SFP/SFP+ 195W</t>
  </si>
  <si>
    <t>Switch 8G PoE 2SFP 124W</t>
  </si>
  <si>
    <t>AP WiFi 6</t>
  </si>
  <si>
    <t>AP Mesh WiFi 5</t>
  </si>
  <si>
    <t>PC (R5 8500G,32GB RAM, 500GB NVMe,W11, klávesnice, myš)</t>
  </si>
  <si>
    <t>Pokladní terminál</t>
  </si>
  <si>
    <t>Pracovní PC pro recepci (All-in-One, W11H, R7 7730U, 16GB RAM, 1TB SSD)</t>
  </si>
  <si>
    <t>Monitor 23,8" - IPS panel, 1920x1080, 250cd, D-Sub,DVI-D, HDMI</t>
  </si>
  <si>
    <t>Technické parametry komponentů dle projektu</t>
  </si>
  <si>
    <t>Technické parametry komponentů v předkládané nabídce</t>
  </si>
  <si>
    <t>Položka</t>
  </si>
  <si>
    <t>Popis parametrů</t>
  </si>
  <si>
    <t>výrobce</t>
  </si>
  <si>
    <t>Typ (označení) výrobku</t>
  </si>
  <si>
    <t>serverově orientované řešení</t>
  </si>
  <si>
    <t>funkce hlášení (broadcast) na skupiny IP zařízení (zesilovače, ústředny, mikrofony, interkomy…)</t>
  </si>
  <si>
    <t>mikrofon na husím krku</t>
  </si>
  <si>
    <t>vestavěný reproduktor o výkonu 3 W rms</t>
  </si>
  <si>
    <t>podsvícený LCD displej</t>
  </si>
  <si>
    <t>linkový audio vstup konektorem Jack 3,5 s citlivostí 400 mV</t>
  </si>
  <si>
    <t>hlasitost a zařazení do skupin se konfiguruje prostřednictvím aplikace</t>
  </si>
  <si>
    <t>připojení na LAN, 1× RJ 45 10/100Base -TX Ethernet</t>
  </si>
  <si>
    <t>podpora protokolů TCP/IP, UDP, ARP, ICMP, IGMP</t>
  </si>
  <si>
    <t>frekvenční rozsah 20 – 20 000 Hz</t>
  </si>
  <si>
    <t>odstup S/N &gt; 90 dB</t>
  </si>
  <si>
    <t>datový tok 8 – 320 kb/s (adaptivní) pro příjem, datový tok pro vysílání 128 kb/s,  vzorkování 8– 48 kHz / 16 b</t>
  </si>
  <si>
    <t>basový reproduktor 6,5“ s 25mm kmitací cívkou</t>
  </si>
  <si>
    <t>koaxiálně umístěný výškový reproduktor s 13mm kalotou</t>
  </si>
  <si>
    <t>výkon 20 W rms / 100 V</t>
  </si>
  <si>
    <t>nastavení výkonu 20 – 10 – 5 W / 100 V, nebo 8 Ω přepínačem</t>
  </si>
  <si>
    <t>frekvenční rozsah 75 – 20 000 Hz / –10 dB</t>
  </si>
  <si>
    <t>ekv. citlivost 87 dB / 1W, 1m</t>
  </si>
  <si>
    <t xml:space="preserve">směrovost 120 ° </t>
  </si>
  <si>
    <t>uzavřená ozvučnice z černého odolného plastu s prolisy zvyšující její tuhost</t>
  </si>
  <si>
    <t>vlhkuodolné provedení, stupeň krytí IP 44</t>
  </si>
  <si>
    <t>včetně 3,5m lanka s karabinou a smyčkou pro zavěšení</t>
  </si>
  <si>
    <t>pracovní teplota –15 – +55 °C</t>
  </si>
  <si>
    <t>rozměry Ø 220 × 270 mm</t>
  </si>
  <si>
    <t>výkon 15 W rms / 100 V</t>
  </si>
  <si>
    <t>možnost přepnutí (na přepínači) na výkony 15 – 7,5 – 3,75 – 1,9 W</t>
  </si>
  <si>
    <t>možnost přepnutí na nízkoimpedanční režim 15 W / 8 Ω</t>
  </si>
  <si>
    <t>min. vstupní impedance 667 Ω</t>
  </si>
  <si>
    <t>ověřit</t>
  </si>
  <si>
    <t>frekvenční rozsah 300 – 10 000 Hz</t>
  </si>
  <si>
    <t>ekv. citlivost 113 dB / 1W, 1m</t>
  </si>
  <si>
    <t>úzká směrová charakteristika</t>
  </si>
  <si>
    <t>vhodné rpo interiéry, exteriéry, odolný vlhku, dešti</t>
  </si>
  <si>
    <t>mat. zvukovodu bílý ABS plast</t>
  </si>
  <si>
    <t>ocelová konzola s nasměrováním</t>
  </si>
  <si>
    <t>krytí IP 66</t>
  </si>
  <si>
    <t>rozměry 222 × 162 × 232 mm</t>
  </si>
  <si>
    <t>mono, ve vysokoimpedančním režimu 100 V, nebo nízkoimpedančním 8 Ω, 1× 180 W / 100 V nebo 8 Ω</t>
  </si>
  <si>
    <t>zesilovač ve třídě D s účinnosti 87 % a řízené napájení spínacím zdrojem s účinností 92 %</t>
  </si>
  <si>
    <t>Minimum ovládacích prvků, zesilovač je určený pro vestavbu do rozvaděčů</t>
  </si>
  <si>
    <t>nastavení hlasitosti trimrem na zadním panelu</t>
  </si>
  <si>
    <t>vestavěná elektronika pro korekci výkonového faktoru (účiníku) APFC</t>
  </si>
  <si>
    <t>citlivost vstupu ± 775 mV, vstupní impedance 6 kΩ</t>
  </si>
  <si>
    <t>kompletní elektronické ochrany proti přetížení, zkratu na výstupu, přehřátí</t>
  </si>
  <si>
    <t>aktivní chlazení 2 řízenými ventilátory</t>
  </si>
  <si>
    <t>vestavěný limiter proti přebuzení</t>
  </si>
  <si>
    <t>podpora protokolů TCP/IP, UDP, IGMP</t>
  </si>
  <si>
    <t>Koncový zesilovač 900W s Ethernet rozhraním</t>
  </si>
  <si>
    <t>mono, ve vysokoimpedančním režimu 100 V, nebo nízkoimpedančním 8 Ω, 1×900 W / 100 V nebo 8 Ω</t>
  </si>
  <si>
    <t xml:space="preserve">
minimum ovládacích prvků, protože zesilovače jsou určeny pro vestavbu do rozvaděčů</t>
  </si>
  <si>
    <t>vlhkuodolná bassreflexová ozvučnice z ABS</t>
  </si>
  <si>
    <t>20 mm výškový reproduktor s textilní kaloto</t>
  </si>
  <si>
    <t>4“ basový reproduktor s polypropylenovou membránou</t>
  </si>
  <si>
    <t>výkon reprosoustavy 25 – 20 – 10 – 5 W / 100 V + 40 W / 8 Ω</t>
  </si>
  <si>
    <t>přepínač výkonu / typu připojení</t>
  </si>
  <si>
    <t>frekvenční rozsah 75 – 20 000 Hz / – 10 dB</t>
  </si>
  <si>
    <t>citlivost 87 dB / 1W, 1m</t>
  </si>
  <si>
    <t>dělící frekvence výhybky 3 500 Hz / 6 dB / oct.</t>
  </si>
  <si>
    <t>konzola s možností naklonění reprosoustavy</t>
  </si>
  <si>
    <t>stupeň krytí IP 43</t>
  </si>
  <si>
    <t>rozměry 145 × 212 × 172 mm</t>
  </si>
  <si>
    <t>vestavěný převodní 100V transformátor</t>
  </si>
  <si>
    <t>PC pro ozvučovací systém</t>
  </si>
  <si>
    <t>Provedení: Micro ATX</t>
  </si>
  <si>
    <t>Procesor: RYZEN 5 8500G</t>
  </si>
  <si>
    <t>Operační paměť: 32 GB DDR5</t>
  </si>
  <si>
    <t>Úložiště: SSD 500GB NVMe</t>
  </si>
  <si>
    <t>Grafická karta: Integrovaná Radeon</t>
  </si>
  <si>
    <t>Operační systém: Windows 11 Pro</t>
  </si>
  <si>
    <t>Monitor 23" FHD, klávesnice, myš</t>
  </si>
  <si>
    <t>vysílač s analogovým audio vstupem pro spojení s cizím zvukovým zdrojem, např. s rozhlasovou ústřednou, domácím hifi receiverem, se sluchátkovým výstupem mobilního telefonu, tabletu nebo notebooku atp.</t>
  </si>
  <si>
    <t>bezdrátový přenos ve WiFi pásmu ISM 2.4 GHz na třech kanálech</t>
  </si>
  <si>
    <t>možnost provozovat jeden vysílač vůči až osmi přijímačům</t>
  </si>
  <si>
    <t>dosah přenosu ve zcela volné prostoru více než 50 m</t>
  </si>
  <si>
    <t>indikace spojení s přijímači</t>
  </si>
  <si>
    <t>možnost připojení externí antény</t>
  </si>
  <si>
    <t>vstupní úroveň max. 1,6 Vrms</t>
  </si>
  <si>
    <t>frekvenční rozsah 20 – 20 000 Hz / ±0,3 dB</t>
  </si>
  <si>
    <t>výstupní úroveň max. 2 Vrms</t>
  </si>
  <si>
    <t>indikace spojení s vysílačem</t>
  </si>
  <si>
    <t>digitální přenos (linear PCM) v CD kvalitě, stereo</t>
  </si>
  <si>
    <t>obsahuje přijímač + ruční mikrofon</t>
  </si>
  <si>
    <t>digitální klíčování přenosu pomocí ID</t>
  </si>
  <si>
    <t>funkce dočasného umlčení</t>
  </si>
  <si>
    <t xml:space="preserve"> frekvenční pásmo přenosu 640 – 690 MHz</t>
  </si>
  <si>
    <t>frekvenční rozsah audio 30 – 16 000 Hz</t>
  </si>
  <si>
    <t>včetně transportního kovového kufru</t>
  </si>
  <si>
    <t>v souladu s všeobecným oprávněním VO-R/10/07.2021–8 (frekvenční pásmo g)</t>
  </si>
  <si>
    <t>šířka pásma přenosu 25 MHz</t>
  </si>
  <si>
    <t>Napájení 230 V</t>
  </si>
  <si>
    <t>max výkon 200W</t>
  </si>
  <si>
    <t>Frekvenční rozsah  -10db   50-20000Hz</t>
  </si>
  <si>
    <t>Frekvenční rozsah  -3db   55-18000Hz</t>
  </si>
  <si>
    <t xml:space="preserve"> vst. impedance 20 kΩ % / line, 10 kΩ / mic</t>
  </si>
  <si>
    <r>
      <t>Počet kanálů:</t>
    </r>
    <r>
      <rPr>
        <sz val="11"/>
        <color theme="1"/>
        <rFont val="Aptos Narrow"/>
        <family val="2"/>
        <charset val="238"/>
        <scheme val="minor"/>
      </rPr>
      <t xml:space="preserve"> 22 kanálů (vstupy)</t>
    </r>
  </si>
  <si>
    <t>Pracovní monitor</t>
  </si>
  <si>
    <r>
      <t>EQ pásma:</t>
    </r>
    <r>
      <rPr>
        <sz val="11"/>
        <color theme="1"/>
        <rFont val="Aptos Narrow"/>
        <family val="2"/>
        <charset val="238"/>
        <scheme val="minor"/>
      </rPr>
      <t xml:space="preserve"> 3pásmový ekvalizér na každém kanálu</t>
    </r>
  </si>
  <si>
    <r>
      <t>Připojení:</t>
    </r>
    <r>
      <rPr>
        <sz val="11"/>
        <color theme="1"/>
        <rFont val="Aptos Narrow"/>
        <family val="2"/>
        <charset val="238"/>
        <scheme val="minor"/>
      </rPr>
      <t xml:space="preserve"> XLR vstupy, TRS linkové vstupy, výstupy RCA</t>
    </r>
  </si>
  <si>
    <r>
      <t>Výstupy:</t>
    </r>
    <r>
      <rPr>
        <sz val="11"/>
        <color theme="1"/>
        <rFont val="Aptos Narrow"/>
        <family val="2"/>
        <charset val="238"/>
        <scheme val="minor"/>
      </rPr>
      <t xml:space="preserve"> Hlavní stereo výstupy, sluchátkový výstup</t>
    </r>
  </si>
  <si>
    <r>
      <t>Efektová jednotka:</t>
    </r>
    <r>
      <rPr>
        <sz val="11"/>
        <color theme="1"/>
        <rFont val="Aptos Narrow"/>
        <family val="2"/>
        <charset val="238"/>
        <scheme val="minor"/>
      </rPr>
      <t xml:space="preserve"> Vestavěné DSP efekty (reverb, delay apod.)</t>
    </r>
  </si>
  <si>
    <r>
      <t>Fadery:</t>
    </r>
    <r>
      <rPr>
        <sz val="11"/>
        <color theme="1"/>
        <rFont val="Aptos Narrow"/>
        <family val="2"/>
        <charset val="238"/>
        <scheme val="minor"/>
      </rPr>
      <t xml:space="preserve"> Kvalitní fader pro plynulé ovládání úrovní</t>
    </r>
  </si>
  <si>
    <r>
      <t>Phantomové napájení:</t>
    </r>
    <r>
      <rPr>
        <sz val="11"/>
        <color theme="1"/>
        <rFont val="Aptos Narrow"/>
        <family val="2"/>
        <charset val="238"/>
        <scheme val="minor"/>
      </rPr>
      <t xml:space="preserve"> Podpora pro kondenzátorové mikrofony</t>
    </r>
  </si>
  <si>
    <r>
      <t>Monitorování:</t>
    </r>
    <r>
      <rPr>
        <sz val="11"/>
        <color theme="1"/>
        <rFont val="Aptos Narrow"/>
        <family val="2"/>
        <charset val="238"/>
        <scheme val="minor"/>
      </rPr>
      <t xml:space="preserve"> Možnost ovládání hlasitosti monitorů</t>
    </r>
  </si>
  <si>
    <r>
      <t>USB rozhraní:</t>
    </r>
    <r>
      <rPr>
        <sz val="11"/>
        <color theme="1"/>
        <rFont val="Aptos Narrow"/>
        <family val="2"/>
        <charset val="238"/>
        <scheme val="minor"/>
      </rPr>
      <t xml:space="preserve"> Pro připojení k počítači a nahrávání</t>
    </r>
  </si>
  <si>
    <r>
      <t>Bypass:</t>
    </r>
    <r>
      <rPr>
        <sz val="11"/>
        <color theme="1"/>
        <rFont val="Aptos Narrow"/>
        <family val="2"/>
        <charset val="238"/>
        <scheme val="minor"/>
      </rPr>
      <t xml:space="preserve"> Možnost efektového bypassu</t>
    </r>
  </si>
  <si>
    <t>Kamera: 4K rozlišení, široký zorný úhel, automatické ostření.</t>
  </si>
  <si>
    <t>Mikrofony: Všesměrové, rozšiřitelné, potlačení šumu a ozvěny.</t>
  </si>
  <si>
    <t>Reproduktory: Širokopásmové, čistý přenos zvuku, montáž na stůl/stěnu.</t>
  </si>
  <si>
    <t>Připojení: USB 3.0/USB-C, Ethernet, HDMI pro výstup.</t>
  </si>
  <si>
    <t>Kompatibilita: Zoom, Teams, Google Meet.</t>
  </si>
  <si>
    <t>Funkce: Automatické sledování řečníka, správa kabelů.</t>
  </si>
  <si>
    <t>Propojení mezi jednotkami pomocí datové kabeláže CAT 6</t>
  </si>
  <si>
    <t>Rozlišení: 3840x2160 (4K UHD)</t>
  </si>
  <si>
    <t>Jas: 400 cd/m²</t>
  </si>
  <si>
    <t>Kontrastní poměr: cca 4000:1</t>
  </si>
  <si>
    <t>Vstupy: HDMI (několik portů), DisplayPort, USB-C, VGA</t>
  </si>
  <si>
    <t>Ovládání: RS232, LAN pro správu</t>
  </si>
  <si>
    <t>Montáž: VESA kompatibilní</t>
  </si>
  <si>
    <t>Kompatibilita: VESA 200x200 až 800x600 mm</t>
  </si>
  <si>
    <t>Max. zatížení: 100 kg</t>
  </si>
  <si>
    <t>Sklopné nastavení:  ±15°</t>
  </si>
  <si>
    <t>Materiál: ocel</t>
  </si>
  <si>
    <t>Obsah: držáky pro kameru, kabeláž pro skrytou instalaci, držáky mikrofonů</t>
  </si>
  <si>
    <t>Možnost montáže: na stůl, na stěnu, na strop</t>
  </si>
  <si>
    <t>Kabeláž: správa kabelů, prodlužovací moduly</t>
  </si>
  <si>
    <t>Kompatibilita: určeno pro specifické modely videokonferenční techniky</t>
  </si>
  <si>
    <t>Připojení: USB-C/HDMI dongle, bezdrátová technologie.</t>
  </si>
  <si>
    <t>Podpora OS: Windows, macOS, Android/iOS.</t>
  </si>
  <si>
    <t>Bezdrátová technologie: Wi-Fi 2,4/5 GHz, zabezpečení přenosu.</t>
  </si>
  <si>
    <t>Rozlišení výstupu: Full HD/4K, nízká latence.</t>
  </si>
  <si>
    <t>Interaktivita: Dotykové ovládání na kompatibilních zařízeních.</t>
  </si>
  <si>
    <t>Procesor: Intel Core i5-1335U</t>
  </si>
  <si>
    <t>Operační paměť: 16 GB DDR4</t>
  </si>
  <si>
    <t>Úložiště: 256 GB SSD (NVMe)</t>
  </si>
  <si>
    <t>Displej: 15,6" FHD (1920x1080), antireflexní povrch</t>
  </si>
  <si>
    <t>Grafická karta: Integrovaná Intel Iris Xe</t>
  </si>
  <si>
    <t>Porty: HDMI 1.4, USB-C 3.2 Gen 1, USB-A, RJ-45</t>
  </si>
  <si>
    <t>Bezdrátové připojení: Wi-Fi 6, Bluetooth 5.2</t>
  </si>
  <si>
    <t>Kamera: IR pro Windows Hello, mikrofony</t>
  </si>
  <si>
    <t>Klávesnice: podsvícená, numerická</t>
  </si>
  <si>
    <t>Pracovní PC pro recepci</t>
  </si>
  <si>
    <t>Provedení All-in-One</t>
  </si>
  <si>
    <t>Procesor: RYZEN 7 7730U</t>
  </si>
  <si>
    <t>Úložiště: SSD 1 TB</t>
  </si>
  <si>
    <t>Displej: 23,8" FHD IPS</t>
  </si>
  <si>
    <t>Operační systém: Windows 11 Home</t>
  </si>
  <si>
    <t>Display 10.1″LCD IPS 1280*800 dotykový panel, kapacitní</t>
  </si>
  <si>
    <t>Konektivita: LAN, RS232/PIN Pad, USB, USB C</t>
  </si>
  <si>
    <t>Tiskárna s termotiskem na šířku papíru 58mm</t>
  </si>
  <si>
    <t>čtečka čárových a QR kódů</t>
  </si>
  <si>
    <t>Možnost připojení dalších periferií - zásuvka na peníze , váha , externí tiskárna</t>
  </si>
  <si>
    <t>Mobilní POS terminál</t>
  </si>
  <si>
    <t>Možnost zařízení zakoupit či pronajmout včetně podpory</t>
  </si>
  <si>
    <t>Včetně držáku zařízení</t>
  </si>
  <si>
    <t>Automatický přenos částky při platbě kartou do platebního terminálu</t>
  </si>
  <si>
    <t>Switch 24P 10/100/1000 + 4SFP+  195W PoE</t>
  </si>
  <si>
    <t>Materiál</t>
  </si>
  <si>
    <t>Práce</t>
  </si>
  <si>
    <t>Celkem bez DPH</t>
  </si>
  <si>
    <t>Projekční rezerva  15%</t>
  </si>
  <si>
    <t>Celkem s DPH</t>
  </si>
  <si>
    <t>Celkem s DPH včetně projekční rezervy</t>
  </si>
  <si>
    <t>24x Gigabit Ethernet (RJ45)</t>
  </si>
  <si>
    <t>4x SFP/SFP+ (až 10Gbps)</t>
  </si>
  <si>
    <t>PoE: 195W (802.3af/at, Class 4)</t>
  </si>
  <si>
    <t>Webové a CLI rozhraní</t>
  </si>
  <si>
    <t>Montáž do racku (1U)</t>
  </si>
  <si>
    <t>8x Gigabit Ethernet (RJ45)</t>
  </si>
  <si>
    <t>2x SFP (1Gbps)</t>
  </si>
  <si>
    <t>PoE: 124W (802.3af/at, Class 4)</t>
  </si>
  <si>
    <t>16x Gigabit Ethernet (RJ45)</t>
  </si>
  <si>
    <t>2x 10Gb SFP+</t>
  </si>
  <si>
    <t>Podpora 802.1Q</t>
  </si>
  <si>
    <t>Podpora Trunk/Access portů</t>
  </si>
  <si>
    <t>VLAN filtering</t>
  </si>
  <si>
    <t>L3 směrování mezi VLAN</t>
  </si>
  <si>
    <t>NAT, pravidla firewall a QoS</t>
  </si>
  <si>
    <t>Load Balancing a Failover</t>
  </si>
  <si>
    <t>AP WiFi 7</t>
  </si>
  <si>
    <t>Wi-Fi 7 (802.11be)</t>
  </si>
  <si>
    <t>Tri-band (2,4 GHz / 5 GHz / 6 GHz)</t>
  </si>
  <si>
    <t>Maximální rychlost: až 11,5 Gbps</t>
  </si>
  <si>
    <t>1x 2,5GbE RJ45 port</t>
  </si>
  <si>
    <t>Podpora PoE+ (802.3at)</t>
  </si>
  <si>
    <t>Wi-Fi 5 (802.11ac)</t>
  </si>
  <si>
    <t>Dual-band (2,4 GHz / 5 GHz)</t>
  </si>
  <si>
    <t>Maximální rychlost: až 1,1 Gbps</t>
  </si>
  <si>
    <t>1x Gigabit RJ45 port</t>
  </si>
  <si>
    <t>Podpora PoE (802.3af)</t>
  </si>
  <si>
    <t>Odolnost vůči povětrnostním podmínkám (vhodné pro venkovní použití)</t>
  </si>
  <si>
    <t>Možnost meshování s dalšími 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</si>
</sst>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b/>
      <sz val="14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</font>
    <font>
      <sz val="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80808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4"/>
      <color theme="1"/>
      <name val="Aptos Narrow"/>
      <family val="2"/>
      <charset val="238"/>
      <scheme val="minor"/>
    </font>
    <font>
      <sz val="9"/>
      <color rgb="FF00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69696"/>
        <bgColor rgb="FF000000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4" fillId="0" borderId="0" xfId="0" applyFont="1" applyAlignment="1">
      <alignment wrapText="1"/>
    </xf>
    <xf numFmtId="0" fontId="5" fillId="0" borderId="0" xfId="0" applyFont="1"/>
    <xf numFmtId="0" fontId="7" fillId="2" borderId="1" xfId="0" applyFont="1" applyFill="1" applyBorder="1"/>
    <xf numFmtId="0" fontId="3" fillId="0" borderId="0" xfId="0" applyFont="1"/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textRotation="90"/>
    </xf>
    <xf numFmtId="3" fontId="8" fillId="0" borderId="1" xfId="0" applyNumberFormat="1" applyFont="1" applyBorder="1"/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164" fontId="0" fillId="0" borderId="1" xfId="0" applyNumberFormat="1" applyBorder="1"/>
    <xf numFmtId="0" fontId="12" fillId="2" borderId="1" xfId="0" applyFont="1" applyFill="1" applyBorder="1" applyAlignment="1">
      <alignment horizontal="center"/>
    </xf>
    <xf numFmtId="3" fontId="0" fillId="0" borderId="1" xfId="0" applyNumberFormat="1" applyBorder="1"/>
    <xf numFmtId="164" fontId="10" fillId="2" borderId="1" xfId="0" applyNumberFormat="1" applyFont="1" applyFill="1" applyBorder="1"/>
    <xf numFmtId="0" fontId="13" fillId="2" borderId="1" xfId="0" applyFont="1" applyFill="1" applyBorder="1" applyAlignment="1">
      <alignment horizontal="center"/>
    </xf>
    <xf numFmtId="3" fontId="14" fillId="2" borderId="1" xfId="0" applyNumberFormat="1" applyFont="1" applyFill="1" applyBorder="1"/>
    <xf numFmtId="164" fontId="7" fillId="2" borderId="1" xfId="0" applyNumberFormat="1" applyFont="1" applyFill="1" applyBorder="1"/>
    <xf numFmtId="0" fontId="15" fillId="2" borderId="1" xfId="0" applyFont="1" applyFill="1" applyBorder="1" applyAlignment="1">
      <alignment horizontal="center"/>
    </xf>
    <xf numFmtId="0" fontId="0" fillId="0" borderId="1" xfId="0" applyBorder="1"/>
    <xf numFmtId="0" fontId="7" fillId="2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13" fillId="2" borderId="1" xfId="0" applyFont="1" applyFill="1" applyBorder="1"/>
    <xf numFmtId="3" fontId="7" fillId="2" borderId="1" xfId="0" applyNumberFormat="1" applyFont="1" applyFill="1" applyBorder="1"/>
    <xf numFmtId="9" fontId="16" fillId="3" borderId="1" xfId="1" applyFont="1" applyFill="1" applyBorder="1" applyAlignment="1">
      <alignment vertical="center"/>
    </xf>
    <xf numFmtId="0" fontId="0" fillId="3" borderId="1" xfId="0" applyFill="1" applyBorder="1"/>
    <xf numFmtId="3" fontId="16" fillId="3" borderId="1" xfId="0" applyNumberFormat="1" applyFont="1" applyFill="1" applyBorder="1"/>
    <xf numFmtId="0" fontId="0" fillId="4" borderId="5" xfId="0" applyFill="1" applyBorder="1"/>
    <xf numFmtId="0" fontId="17" fillId="4" borderId="6" xfId="0" applyFont="1" applyFill="1" applyBorder="1"/>
    <xf numFmtId="0" fontId="17" fillId="5" borderId="5" xfId="0" applyFont="1" applyFill="1" applyBorder="1"/>
    <xf numFmtId="0" fontId="17" fillId="5" borderId="7" xfId="0" applyFont="1" applyFill="1" applyBorder="1"/>
    <xf numFmtId="0" fontId="0" fillId="4" borderId="9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/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 vertical="center"/>
    </xf>
    <xf numFmtId="0" fontId="0" fillId="6" borderId="15" xfId="0" applyFill="1" applyBorder="1"/>
    <xf numFmtId="0" fontId="0" fillId="0" borderId="15" xfId="0" applyBorder="1" applyAlignment="1">
      <alignment wrapText="1"/>
    </xf>
    <xf numFmtId="0" fontId="18" fillId="0" borderId="11" xfId="0" applyFont="1" applyBorder="1"/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28" xfId="0" applyBorder="1"/>
    <xf numFmtId="0" fontId="0" fillId="0" borderId="1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6" fillId="0" borderId="1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2BBB3-AA51-439A-9FF6-07DAAE523E88}">
  <dimension ref="B3:G44"/>
  <sheetViews>
    <sheetView topLeftCell="A3" workbookViewId="0">
      <selection activeCell="B41" sqref="B41:B44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1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12</v>
      </c>
      <c r="C8" s="13"/>
      <c r="D8" s="13" t="s">
        <v>13</v>
      </c>
      <c r="E8" s="14">
        <v>3</v>
      </c>
      <c r="F8" s="15">
        <f>+E8*C8</f>
        <v>0</v>
      </c>
      <c r="G8" s="15">
        <f>+F8*1.21</f>
        <v>0</v>
      </c>
    </row>
    <row r="9" spans="2:7" x14ac:dyDescent="0.25">
      <c r="B9" s="13" t="s">
        <v>14</v>
      </c>
      <c r="C9" s="13"/>
      <c r="D9" s="13" t="s">
        <v>13</v>
      </c>
      <c r="E9" s="14">
        <v>127</v>
      </c>
      <c r="F9" s="15">
        <f t="shared" ref="F9:F30" si="0">+E9*C9</f>
        <v>0</v>
      </c>
      <c r="G9" s="15">
        <f t="shared" ref="G9:G30" si="1">+F9*1.21</f>
        <v>0</v>
      </c>
    </row>
    <row r="10" spans="2:7" x14ac:dyDescent="0.25">
      <c r="B10" s="13" t="s">
        <v>15</v>
      </c>
      <c r="C10" s="13"/>
      <c r="D10" s="13" t="s">
        <v>16</v>
      </c>
      <c r="E10" s="14">
        <v>2018.125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17</v>
      </c>
      <c r="C11" s="13"/>
      <c r="D11" s="13" t="s">
        <v>13</v>
      </c>
      <c r="E11" s="14">
        <v>1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18</v>
      </c>
      <c r="C12" s="13"/>
      <c r="D12" s="13" t="s">
        <v>13</v>
      </c>
      <c r="E12" s="14">
        <v>1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19</v>
      </c>
      <c r="C13" s="13"/>
      <c r="D13" s="13" t="s">
        <v>13</v>
      </c>
      <c r="E13" s="14">
        <v>1</v>
      </c>
      <c r="F13" s="15">
        <f t="shared" si="0"/>
        <v>0</v>
      </c>
      <c r="G13" s="15">
        <f t="shared" si="1"/>
        <v>0</v>
      </c>
    </row>
    <row r="14" spans="2:7" x14ac:dyDescent="0.25">
      <c r="B14" s="13" t="s">
        <v>20</v>
      </c>
      <c r="C14" s="13"/>
      <c r="D14" s="13" t="s">
        <v>13</v>
      </c>
      <c r="E14" s="14">
        <v>1</v>
      </c>
      <c r="F14" s="15">
        <f t="shared" si="0"/>
        <v>0</v>
      </c>
      <c r="G14" s="15">
        <f t="shared" si="1"/>
        <v>0</v>
      </c>
    </row>
    <row r="15" spans="2:7" x14ac:dyDescent="0.25">
      <c r="B15" s="13" t="s">
        <v>21</v>
      </c>
      <c r="C15" s="13"/>
      <c r="D15" s="13" t="s">
        <v>13</v>
      </c>
      <c r="E15" s="14">
        <v>3</v>
      </c>
      <c r="F15" s="15">
        <f t="shared" si="0"/>
        <v>0</v>
      </c>
      <c r="G15" s="15">
        <f t="shared" si="1"/>
        <v>0</v>
      </c>
    </row>
    <row r="16" spans="2:7" x14ac:dyDescent="0.25">
      <c r="B16" s="13" t="s">
        <v>22</v>
      </c>
      <c r="C16" s="13"/>
      <c r="D16" s="13" t="s">
        <v>13</v>
      </c>
      <c r="E16" s="14">
        <v>1</v>
      </c>
      <c r="F16" s="15">
        <f t="shared" si="0"/>
        <v>0</v>
      </c>
      <c r="G16" s="15">
        <f t="shared" si="1"/>
        <v>0</v>
      </c>
    </row>
    <row r="17" spans="2:7" x14ac:dyDescent="0.25">
      <c r="B17" s="13" t="s">
        <v>23</v>
      </c>
      <c r="C17" s="13"/>
      <c r="D17" s="13" t="s">
        <v>13</v>
      </c>
      <c r="E17" s="14">
        <v>3</v>
      </c>
      <c r="F17" s="15">
        <f t="shared" si="0"/>
        <v>0</v>
      </c>
      <c r="G17" s="15">
        <f t="shared" si="1"/>
        <v>0</v>
      </c>
    </row>
    <row r="18" spans="2:7" x14ac:dyDescent="0.25">
      <c r="B18" s="13" t="s">
        <v>24</v>
      </c>
      <c r="C18" s="13"/>
      <c r="D18" s="13" t="s">
        <v>13</v>
      </c>
      <c r="E18" s="14">
        <v>25</v>
      </c>
      <c r="F18" s="15">
        <f t="shared" si="0"/>
        <v>0</v>
      </c>
      <c r="G18" s="15">
        <f t="shared" si="1"/>
        <v>0</v>
      </c>
    </row>
    <row r="19" spans="2:7" x14ac:dyDescent="0.25">
      <c r="B19" s="13" t="s">
        <v>25</v>
      </c>
      <c r="C19" s="13"/>
      <c r="D19" s="13" t="s">
        <v>13</v>
      </c>
      <c r="E19" s="14">
        <v>25</v>
      </c>
      <c r="F19" s="15">
        <f t="shared" si="0"/>
        <v>0</v>
      </c>
      <c r="G19" s="15">
        <f t="shared" si="1"/>
        <v>0</v>
      </c>
    </row>
    <row r="20" spans="2:7" x14ac:dyDescent="0.25">
      <c r="B20" s="13" t="s">
        <v>26</v>
      </c>
      <c r="C20" s="13"/>
      <c r="D20" s="13" t="s">
        <v>13</v>
      </c>
      <c r="E20" s="14">
        <v>25</v>
      </c>
      <c r="F20" s="15">
        <f t="shared" si="0"/>
        <v>0</v>
      </c>
      <c r="G20" s="15">
        <f t="shared" si="1"/>
        <v>0</v>
      </c>
    </row>
    <row r="21" spans="2:7" x14ac:dyDescent="0.25">
      <c r="B21" s="13" t="s">
        <v>27</v>
      </c>
      <c r="C21" s="13"/>
      <c r="D21" s="13" t="s">
        <v>16</v>
      </c>
      <c r="E21" s="14">
        <v>5</v>
      </c>
      <c r="F21" s="15">
        <f t="shared" si="0"/>
        <v>0</v>
      </c>
      <c r="G21" s="15">
        <f t="shared" si="1"/>
        <v>0</v>
      </c>
    </row>
    <row r="22" spans="2:7" x14ac:dyDescent="0.25">
      <c r="B22" s="13" t="s">
        <v>28</v>
      </c>
      <c r="C22" s="13"/>
      <c r="D22" s="13" t="s">
        <v>13</v>
      </c>
      <c r="E22" s="14">
        <v>25</v>
      </c>
      <c r="F22" s="15">
        <f t="shared" si="0"/>
        <v>0</v>
      </c>
      <c r="G22" s="15">
        <f t="shared" si="1"/>
        <v>0</v>
      </c>
    </row>
    <row r="23" spans="2:7" x14ac:dyDescent="0.25">
      <c r="B23" s="13" t="s">
        <v>29</v>
      </c>
      <c r="C23" s="13"/>
      <c r="D23" s="13" t="s">
        <v>13</v>
      </c>
      <c r="E23" s="14">
        <v>10</v>
      </c>
      <c r="F23" s="15">
        <f t="shared" si="0"/>
        <v>0</v>
      </c>
      <c r="G23" s="15">
        <f t="shared" si="1"/>
        <v>0</v>
      </c>
    </row>
    <row r="24" spans="2:7" x14ac:dyDescent="0.25">
      <c r="B24" s="13" t="s">
        <v>30</v>
      </c>
      <c r="C24" s="13"/>
      <c r="D24" s="13" t="s">
        <v>13</v>
      </c>
      <c r="E24" s="14">
        <v>10</v>
      </c>
      <c r="F24" s="15">
        <f t="shared" si="0"/>
        <v>0</v>
      </c>
      <c r="G24" s="15">
        <f t="shared" si="1"/>
        <v>0</v>
      </c>
    </row>
    <row r="25" spans="2:7" x14ac:dyDescent="0.25">
      <c r="B25" s="13" t="s">
        <v>31</v>
      </c>
      <c r="C25" s="13"/>
      <c r="D25" s="13" t="s">
        <v>16</v>
      </c>
      <c r="E25" s="14">
        <v>16</v>
      </c>
      <c r="F25" s="15">
        <f t="shared" si="0"/>
        <v>0</v>
      </c>
      <c r="G25" s="15">
        <f t="shared" si="1"/>
        <v>0</v>
      </c>
    </row>
    <row r="26" spans="2:7" x14ac:dyDescent="0.25">
      <c r="B26" s="13" t="s">
        <v>32</v>
      </c>
      <c r="C26" s="13"/>
      <c r="D26" s="13" t="s">
        <v>16</v>
      </c>
      <c r="E26" s="14">
        <v>29</v>
      </c>
      <c r="F26" s="15">
        <f t="shared" si="0"/>
        <v>0</v>
      </c>
      <c r="G26" s="15">
        <f t="shared" si="1"/>
        <v>0</v>
      </c>
    </row>
    <row r="27" spans="2:7" x14ac:dyDescent="0.25">
      <c r="B27" s="13" t="s">
        <v>33</v>
      </c>
      <c r="C27" s="13"/>
      <c r="D27" s="13" t="s">
        <v>16</v>
      </c>
      <c r="E27" s="14">
        <v>354</v>
      </c>
      <c r="F27" s="15">
        <f t="shared" si="0"/>
        <v>0</v>
      </c>
      <c r="G27" s="15">
        <f t="shared" si="1"/>
        <v>0</v>
      </c>
    </row>
    <row r="28" spans="2:7" x14ac:dyDescent="0.25">
      <c r="B28" s="13" t="s">
        <v>34</v>
      </c>
      <c r="C28" s="13"/>
      <c r="D28" s="13" t="s">
        <v>13</v>
      </c>
      <c r="E28" s="14">
        <v>500</v>
      </c>
      <c r="F28" s="15">
        <f t="shared" si="0"/>
        <v>0</v>
      </c>
      <c r="G28" s="15">
        <f t="shared" si="1"/>
        <v>0</v>
      </c>
    </row>
    <row r="29" spans="2:7" x14ac:dyDescent="0.25">
      <c r="B29" s="13" t="s">
        <v>35</v>
      </c>
      <c r="C29" s="13"/>
      <c r="D29" s="13" t="s">
        <v>13</v>
      </c>
      <c r="E29" s="14">
        <v>100</v>
      </c>
      <c r="F29" s="15">
        <f t="shared" si="0"/>
        <v>0</v>
      </c>
      <c r="G29" s="15">
        <f t="shared" si="1"/>
        <v>0</v>
      </c>
    </row>
    <row r="30" spans="2:7" x14ac:dyDescent="0.25">
      <c r="B30" s="13" t="s">
        <v>36</v>
      </c>
      <c r="C30" s="13"/>
      <c r="D30" s="13" t="s">
        <v>37</v>
      </c>
      <c r="E30" s="14">
        <v>1</v>
      </c>
      <c r="F30" s="15">
        <f t="shared" si="0"/>
        <v>0</v>
      </c>
      <c r="G30" s="15">
        <f t="shared" si="1"/>
        <v>0</v>
      </c>
    </row>
    <row r="31" spans="2:7" ht="18.75" x14ac:dyDescent="0.3">
      <c r="B31" s="3"/>
      <c r="C31" s="16"/>
      <c r="D31" s="11"/>
      <c r="E31" s="17" t="s">
        <v>3</v>
      </c>
      <c r="F31" s="18">
        <f>SUM(F8:F30)</f>
        <v>0</v>
      </c>
      <c r="G31" s="18">
        <f>SUM(G8:G30)</f>
        <v>0</v>
      </c>
    </row>
    <row r="32" spans="2:7" ht="18.75" x14ac:dyDescent="0.3">
      <c r="B32" s="3"/>
      <c r="C32" s="19"/>
      <c r="D32" s="11"/>
      <c r="E32" s="20" t="s">
        <v>3</v>
      </c>
      <c r="F32" s="16"/>
      <c r="G32" s="16"/>
    </row>
    <row r="33" spans="2:7" x14ac:dyDescent="0.25">
      <c r="B33" s="21" t="s">
        <v>38</v>
      </c>
      <c r="C33" s="13"/>
      <c r="D33" s="21" t="s">
        <v>13</v>
      </c>
      <c r="E33" s="14">
        <v>1</v>
      </c>
      <c r="F33" s="15">
        <f t="shared" ref="F33" si="2">+E33*C33</f>
        <v>0</v>
      </c>
      <c r="G33" s="15">
        <f t="shared" ref="G33:G40" si="3">+F33*1.21</f>
        <v>0</v>
      </c>
    </row>
    <row r="34" spans="2:7" x14ac:dyDescent="0.25">
      <c r="B34" s="21" t="s">
        <v>39</v>
      </c>
      <c r="C34" s="13"/>
      <c r="D34" s="21" t="s">
        <v>16</v>
      </c>
      <c r="E34" s="14">
        <v>337</v>
      </c>
      <c r="F34" s="15">
        <f t="shared" ref="F34:F40" si="4">+E34*C34</f>
        <v>0</v>
      </c>
      <c r="G34" s="15">
        <f t="shared" si="3"/>
        <v>0</v>
      </c>
    </row>
    <row r="35" spans="2:7" x14ac:dyDescent="0.25">
      <c r="B35" s="21" t="s">
        <v>40</v>
      </c>
      <c r="C35" s="13"/>
      <c r="D35" s="21" t="s">
        <v>13</v>
      </c>
      <c r="E35" s="14">
        <v>45</v>
      </c>
      <c r="F35" s="15">
        <f t="shared" si="4"/>
        <v>0</v>
      </c>
      <c r="G35" s="15">
        <f t="shared" si="3"/>
        <v>0</v>
      </c>
    </row>
    <row r="36" spans="2:7" x14ac:dyDescent="0.25">
      <c r="B36" s="21" t="s">
        <v>41</v>
      </c>
      <c r="C36" s="13"/>
      <c r="D36" s="21" t="s">
        <v>13</v>
      </c>
      <c r="E36" s="14">
        <v>1</v>
      </c>
      <c r="F36" s="15">
        <f t="shared" si="4"/>
        <v>0</v>
      </c>
      <c r="G36" s="15">
        <f t="shared" si="3"/>
        <v>0</v>
      </c>
    </row>
    <row r="37" spans="2:7" x14ac:dyDescent="0.25">
      <c r="B37" s="21" t="s">
        <v>42</v>
      </c>
      <c r="C37" s="13"/>
      <c r="D37" s="21" t="s">
        <v>13</v>
      </c>
      <c r="E37" s="14">
        <v>1</v>
      </c>
      <c r="F37" s="15">
        <f t="shared" si="4"/>
        <v>0</v>
      </c>
      <c r="G37" s="15">
        <f t="shared" si="3"/>
        <v>0</v>
      </c>
    </row>
    <row r="38" spans="2:7" x14ac:dyDescent="0.25">
      <c r="B38" s="21" t="s">
        <v>43</v>
      </c>
      <c r="C38" s="13"/>
      <c r="D38" s="21" t="s">
        <v>37</v>
      </c>
      <c r="E38" s="14">
        <v>1</v>
      </c>
      <c r="F38" s="15">
        <f t="shared" si="4"/>
        <v>0</v>
      </c>
      <c r="G38" s="15">
        <f t="shared" si="3"/>
        <v>0</v>
      </c>
    </row>
    <row r="39" spans="2:7" x14ac:dyDescent="0.25">
      <c r="B39" s="21" t="s">
        <v>44</v>
      </c>
      <c r="C39" s="13"/>
      <c r="D39" s="21" t="s">
        <v>45</v>
      </c>
      <c r="E39" s="14">
        <v>1</v>
      </c>
      <c r="F39" s="15">
        <f t="shared" si="4"/>
        <v>0</v>
      </c>
      <c r="G39" s="15">
        <f t="shared" si="3"/>
        <v>0</v>
      </c>
    </row>
    <row r="40" spans="2:7" x14ac:dyDescent="0.25">
      <c r="B40" s="21" t="s">
        <v>46</v>
      </c>
      <c r="C40" s="13"/>
      <c r="D40" s="21" t="s">
        <v>37</v>
      </c>
      <c r="E40" s="14">
        <v>1</v>
      </c>
      <c r="F40" s="15">
        <f t="shared" si="4"/>
        <v>0</v>
      </c>
      <c r="G40" s="15">
        <f t="shared" si="3"/>
        <v>0</v>
      </c>
    </row>
    <row r="41" spans="2:7" ht="18.75" x14ac:dyDescent="0.3">
      <c r="B41" s="3" t="s">
        <v>54</v>
      </c>
      <c r="C41" s="11"/>
      <c r="D41" s="11"/>
      <c r="E41" s="17" t="s">
        <v>3</v>
      </c>
      <c r="F41" s="18">
        <f>SUM(F33:F40)</f>
        <v>0</v>
      </c>
      <c r="G41" s="18">
        <f>SUM(G33:G40)</f>
        <v>0</v>
      </c>
    </row>
    <row r="42" spans="2:7" ht="18.75" x14ac:dyDescent="0.3">
      <c r="B42" s="22" t="s">
        <v>1</v>
      </c>
      <c r="C42" s="22" t="s">
        <v>6</v>
      </c>
      <c r="D42" s="11"/>
      <c r="E42" s="24" t="s">
        <v>3</v>
      </c>
      <c r="F42" s="25">
        <f>+F31+F41</f>
        <v>0</v>
      </c>
      <c r="G42" s="25">
        <f>+G31+G41</f>
        <v>0</v>
      </c>
    </row>
    <row r="43" spans="2:7" ht="18.75" x14ac:dyDescent="0.3">
      <c r="B43" s="23" t="s">
        <v>55</v>
      </c>
      <c r="C43" s="26">
        <v>0.1</v>
      </c>
      <c r="D43" s="27"/>
      <c r="E43" s="24" t="s">
        <v>3</v>
      </c>
      <c r="F43" s="28">
        <f>+F42*0.1</f>
        <v>0</v>
      </c>
      <c r="G43" s="28">
        <f>+G42*0.1</f>
        <v>0</v>
      </c>
    </row>
    <row r="44" spans="2:7" ht="18.75" x14ac:dyDescent="0.3">
      <c r="B44" s="23" t="s">
        <v>56</v>
      </c>
      <c r="C44" s="23" t="s">
        <v>6</v>
      </c>
      <c r="D44" s="27"/>
      <c r="E44" s="24" t="s">
        <v>3</v>
      </c>
      <c r="F44" s="28">
        <f>+F42+F43</f>
        <v>0</v>
      </c>
      <c r="G44" s="28">
        <f>+G42+G43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4B98F-66ED-495A-AC36-36331782C2ED}">
  <dimension ref="B3:G27"/>
  <sheetViews>
    <sheetView workbookViewId="0">
      <selection activeCell="C17" sqref="C17:C23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47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57</v>
      </c>
      <c r="C8" s="13"/>
      <c r="D8" s="13" t="s">
        <v>13</v>
      </c>
      <c r="E8" s="14">
        <v>1</v>
      </c>
      <c r="F8" s="15">
        <f>+E8*C8</f>
        <v>0</v>
      </c>
      <c r="G8" s="15">
        <f>+F8*1.21</f>
        <v>0</v>
      </c>
    </row>
    <row r="9" spans="2:7" x14ac:dyDescent="0.25">
      <c r="B9" s="13" t="s">
        <v>58</v>
      </c>
      <c r="C9" s="13"/>
      <c r="D9" s="13" t="s">
        <v>13</v>
      </c>
      <c r="E9" s="14">
        <v>8</v>
      </c>
      <c r="F9" s="15">
        <f t="shared" ref="F9:F14" si="0">+E9*C9</f>
        <v>0</v>
      </c>
      <c r="G9" s="15">
        <f t="shared" ref="G9:G14" si="1">+F9*1.21</f>
        <v>0</v>
      </c>
    </row>
    <row r="10" spans="2:7" x14ac:dyDescent="0.25">
      <c r="B10" s="13" t="s">
        <v>59</v>
      </c>
      <c r="C10" s="13"/>
      <c r="D10" s="13" t="s">
        <v>13</v>
      </c>
      <c r="E10" s="14">
        <v>2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60</v>
      </c>
      <c r="C11" s="13"/>
      <c r="D11" s="13" t="s">
        <v>13</v>
      </c>
      <c r="E11" s="14">
        <v>5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61</v>
      </c>
      <c r="C12" s="13"/>
      <c r="D12" s="13" t="s">
        <v>13</v>
      </c>
      <c r="E12" s="14">
        <v>2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62</v>
      </c>
      <c r="C13" s="13"/>
      <c r="D13" s="13" t="s">
        <v>16</v>
      </c>
      <c r="E13" s="14">
        <v>151</v>
      </c>
      <c r="F13" s="15">
        <f t="shared" si="0"/>
        <v>0</v>
      </c>
      <c r="G13" s="15">
        <f t="shared" si="1"/>
        <v>0</v>
      </c>
    </row>
    <row r="14" spans="2:7" x14ac:dyDescent="0.25">
      <c r="B14" s="13" t="s">
        <v>36</v>
      </c>
      <c r="C14" s="13"/>
      <c r="D14" s="13" t="s">
        <v>37</v>
      </c>
      <c r="E14" s="14">
        <v>1</v>
      </c>
      <c r="F14" s="15">
        <f t="shared" si="0"/>
        <v>0</v>
      </c>
      <c r="G14" s="15">
        <f t="shared" si="1"/>
        <v>0</v>
      </c>
    </row>
    <row r="15" spans="2:7" ht="18.75" x14ac:dyDescent="0.3">
      <c r="B15" s="3"/>
      <c r="C15" s="16"/>
      <c r="D15" s="11"/>
      <c r="E15" s="17" t="s">
        <v>3</v>
      </c>
      <c r="F15" s="18">
        <f>SUM(F8:F14)</f>
        <v>0</v>
      </c>
      <c r="G15" s="18">
        <f>SUM(G8:G14)</f>
        <v>0</v>
      </c>
    </row>
    <row r="16" spans="2:7" ht="18.75" x14ac:dyDescent="0.3">
      <c r="B16" s="3"/>
      <c r="C16" s="19"/>
      <c r="D16" s="11"/>
      <c r="E16" s="20" t="s">
        <v>3</v>
      </c>
      <c r="F16" s="16"/>
      <c r="G16" s="16"/>
    </row>
    <row r="17" spans="2:7" x14ac:dyDescent="0.25">
      <c r="B17" s="21" t="s">
        <v>48</v>
      </c>
      <c r="C17" s="13"/>
      <c r="D17" s="21" t="s">
        <v>37</v>
      </c>
      <c r="E17" s="14">
        <v>13</v>
      </c>
      <c r="F17" s="15">
        <f t="shared" ref="F17" si="2">+E17*C17</f>
        <v>0</v>
      </c>
      <c r="G17" s="15">
        <f t="shared" ref="G17:G23" si="3">+F17*1.21</f>
        <v>0</v>
      </c>
    </row>
    <row r="18" spans="2:7" x14ac:dyDescent="0.25">
      <c r="B18" s="21" t="s">
        <v>49</v>
      </c>
      <c r="C18" s="13"/>
      <c r="D18" s="21" t="s">
        <v>37</v>
      </c>
      <c r="E18" s="14">
        <v>2</v>
      </c>
      <c r="F18" s="15">
        <f t="shared" ref="F18:F23" si="4">+E18*C18</f>
        <v>0</v>
      </c>
      <c r="G18" s="15">
        <f t="shared" si="3"/>
        <v>0</v>
      </c>
    </row>
    <row r="19" spans="2:7" x14ac:dyDescent="0.25">
      <c r="B19" s="21" t="s">
        <v>50</v>
      </c>
      <c r="C19" s="13"/>
      <c r="D19" s="21" t="s">
        <v>16</v>
      </c>
      <c r="E19" s="14">
        <v>151</v>
      </c>
      <c r="F19" s="15">
        <f t="shared" si="4"/>
        <v>0</v>
      </c>
      <c r="G19" s="15">
        <f t="shared" si="3"/>
        <v>0</v>
      </c>
    </row>
    <row r="20" spans="2:7" x14ac:dyDescent="0.25">
      <c r="B20" s="21" t="s">
        <v>43</v>
      </c>
      <c r="C20" s="13"/>
      <c r="D20" s="21" t="s">
        <v>37</v>
      </c>
      <c r="E20" s="14">
        <v>1</v>
      </c>
      <c r="F20" s="15">
        <f t="shared" si="4"/>
        <v>0</v>
      </c>
      <c r="G20" s="15">
        <f t="shared" si="3"/>
        <v>0</v>
      </c>
    </row>
    <row r="21" spans="2:7" x14ac:dyDescent="0.25">
      <c r="B21" s="21" t="s">
        <v>51</v>
      </c>
      <c r="C21" s="13"/>
      <c r="D21" s="21" t="s">
        <v>37</v>
      </c>
      <c r="E21" s="14">
        <v>1</v>
      </c>
      <c r="F21" s="15">
        <f t="shared" si="4"/>
        <v>0</v>
      </c>
      <c r="G21" s="15">
        <f t="shared" si="3"/>
        <v>0</v>
      </c>
    </row>
    <row r="22" spans="2:7" x14ac:dyDescent="0.25">
      <c r="B22" s="21" t="s">
        <v>52</v>
      </c>
      <c r="C22" s="13"/>
      <c r="D22" s="21" t="s">
        <v>37</v>
      </c>
      <c r="E22" s="14">
        <v>1</v>
      </c>
      <c r="F22" s="15">
        <f t="shared" si="4"/>
        <v>0</v>
      </c>
      <c r="G22" s="15">
        <f t="shared" si="3"/>
        <v>0</v>
      </c>
    </row>
    <row r="23" spans="2:7" x14ac:dyDescent="0.25">
      <c r="B23" s="21" t="s">
        <v>53</v>
      </c>
      <c r="C23" s="13"/>
      <c r="D23" s="21" t="s">
        <v>37</v>
      </c>
      <c r="E23" s="14">
        <v>1</v>
      </c>
      <c r="F23" s="15">
        <f t="shared" si="4"/>
        <v>0</v>
      </c>
      <c r="G23" s="15">
        <f t="shared" si="3"/>
        <v>0</v>
      </c>
    </row>
    <row r="24" spans="2:7" ht="18.75" x14ac:dyDescent="0.3">
      <c r="B24" s="3" t="s">
        <v>54</v>
      </c>
      <c r="C24" s="11"/>
      <c r="D24" s="11"/>
      <c r="E24" s="17" t="s">
        <v>3</v>
      </c>
      <c r="F24" s="18">
        <f>SUM(F17:F23)</f>
        <v>0</v>
      </c>
      <c r="G24" s="18">
        <f>SUM(G17:G23)</f>
        <v>0</v>
      </c>
    </row>
    <row r="25" spans="2:7" ht="18.75" x14ac:dyDescent="0.3">
      <c r="B25" s="22" t="s">
        <v>47</v>
      </c>
      <c r="C25" s="22" t="s">
        <v>6</v>
      </c>
      <c r="D25" s="11"/>
      <c r="E25" s="24" t="s">
        <v>3</v>
      </c>
      <c r="F25" s="25">
        <f>+F24+F15</f>
        <v>0</v>
      </c>
      <c r="G25" s="25">
        <f>+G24+G15</f>
        <v>0</v>
      </c>
    </row>
    <row r="26" spans="2:7" ht="18.75" x14ac:dyDescent="0.3">
      <c r="B26" s="23" t="s">
        <v>55</v>
      </c>
      <c r="C26" s="26">
        <v>0.1</v>
      </c>
      <c r="D26" s="27"/>
      <c r="E26" s="24" t="s">
        <v>3</v>
      </c>
      <c r="F26" s="28">
        <f>+F25*0.1</f>
        <v>0</v>
      </c>
      <c r="G26" s="28">
        <f>+G25*0.1</f>
        <v>0</v>
      </c>
    </row>
    <row r="27" spans="2:7" ht="18.75" x14ac:dyDescent="0.3">
      <c r="B27" s="23" t="s">
        <v>56</v>
      </c>
      <c r="C27" s="23" t="s">
        <v>6</v>
      </c>
      <c r="D27" s="27"/>
      <c r="E27" s="24" t="s">
        <v>3</v>
      </c>
      <c r="F27" s="28">
        <f>+F26+F25</f>
        <v>0</v>
      </c>
      <c r="G27" s="28">
        <f>+G26+G25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C676C-81BC-432C-A785-91DAA6E38D30}">
  <dimension ref="B3:G29"/>
  <sheetViews>
    <sheetView workbookViewId="0">
      <selection activeCell="C20" sqref="C20:C25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63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66</v>
      </c>
      <c r="C8" s="13"/>
      <c r="D8" s="13" t="s">
        <v>13</v>
      </c>
      <c r="E8" s="14">
        <v>1</v>
      </c>
      <c r="F8" s="15">
        <f>+E8*C8</f>
        <v>0</v>
      </c>
      <c r="G8" s="15">
        <f>+F8*1.21</f>
        <v>0</v>
      </c>
    </row>
    <row r="9" spans="2:7" x14ac:dyDescent="0.25">
      <c r="B9" s="13" t="s">
        <v>67</v>
      </c>
      <c r="C9" s="13"/>
      <c r="D9" s="13" t="s">
        <v>13</v>
      </c>
      <c r="E9" s="14">
        <v>19</v>
      </c>
      <c r="F9" s="15">
        <f t="shared" ref="F9:F17" si="0">+E9*C9</f>
        <v>0</v>
      </c>
      <c r="G9" s="15">
        <f t="shared" ref="G9:G17" si="1">+F9*1.21</f>
        <v>0</v>
      </c>
    </row>
    <row r="10" spans="2:7" x14ac:dyDescent="0.25">
      <c r="B10" s="13" t="s">
        <v>68</v>
      </c>
      <c r="C10" s="13"/>
      <c r="D10" s="13" t="s">
        <v>13</v>
      </c>
      <c r="E10" s="14">
        <v>1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62</v>
      </c>
      <c r="C11" s="13"/>
      <c r="D11" s="13" t="s">
        <v>16</v>
      </c>
      <c r="E11" s="14">
        <v>114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69</v>
      </c>
      <c r="C12" s="13"/>
      <c r="D12" s="13" t="s">
        <v>16</v>
      </c>
      <c r="E12" s="14">
        <v>759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70</v>
      </c>
      <c r="C13" s="13"/>
      <c r="D13" s="13" t="s">
        <v>13</v>
      </c>
      <c r="E13" s="14">
        <v>48</v>
      </c>
      <c r="F13" s="15">
        <f t="shared" si="0"/>
        <v>0</v>
      </c>
      <c r="G13" s="15">
        <f t="shared" si="1"/>
        <v>0</v>
      </c>
    </row>
    <row r="14" spans="2:7" x14ac:dyDescent="0.25">
      <c r="B14" s="13" t="s">
        <v>71</v>
      </c>
      <c r="C14" s="13"/>
      <c r="D14" s="13" t="s">
        <v>13</v>
      </c>
      <c r="E14" s="14">
        <v>48</v>
      </c>
      <c r="F14" s="15">
        <f t="shared" si="0"/>
        <v>0</v>
      </c>
      <c r="G14" s="15">
        <f t="shared" si="1"/>
        <v>0</v>
      </c>
    </row>
    <row r="15" spans="2:7" x14ac:dyDescent="0.25">
      <c r="B15" s="13" t="s">
        <v>72</v>
      </c>
      <c r="C15" s="13"/>
      <c r="D15" s="13" t="s">
        <v>13</v>
      </c>
      <c r="E15" s="14">
        <v>48</v>
      </c>
      <c r="F15" s="15">
        <f t="shared" si="0"/>
        <v>0</v>
      </c>
      <c r="G15" s="15">
        <f t="shared" si="1"/>
        <v>0</v>
      </c>
    </row>
    <row r="16" spans="2:7" x14ac:dyDescent="0.25">
      <c r="B16" s="13" t="s">
        <v>73</v>
      </c>
      <c r="C16" s="13"/>
      <c r="D16" s="13" t="s">
        <v>13</v>
      </c>
      <c r="E16" s="14">
        <v>48</v>
      </c>
      <c r="F16" s="15">
        <f t="shared" si="0"/>
        <v>0</v>
      </c>
      <c r="G16" s="15">
        <f t="shared" si="1"/>
        <v>0</v>
      </c>
    </row>
    <row r="17" spans="2:7" x14ac:dyDescent="0.25">
      <c r="B17" s="13" t="s">
        <v>36</v>
      </c>
      <c r="C17" s="13"/>
      <c r="D17" s="13" t="s">
        <v>37</v>
      </c>
      <c r="E17" s="14">
        <v>1</v>
      </c>
      <c r="F17" s="15">
        <f t="shared" si="0"/>
        <v>0</v>
      </c>
      <c r="G17" s="15">
        <f t="shared" si="1"/>
        <v>0</v>
      </c>
    </row>
    <row r="18" spans="2:7" ht="18.75" x14ac:dyDescent="0.3">
      <c r="B18" s="3"/>
      <c r="C18" s="16"/>
      <c r="D18" s="11"/>
      <c r="E18" s="17" t="s">
        <v>3</v>
      </c>
      <c r="F18" s="18">
        <f>SUM(F8:F17)</f>
        <v>0</v>
      </c>
      <c r="G18" s="18">
        <f>SUM(G8:G17)</f>
        <v>0</v>
      </c>
    </row>
    <row r="19" spans="2:7" ht="18.75" x14ac:dyDescent="0.3">
      <c r="B19" s="3"/>
      <c r="C19" s="19"/>
      <c r="D19" s="11"/>
      <c r="E19" s="20" t="s">
        <v>3</v>
      </c>
      <c r="F19" s="16"/>
      <c r="G19" s="16"/>
    </row>
    <row r="20" spans="2:7" x14ac:dyDescent="0.25">
      <c r="B20" s="21" t="s">
        <v>48</v>
      </c>
      <c r="C20" s="13"/>
      <c r="D20" s="21" t="s">
        <v>37</v>
      </c>
      <c r="E20" s="14">
        <v>19</v>
      </c>
      <c r="F20" s="15">
        <f t="shared" ref="F20" si="2">+E20*C20</f>
        <v>0</v>
      </c>
      <c r="G20" s="15">
        <f t="shared" ref="G20:G25" si="3">+F20*1.21</f>
        <v>0</v>
      </c>
    </row>
    <row r="21" spans="2:7" x14ac:dyDescent="0.25">
      <c r="B21" s="21" t="s">
        <v>49</v>
      </c>
      <c r="C21" s="13"/>
      <c r="D21" s="21" t="s">
        <v>37</v>
      </c>
      <c r="E21" s="14">
        <v>1</v>
      </c>
      <c r="F21" s="15">
        <f t="shared" ref="F21:F25" si="4">+E21*C21</f>
        <v>0</v>
      </c>
      <c r="G21" s="15">
        <f t="shared" si="3"/>
        <v>0</v>
      </c>
    </row>
    <row r="22" spans="2:7" x14ac:dyDescent="0.25">
      <c r="B22" s="21" t="s">
        <v>50</v>
      </c>
      <c r="C22" s="13"/>
      <c r="D22" s="21" t="s">
        <v>16</v>
      </c>
      <c r="E22" s="14">
        <v>873</v>
      </c>
      <c r="F22" s="15">
        <f t="shared" si="4"/>
        <v>0</v>
      </c>
      <c r="G22" s="15">
        <f t="shared" si="3"/>
        <v>0</v>
      </c>
    </row>
    <row r="23" spans="2:7" x14ac:dyDescent="0.25">
      <c r="B23" s="21" t="s">
        <v>43</v>
      </c>
      <c r="C23" s="13"/>
      <c r="D23" s="21" t="s">
        <v>37</v>
      </c>
      <c r="E23" s="14">
        <v>1</v>
      </c>
      <c r="F23" s="15">
        <f t="shared" si="4"/>
        <v>0</v>
      </c>
      <c r="G23" s="15">
        <f t="shared" si="3"/>
        <v>0</v>
      </c>
    </row>
    <row r="24" spans="2:7" x14ac:dyDescent="0.25">
      <c r="B24" s="21" t="s">
        <v>51</v>
      </c>
      <c r="C24" s="13"/>
      <c r="D24" s="21" t="s">
        <v>37</v>
      </c>
      <c r="E24" s="14">
        <v>1</v>
      </c>
      <c r="F24" s="15">
        <f t="shared" si="4"/>
        <v>0</v>
      </c>
      <c r="G24" s="15">
        <f t="shared" si="3"/>
        <v>0</v>
      </c>
    </row>
    <row r="25" spans="2:7" x14ac:dyDescent="0.25">
      <c r="B25" s="21" t="s">
        <v>64</v>
      </c>
      <c r="C25" s="13"/>
      <c r="D25" s="21" t="s">
        <v>65</v>
      </c>
      <c r="E25" s="14">
        <v>16</v>
      </c>
      <c r="F25" s="15">
        <f t="shared" si="4"/>
        <v>0</v>
      </c>
      <c r="G25" s="15">
        <f t="shared" si="3"/>
        <v>0</v>
      </c>
    </row>
    <row r="26" spans="2:7" ht="18.75" x14ac:dyDescent="0.3">
      <c r="B26" s="3" t="s">
        <v>54</v>
      </c>
      <c r="C26" s="11"/>
      <c r="D26" s="11"/>
      <c r="E26" s="17" t="s">
        <v>3</v>
      </c>
      <c r="F26" s="18">
        <f>SUM(F20:F25)</f>
        <v>0</v>
      </c>
      <c r="G26" s="18">
        <f>SUM(G20:G25)</f>
        <v>0</v>
      </c>
    </row>
    <row r="27" spans="2:7" ht="18.75" x14ac:dyDescent="0.3">
      <c r="B27" s="22" t="s">
        <v>63</v>
      </c>
      <c r="C27" s="22" t="s">
        <v>6</v>
      </c>
      <c r="D27" s="11"/>
      <c r="E27" s="24" t="s">
        <v>3</v>
      </c>
      <c r="F27" s="25">
        <f>+F18+F26</f>
        <v>0</v>
      </c>
      <c r="G27" s="25">
        <f>+G18+G26</f>
        <v>0</v>
      </c>
    </row>
    <row r="28" spans="2:7" ht="18.75" x14ac:dyDescent="0.3">
      <c r="B28" s="23" t="s">
        <v>55</v>
      </c>
      <c r="C28" s="26">
        <v>0.1</v>
      </c>
      <c r="D28" s="27"/>
      <c r="E28" s="24" t="s">
        <v>3</v>
      </c>
      <c r="F28" s="28">
        <f>+F27*0.1</f>
        <v>0</v>
      </c>
      <c r="G28" s="28">
        <f>+G27*0.1</f>
        <v>0</v>
      </c>
    </row>
    <row r="29" spans="2:7" ht="18.75" x14ac:dyDescent="0.3">
      <c r="B29" s="23" t="s">
        <v>56</v>
      </c>
      <c r="C29" s="23" t="s">
        <v>6</v>
      </c>
      <c r="D29" s="27"/>
      <c r="E29" s="24" t="s">
        <v>3</v>
      </c>
      <c r="F29" s="28">
        <f>+F28+F27</f>
        <v>0</v>
      </c>
      <c r="G29" s="28">
        <f>+G28+G27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ECEA5-D443-4801-9089-05209AFDB20B}">
  <dimension ref="B3:G20"/>
  <sheetViews>
    <sheetView workbookViewId="0">
      <selection activeCell="B17" sqref="B17:B20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75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76</v>
      </c>
      <c r="C8" s="13"/>
      <c r="D8" s="13" t="s">
        <v>13</v>
      </c>
      <c r="E8" s="14">
        <v>1</v>
      </c>
      <c r="F8" s="15">
        <f>+E8*C8</f>
        <v>0</v>
      </c>
      <c r="G8" s="15">
        <f>+F8*1.21</f>
        <v>0</v>
      </c>
    </row>
    <row r="9" spans="2:7" x14ac:dyDescent="0.25">
      <c r="B9" s="13" t="s">
        <v>77</v>
      </c>
      <c r="C9" s="13"/>
      <c r="D9" s="13" t="s">
        <v>13</v>
      </c>
      <c r="E9" s="14">
        <v>4</v>
      </c>
      <c r="F9" s="15">
        <f t="shared" ref="F9:F13" si="0">+E9*C9</f>
        <v>0</v>
      </c>
      <c r="G9" s="15">
        <f t="shared" ref="G9:G13" si="1">+F9*1.21</f>
        <v>0</v>
      </c>
    </row>
    <row r="10" spans="2:7" x14ac:dyDescent="0.25">
      <c r="B10" s="13" t="s">
        <v>78</v>
      </c>
      <c r="C10" s="13"/>
      <c r="D10" s="13" t="s">
        <v>13</v>
      </c>
      <c r="E10" s="14">
        <v>1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79</v>
      </c>
      <c r="C11" s="13"/>
      <c r="D11" s="13" t="s">
        <v>13</v>
      </c>
      <c r="E11" s="14">
        <v>2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80</v>
      </c>
      <c r="C12" s="13"/>
      <c r="D12" s="13" t="s">
        <v>13</v>
      </c>
      <c r="E12" s="14">
        <v>4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81</v>
      </c>
      <c r="C13" s="13"/>
      <c r="D13" s="13" t="s">
        <v>13</v>
      </c>
      <c r="E13" s="14">
        <v>4</v>
      </c>
      <c r="F13" s="15">
        <f t="shared" si="0"/>
        <v>0</v>
      </c>
      <c r="G13" s="15">
        <f t="shared" si="1"/>
        <v>0</v>
      </c>
    </row>
    <row r="14" spans="2:7" ht="18.75" x14ac:dyDescent="0.3">
      <c r="B14" s="3"/>
      <c r="C14" s="16"/>
      <c r="D14" s="11"/>
      <c r="E14" s="17" t="s">
        <v>3</v>
      </c>
      <c r="F14" s="18">
        <f>SUM(F8:F13)</f>
        <v>0</v>
      </c>
      <c r="G14" s="18">
        <f>SUM(G8:G13)</f>
        <v>0</v>
      </c>
    </row>
    <row r="15" spans="2:7" ht="18.75" x14ac:dyDescent="0.3">
      <c r="B15" s="3"/>
      <c r="C15" s="19"/>
      <c r="D15" s="11"/>
      <c r="E15" s="20" t="s">
        <v>3</v>
      </c>
      <c r="F15" s="16"/>
      <c r="G15" s="16"/>
    </row>
    <row r="16" spans="2:7" x14ac:dyDescent="0.25">
      <c r="B16" s="21" t="s">
        <v>74</v>
      </c>
      <c r="C16" s="13"/>
      <c r="D16" s="21" t="s">
        <v>37</v>
      </c>
      <c r="E16" s="14">
        <v>1</v>
      </c>
      <c r="F16" s="15">
        <f>+E16*C16</f>
        <v>0</v>
      </c>
      <c r="G16" s="15">
        <f>+F16*1.21</f>
        <v>0</v>
      </c>
    </row>
    <row r="17" spans="2:7" ht="18.75" x14ac:dyDescent="0.3">
      <c r="B17" s="3" t="s">
        <v>54</v>
      </c>
      <c r="C17" s="11"/>
      <c r="D17" s="11"/>
      <c r="E17" s="17" t="s">
        <v>3</v>
      </c>
      <c r="F17" s="18">
        <f>SUM(F16)</f>
        <v>0</v>
      </c>
      <c r="G17" s="18">
        <f>SUM(G16)</f>
        <v>0</v>
      </c>
    </row>
    <row r="18" spans="2:7" ht="18.75" x14ac:dyDescent="0.3">
      <c r="B18" s="22" t="s">
        <v>1</v>
      </c>
      <c r="C18" s="22" t="s">
        <v>6</v>
      </c>
      <c r="D18" s="11"/>
      <c r="E18" s="24" t="s">
        <v>3</v>
      </c>
      <c r="F18" s="25">
        <f>+F17+F14</f>
        <v>0</v>
      </c>
      <c r="G18" s="25">
        <f>+G17+G14</f>
        <v>0</v>
      </c>
    </row>
    <row r="19" spans="2:7" ht="18.75" x14ac:dyDescent="0.3">
      <c r="B19" s="23" t="s">
        <v>55</v>
      </c>
      <c r="C19" s="26">
        <v>0.1</v>
      </c>
      <c r="D19" s="27"/>
      <c r="E19" s="24" t="s">
        <v>3</v>
      </c>
      <c r="F19" s="28">
        <f>+F18*0.1</f>
        <v>0</v>
      </c>
      <c r="G19" s="28">
        <f>+G18*0.1</f>
        <v>0</v>
      </c>
    </row>
    <row r="20" spans="2:7" ht="18.75" x14ac:dyDescent="0.3">
      <c r="B20" s="23" t="s">
        <v>56</v>
      </c>
      <c r="C20" s="23" t="s">
        <v>6</v>
      </c>
      <c r="D20" s="27"/>
      <c r="E20" s="24" t="s">
        <v>3</v>
      </c>
      <c r="F20" s="28">
        <f>+F19+F18</f>
        <v>0</v>
      </c>
      <c r="G20" s="28">
        <f>+G19+G18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86E38-9989-4F80-8A87-4F4BE5C4CB41}">
  <dimension ref="B3:G20"/>
  <sheetViews>
    <sheetView workbookViewId="0">
      <selection activeCell="B17" sqref="B17:B20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82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83</v>
      </c>
      <c r="C8" s="13"/>
      <c r="D8" s="13">
        <v>0</v>
      </c>
      <c r="E8" s="14">
        <v>1</v>
      </c>
      <c r="F8" s="15">
        <f>+E8*C8</f>
        <v>0</v>
      </c>
      <c r="G8" s="15">
        <f>+F8*1.21</f>
        <v>0</v>
      </c>
    </row>
    <row r="9" spans="2:7" x14ac:dyDescent="0.25">
      <c r="B9" s="13" t="s">
        <v>84</v>
      </c>
      <c r="C9" s="13"/>
      <c r="D9" s="13" t="s">
        <v>13</v>
      </c>
      <c r="E9" s="14">
        <v>1</v>
      </c>
      <c r="F9" s="15">
        <f t="shared" ref="F9:F13" si="0">+E9*C9</f>
        <v>0</v>
      </c>
      <c r="G9" s="15">
        <f t="shared" ref="G9:G13" si="1">+F9*1.21</f>
        <v>0</v>
      </c>
    </row>
    <row r="10" spans="2:7" x14ac:dyDescent="0.25">
      <c r="B10" s="13" t="s">
        <v>85</v>
      </c>
      <c r="C10" s="13"/>
      <c r="D10" s="13" t="s">
        <v>13</v>
      </c>
      <c r="E10" s="14">
        <v>1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86</v>
      </c>
      <c r="C11" s="13"/>
      <c r="D11" s="13" t="s">
        <v>13</v>
      </c>
      <c r="E11" s="14">
        <v>1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87</v>
      </c>
      <c r="C12" s="13"/>
      <c r="D12" s="13" t="s">
        <v>13</v>
      </c>
      <c r="E12" s="14">
        <v>1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88</v>
      </c>
      <c r="C13" s="13"/>
      <c r="D13" s="13" t="s">
        <v>13</v>
      </c>
      <c r="E13" s="14">
        <v>1</v>
      </c>
      <c r="F13" s="15">
        <f t="shared" si="0"/>
        <v>0</v>
      </c>
      <c r="G13" s="15">
        <f t="shared" si="1"/>
        <v>0</v>
      </c>
    </row>
    <row r="14" spans="2:7" ht="18.75" x14ac:dyDescent="0.3">
      <c r="B14" s="3"/>
      <c r="C14" s="16"/>
      <c r="D14" s="11"/>
      <c r="E14" s="17" t="s">
        <v>3</v>
      </c>
      <c r="F14" s="18">
        <f>SUM(F8:F13)</f>
        <v>0</v>
      </c>
      <c r="G14" s="18">
        <f>SUM(G8:G13)</f>
        <v>0</v>
      </c>
    </row>
    <row r="15" spans="2:7" ht="18.75" x14ac:dyDescent="0.3">
      <c r="B15" s="3"/>
      <c r="C15" s="19"/>
      <c r="D15" s="11"/>
      <c r="E15" s="20" t="s">
        <v>3</v>
      </c>
      <c r="F15" s="16"/>
      <c r="G15" s="16"/>
    </row>
    <row r="16" spans="2:7" x14ac:dyDescent="0.25">
      <c r="B16" s="21"/>
      <c r="C16" s="13"/>
      <c r="D16" s="21" t="s">
        <v>13</v>
      </c>
      <c r="E16" s="14">
        <v>1</v>
      </c>
      <c r="F16" s="15">
        <f t="shared" ref="F16" si="2">+E16*C16</f>
        <v>0</v>
      </c>
      <c r="G16" s="15">
        <f t="shared" ref="G16" si="3">+F16*1.21</f>
        <v>0</v>
      </c>
    </row>
    <row r="17" spans="2:7" ht="18.75" x14ac:dyDescent="0.3">
      <c r="B17" s="3" t="s">
        <v>54</v>
      </c>
      <c r="C17" s="11"/>
      <c r="D17" s="11"/>
      <c r="E17" s="17" t="s">
        <v>3</v>
      </c>
      <c r="F17" s="18">
        <f>SUM(F16)</f>
        <v>0</v>
      </c>
      <c r="G17" s="18">
        <f>SUM(G16)</f>
        <v>0</v>
      </c>
    </row>
    <row r="18" spans="2:7" ht="18.75" x14ac:dyDescent="0.3">
      <c r="B18" s="22" t="s">
        <v>1</v>
      </c>
      <c r="C18" s="22" t="s">
        <v>6</v>
      </c>
      <c r="D18" s="11"/>
      <c r="E18" s="24" t="s">
        <v>3</v>
      </c>
      <c r="F18" s="25">
        <f>+F17+F14</f>
        <v>0</v>
      </c>
      <c r="G18" s="25">
        <f>+G17+G14</f>
        <v>0</v>
      </c>
    </row>
    <row r="19" spans="2:7" ht="18.75" x14ac:dyDescent="0.3">
      <c r="B19" s="23" t="s">
        <v>55</v>
      </c>
      <c r="C19" s="26">
        <v>0.1</v>
      </c>
      <c r="D19" s="27"/>
      <c r="E19" s="24" t="s">
        <v>3</v>
      </c>
      <c r="F19" s="28">
        <f>+F18*0.1</f>
        <v>0</v>
      </c>
      <c r="G19" s="28">
        <f>+G18*0.1</f>
        <v>0</v>
      </c>
    </row>
    <row r="20" spans="2:7" ht="18.75" x14ac:dyDescent="0.3">
      <c r="B20" s="23" t="s">
        <v>56</v>
      </c>
      <c r="C20" s="23" t="s">
        <v>6</v>
      </c>
      <c r="D20" s="27"/>
      <c r="E20" s="24" t="s">
        <v>3</v>
      </c>
      <c r="F20" s="28">
        <f>+F19+F18</f>
        <v>0</v>
      </c>
      <c r="G20" s="28">
        <f>+G19+G18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DFBB2-5398-4DF2-A5FD-89C241D5BD8A}">
  <dimension ref="B3:G23"/>
  <sheetViews>
    <sheetView workbookViewId="0">
      <selection activeCell="B20" sqref="B20:B23"/>
    </sheetView>
  </sheetViews>
  <sheetFormatPr defaultRowHeight="15" x14ac:dyDescent="0.25"/>
  <cols>
    <col min="2" max="2" width="85.42578125" customWidth="1"/>
    <col min="3" max="3" width="11.7109375" customWidth="1"/>
    <col min="4" max="4" width="4.42578125" customWidth="1"/>
    <col min="5" max="5" width="9.28515625" bestFit="1" customWidth="1"/>
    <col min="6" max="7" width="13.85546875" customWidth="1"/>
  </cols>
  <sheetData>
    <row r="3" spans="2:7" ht="18" x14ac:dyDescent="0.25">
      <c r="B3" s="1" t="s">
        <v>0</v>
      </c>
      <c r="E3" s="4" t="s">
        <v>3</v>
      </c>
    </row>
    <row r="4" spans="2:7" ht="15.75" x14ac:dyDescent="0.25">
      <c r="B4" s="2" t="s">
        <v>90</v>
      </c>
      <c r="E4" s="4" t="s">
        <v>3</v>
      </c>
    </row>
    <row r="5" spans="2:7" x14ac:dyDescent="0.25">
      <c r="B5" s="58" t="s">
        <v>2</v>
      </c>
      <c r="C5" s="5" t="s">
        <v>4</v>
      </c>
      <c r="D5" s="6"/>
      <c r="E5" s="6" t="s">
        <v>5</v>
      </c>
      <c r="F5" s="7" t="s">
        <v>6</v>
      </c>
      <c r="G5" s="7" t="s">
        <v>6</v>
      </c>
    </row>
    <row r="6" spans="2:7" ht="48.75" x14ac:dyDescent="0.25">
      <c r="B6" s="58"/>
      <c r="C6" s="8" t="s">
        <v>7</v>
      </c>
      <c r="D6" s="9" t="s">
        <v>8</v>
      </c>
      <c r="E6" s="6" t="s">
        <v>9</v>
      </c>
      <c r="F6" s="10" t="s">
        <v>10</v>
      </c>
      <c r="G6" s="10" t="s">
        <v>11</v>
      </c>
    </row>
    <row r="7" spans="2:7" ht="18.75" x14ac:dyDescent="0.3">
      <c r="B7" s="3"/>
      <c r="C7" s="11"/>
      <c r="D7" s="11"/>
      <c r="E7" s="12" t="s">
        <v>3</v>
      </c>
      <c r="F7" s="11"/>
      <c r="G7" s="11"/>
    </row>
    <row r="8" spans="2:7" x14ac:dyDescent="0.25">
      <c r="B8" s="13" t="s">
        <v>91</v>
      </c>
      <c r="C8" s="13"/>
      <c r="D8" s="13" t="s">
        <v>37</v>
      </c>
      <c r="E8" s="14">
        <v>1</v>
      </c>
      <c r="F8" s="15">
        <f>+E8*C8</f>
        <v>0</v>
      </c>
      <c r="G8" s="15">
        <f>+F8*1.21</f>
        <v>0</v>
      </c>
    </row>
    <row r="9" spans="2:7" x14ac:dyDescent="0.25">
      <c r="B9" s="13" t="s">
        <v>92</v>
      </c>
      <c r="C9" s="13"/>
      <c r="D9" s="13" t="s">
        <v>13</v>
      </c>
      <c r="E9" s="14">
        <v>1</v>
      </c>
      <c r="F9" s="15">
        <f t="shared" ref="F9:F16" si="0">+E9*C9</f>
        <v>0</v>
      </c>
      <c r="G9" s="15">
        <f t="shared" ref="G9:G16" si="1">+F9*1.21</f>
        <v>0</v>
      </c>
    </row>
    <row r="10" spans="2:7" x14ac:dyDescent="0.25">
      <c r="B10" s="13" t="s">
        <v>93</v>
      </c>
      <c r="C10" s="13"/>
      <c r="D10" s="13" t="s">
        <v>13</v>
      </c>
      <c r="E10" s="14">
        <v>1</v>
      </c>
      <c r="F10" s="15">
        <f t="shared" si="0"/>
        <v>0</v>
      </c>
      <c r="G10" s="15">
        <f t="shared" si="1"/>
        <v>0</v>
      </c>
    </row>
    <row r="11" spans="2:7" x14ac:dyDescent="0.25">
      <c r="B11" s="13" t="s">
        <v>94</v>
      </c>
      <c r="C11" s="13"/>
      <c r="D11" s="13" t="s">
        <v>13</v>
      </c>
      <c r="E11" s="14">
        <v>7</v>
      </c>
      <c r="F11" s="15">
        <f t="shared" si="0"/>
        <v>0</v>
      </c>
      <c r="G11" s="15">
        <f t="shared" si="1"/>
        <v>0</v>
      </c>
    </row>
    <row r="12" spans="2:7" x14ac:dyDescent="0.25">
      <c r="B12" s="13" t="s">
        <v>95</v>
      </c>
      <c r="C12" s="13"/>
      <c r="D12" s="13" t="s">
        <v>13</v>
      </c>
      <c r="E12" s="14">
        <v>3</v>
      </c>
      <c r="F12" s="15">
        <f t="shared" si="0"/>
        <v>0</v>
      </c>
      <c r="G12" s="15">
        <f t="shared" si="1"/>
        <v>0</v>
      </c>
    </row>
    <row r="13" spans="2:7" x14ac:dyDescent="0.25">
      <c r="B13" s="13" t="s">
        <v>96</v>
      </c>
      <c r="C13" s="13"/>
      <c r="D13" s="13" t="s">
        <v>13</v>
      </c>
      <c r="E13" s="14">
        <v>1</v>
      </c>
      <c r="F13" s="15">
        <f t="shared" si="0"/>
        <v>0</v>
      </c>
      <c r="G13" s="15">
        <f t="shared" si="1"/>
        <v>0</v>
      </c>
    </row>
    <row r="14" spans="2:7" x14ac:dyDescent="0.25">
      <c r="B14" s="13" t="s">
        <v>99</v>
      </c>
      <c r="C14" s="13"/>
      <c r="D14" s="13" t="s">
        <v>13</v>
      </c>
      <c r="E14" s="14">
        <v>1</v>
      </c>
      <c r="F14" s="15">
        <f t="shared" si="0"/>
        <v>0</v>
      </c>
      <c r="G14" s="15">
        <f t="shared" si="1"/>
        <v>0</v>
      </c>
    </row>
    <row r="15" spans="2:7" x14ac:dyDescent="0.25">
      <c r="B15" s="13" t="s">
        <v>97</v>
      </c>
      <c r="C15" s="13"/>
      <c r="D15" s="13" t="s">
        <v>37</v>
      </c>
      <c r="E15" s="14">
        <v>2</v>
      </c>
      <c r="F15" s="15">
        <f t="shared" si="0"/>
        <v>0</v>
      </c>
      <c r="G15" s="15">
        <f t="shared" si="1"/>
        <v>0</v>
      </c>
    </row>
    <row r="16" spans="2:7" x14ac:dyDescent="0.25">
      <c r="B16" s="13" t="s">
        <v>98</v>
      </c>
      <c r="C16" s="13"/>
      <c r="D16" s="13" t="s">
        <v>13</v>
      </c>
      <c r="E16" s="14">
        <v>1</v>
      </c>
      <c r="F16" s="15">
        <f t="shared" si="0"/>
        <v>0</v>
      </c>
      <c r="G16" s="15">
        <f t="shared" si="1"/>
        <v>0</v>
      </c>
    </row>
    <row r="17" spans="2:7" ht="18.75" x14ac:dyDescent="0.3">
      <c r="B17" s="3"/>
      <c r="C17" s="16"/>
      <c r="D17" s="11"/>
      <c r="E17" s="17" t="s">
        <v>3</v>
      </c>
      <c r="F17" s="18">
        <f>SUM(F8:F16)</f>
        <v>0</v>
      </c>
      <c r="G17" s="18">
        <f>SUM(G8:G16)</f>
        <v>0</v>
      </c>
    </row>
    <row r="18" spans="2:7" ht="18.75" x14ac:dyDescent="0.3">
      <c r="B18" s="3"/>
      <c r="C18" s="19"/>
      <c r="D18" s="11"/>
      <c r="E18" s="20" t="s">
        <v>3</v>
      </c>
      <c r="F18" s="16"/>
      <c r="G18" s="16"/>
    </row>
    <row r="19" spans="2:7" x14ac:dyDescent="0.25">
      <c r="B19" s="21" t="s">
        <v>89</v>
      </c>
      <c r="C19" s="13"/>
      <c r="D19" s="21" t="s">
        <v>37</v>
      </c>
      <c r="E19" s="14">
        <v>1</v>
      </c>
      <c r="F19" s="15">
        <f t="shared" ref="F19" si="2">+E19*C19</f>
        <v>0</v>
      </c>
      <c r="G19" s="15">
        <f t="shared" ref="G19" si="3">+F19*1.21</f>
        <v>0</v>
      </c>
    </row>
    <row r="20" spans="2:7" ht="18.75" x14ac:dyDescent="0.3">
      <c r="B20" s="3" t="s">
        <v>54</v>
      </c>
      <c r="C20" s="11"/>
      <c r="D20" s="11"/>
      <c r="E20" s="17" t="s">
        <v>3</v>
      </c>
      <c r="F20" s="18">
        <f>SUM(F19)</f>
        <v>0</v>
      </c>
      <c r="G20" s="18">
        <f>SUM(G19)</f>
        <v>0</v>
      </c>
    </row>
    <row r="21" spans="2:7" ht="18.75" x14ac:dyDescent="0.3">
      <c r="B21" s="22" t="s">
        <v>1</v>
      </c>
      <c r="C21" s="22" t="s">
        <v>6</v>
      </c>
      <c r="D21" s="11"/>
      <c r="E21" s="24" t="s">
        <v>3</v>
      </c>
      <c r="F21" s="25">
        <f>+F20+F17</f>
        <v>0</v>
      </c>
      <c r="G21" s="25">
        <f>+G20+G17</f>
        <v>0</v>
      </c>
    </row>
    <row r="22" spans="2:7" ht="18.75" x14ac:dyDescent="0.3">
      <c r="B22" s="23" t="s">
        <v>55</v>
      </c>
      <c r="C22" s="26">
        <v>0.1</v>
      </c>
      <c r="D22" s="27"/>
      <c r="E22" s="24" t="s">
        <v>3</v>
      </c>
      <c r="F22" s="28">
        <f>+F21*0.1</f>
        <v>0</v>
      </c>
      <c r="G22" s="28">
        <f>+G21*0.1</f>
        <v>0</v>
      </c>
    </row>
    <row r="23" spans="2:7" ht="18.75" x14ac:dyDescent="0.3">
      <c r="B23" s="23" t="s">
        <v>56</v>
      </c>
      <c r="C23" s="23" t="s">
        <v>6</v>
      </c>
      <c r="D23" s="27"/>
      <c r="E23" s="24" t="s">
        <v>3</v>
      </c>
      <c r="F23" s="28">
        <f>+F22+F21</f>
        <v>0</v>
      </c>
      <c r="G23" s="28">
        <f>+G22+G21</f>
        <v>0</v>
      </c>
    </row>
  </sheetData>
  <mergeCells count="1">
    <mergeCell ref="B5:B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50AE9-AD52-435C-B876-88FAE1AB54BB}">
  <dimension ref="B3:F15"/>
  <sheetViews>
    <sheetView workbookViewId="0">
      <selection activeCell="C9" sqref="C9"/>
    </sheetView>
  </sheetViews>
  <sheetFormatPr defaultRowHeight="15" x14ac:dyDescent="0.25"/>
  <cols>
    <col min="2" max="2" width="54.7109375" customWidth="1"/>
    <col min="3" max="3" width="19.140625" customWidth="1"/>
    <col min="4" max="4" width="13.7109375" customWidth="1"/>
    <col min="5" max="5" width="15.28515625" customWidth="1"/>
    <col min="6" max="6" width="13.5703125" customWidth="1"/>
  </cols>
  <sheetData>
    <row r="3" spans="2:6" ht="18.75" x14ac:dyDescent="0.3">
      <c r="B3" s="56" t="s">
        <v>102</v>
      </c>
      <c r="C3" s="57" t="s">
        <v>262</v>
      </c>
      <c r="D3" s="57" t="s">
        <v>263</v>
      </c>
      <c r="E3" s="57" t="s">
        <v>6</v>
      </c>
      <c r="F3" s="57"/>
    </row>
    <row r="4" spans="2:6" x14ac:dyDescent="0.25">
      <c r="B4" s="21" t="s">
        <v>1</v>
      </c>
      <c r="C4" s="15">
        <f>+SK!F31</f>
        <v>0</v>
      </c>
      <c r="D4" s="15">
        <f>+SK!F41</f>
        <v>0</v>
      </c>
      <c r="E4" s="15">
        <f>+D4+C4</f>
        <v>0</v>
      </c>
      <c r="F4" s="21"/>
    </row>
    <row r="5" spans="2:6" x14ac:dyDescent="0.25">
      <c r="B5" s="21" t="s">
        <v>47</v>
      </c>
      <c r="C5" s="15">
        <f>+'OZV-int'!F15</f>
        <v>0</v>
      </c>
      <c r="D5" s="15">
        <f>+'OZV-int'!F24</f>
        <v>0</v>
      </c>
      <c r="E5" s="15">
        <f t="shared" ref="E5:E9" si="0">+D5+C5</f>
        <v>0</v>
      </c>
      <c r="F5" s="21"/>
    </row>
    <row r="6" spans="2:6" x14ac:dyDescent="0.25">
      <c r="B6" s="21" t="s">
        <v>82</v>
      </c>
      <c r="C6" s="15">
        <f>+AV!F14</f>
        <v>0</v>
      </c>
      <c r="D6" s="15">
        <f>+AV!F17</f>
        <v>0</v>
      </c>
      <c r="E6" s="15">
        <f t="shared" si="0"/>
        <v>0</v>
      </c>
      <c r="F6" s="21"/>
    </row>
    <row r="7" spans="2:6" x14ac:dyDescent="0.25">
      <c r="B7" s="21" t="s">
        <v>90</v>
      </c>
      <c r="C7" s="15">
        <f>+IT!F17</f>
        <v>0</v>
      </c>
      <c r="D7" s="15">
        <f>+IT!F20</f>
        <v>0</v>
      </c>
      <c r="E7" s="15">
        <f t="shared" si="0"/>
        <v>0</v>
      </c>
      <c r="F7" s="21"/>
    </row>
    <row r="8" spans="2:6" x14ac:dyDescent="0.25">
      <c r="B8" s="21" t="s">
        <v>63</v>
      </c>
      <c r="C8" s="15">
        <f>+'OZV-ar'!F18</f>
        <v>0</v>
      </c>
      <c r="D8" s="15">
        <f>+'OZV-ar'!F26</f>
        <v>0</v>
      </c>
      <c r="E8" s="15">
        <f t="shared" si="0"/>
        <v>0</v>
      </c>
      <c r="F8" s="21"/>
    </row>
    <row r="9" spans="2:6" x14ac:dyDescent="0.25">
      <c r="B9" s="21" t="s">
        <v>75</v>
      </c>
      <c r="C9" s="15">
        <f>+'OZV-mob'!F14</f>
        <v>0</v>
      </c>
      <c r="D9" s="15">
        <f>+'OZV-mob'!F17</f>
        <v>0</v>
      </c>
      <c r="E9" s="15">
        <f t="shared" si="0"/>
        <v>0</v>
      </c>
      <c r="F9" s="21"/>
    </row>
    <row r="10" spans="2:6" x14ac:dyDescent="0.25">
      <c r="B10" s="21"/>
      <c r="C10" s="15"/>
      <c r="D10" s="15"/>
      <c r="E10" s="15"/>
      <c r="F10" s="21"/>
    </row>
    <row r="11" spans="2:6" x14ac:dyDescent="0.25">
      <c r="B11" s="21"/>
      <c r="C11" s="21"/>
      <c r="D11" s="21"/>
      <c r="E11" s="21"/>
      <c r="F11" s="21"/>
    </row>
    <row r="12" spans="2:6" x14ac:dyDescent="0.25">
      <c r="B12" s="21" t="s">
        <v>264</v>
      </c>
      <c r="C12" s="15"/>
      <c r="D12" s="15"/>
      <c r="E12" s="15">
        <f>SUM(E4:E11)</f>
        <v>0</v>
      </c>
      <c r="F12" s="21" t="s">
        <v>10</v>
      </c>
    </row>
    <row r="13" spans="2:6" x14ac:dyDescent="0.25">
      <c r="B13" s="21" t="s">
        <v>265</v>
      </c>
      <c r="C13" s="15"/>
      <c r="D13" s="15"/>
      <c r="E13" s="15">
        <f>+E12*0.1</f>
        <v>0</v>
      </c>
      <c r="F13" s="21" t="s">
        <v>10</v>
      </c>
    </row>
    <row r="14" spans="2:6" x14ac:dyDescent="0.25">
      <c r="B14" s="21" t="s">
        <v>266</v>
      </c>
      <c r="C14" s="21"/>
      <c r="D14" s="21"/>
      <c r="E14" s="15">
        <f>+E12*1.21</f>
        <v>0</v>
      </c>
      <c r="F14" s="21" t="s">
        <v>11</v>
      </c>
    </row>
    <row r="15" spans="2:6" x14ac:dyDescent="0.25">
      <c r="B15" s="21" t="s">
        <v>267</v>
      </c>
      <c r="C15" s="21"/>
      <c r="D15" s="21"/>
      <c r="E15" s="15">
        <f>+E14+E13*1.21</f>
        <v>0</v>
      </c>
      <c r="F15" s="21" t="s">
        <v>11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2859C-8B17-488C-B084-61AE2EE38AA1}">
  <dimension ref="A1:E253"/>
  <sheetViews>
    <sheetView tabSelected="1" topLeftCell="A202" zoomScaleNormal="100" workbookViewId="0">
      <selection activeCell="D13" sqref="D13"/>
    </sheetView>
  </sheetViews>
  <sheetFormatPr defaultRowHeight="15" x14ac:dyDescent="0.25"/>
  <cols>
    <col min="1" max="1" width="21.7109375" customWidth="1"/>
    <col min="2" max="2" width="91" customWidth="1"/>
    <col min="3" max="3" width="21.7109375" customWidth="1"/>
    <col min="4" max="4" width="25.140625" customWidth="1"/>
    <col min="5" max="5" width="66.85546875" customWidth="1"/>
  </cols>
  <sheetData>
    <row r="1" spans="1:5" ht="15.75" thickBot="1" x14ac:dyDescent="0.3"/>
    <row r="2" spans="1:5" ht="19.5" thickBot="1" x14ac:dyDescent="0.35">
      <c r="A2" s="29"/>
      <c r="B2" s="30" t="s">
        <v>100</v>
      </c>
      <c r="C2" s="31"/>
      <c r="D2" s="32" t="s">
        <v>101</v>
      </c>
      <c r="E2" s="32"/>
    </row>
    <row r="3" spans="1:5" ht="15.75" thickBot="1" x14ac:dyDescent="0.3">
      <c r="A3" s="33" t="s">
        <v>102</v>
      </c>
      <c r="B3" s="33" t="s">
        <v>103</v>
      </c>
      <c r="C3" s="34" t="s">
        <v>104</v>
      </c>
      <c r="D3" s="34" t="s">
        <v>105</v>
      </c>
      <c r="E3" s="34" t="s">
        <v>103</v>
      </c>
    </row>
    <row r="4" spans="1:5" x14ac:dyDescent="0.25">
      <c r="A4" s="66" t="s">
        <v>57</v>
      </c>
      <c r="B4" s="35" t="s">
        <v>106</v>
      </c>
      <c r="C4" s="76"/>
      <c r="D4" s="36"/>
      <c r="E4" s="37"/>
    </row>
    <row r="5" spans="1:5" x14ac:dyDescent="0.25">
      <c r="A5" s="67"/>
      <c r="B5" s="38" t="s">
        <v>107</v>
      </c>
      <c r="C5" s="77"/>
      <c r="D5" s="39"/>
      <c r="E5" s="38"/>
    </row>
    <row r="6" spans="1:5" x14ac:dyDescent="0.25">
      <c r="A6" s="67"/>
      <c r="B6" s="38" t="s">
        <v>108</v>
      </c>
      <c r="C6" s="77"/>
      <c r="D6" s="39"/>
      <c r="E6" s="38"/>
    </row>
    <row r="7" spans="1:5" x14ac:dyDescent="0.25">
      <c r="A7" s="67"/>
      <c r="B7" s="38" t="s">
        <v>109</v>
      </c>
      <c r="C7" s="77"/>
      <c r="D7" s="39"/>
      <c r="E7" s="38"/>
    </row>
    <row r="8" spans="1:5" x14ac:dyDescent="0.25">
      <c r="A8" s="67"/>
      <c r="B8" s="38" t="s">
        <v>110</v>
      </c>
      <c r="C8" s="77"/>
      <c r="D8" s="39"/>
      <c r="E8" s="38"/>
    </row>
    <row r="9" spans="1:5" x14ac:dyDescent="0.25">
      <c r="A9" s="67"/>
      <c r="B9" s="38" t="s">
        <v>111</v>
      </c>
      <c r="C9" s="77"/>
      <c r="D9" s="39"/>
      <c r="E9" s="38"/>
    </row>
    <row r="10" spans="1:5" x14ac:dyDescent="0.25">
      <c r="A10" s="67"/>
      <c r="B10" s="38" t="s">
        <v>112</v>
      </c>
      <c r="C10" s="77"/>
      <c r="D10" s="39"/>
      <c r="E10" s="38"/>
    </row>
    <row r="11" spans="1:5" x14ac:dyDescent="0.25">
      <c r="A11" s="67"/>
      <c r="B11" s="38" t="s">
        <v>113</v>
      </c>
      <c r="C11" s="77"/>
      <c r="D11" s="39"/>
      <c r="E11" s="38"/>
    </row>
    <row r="12" spans="1:5" x14ac:dyDescent="0.25">
      <c r="A12" s="67"/>
      <c r="B12" s="38" t="s">
        <v>114</v>
      </c>
      <c r="C12" s="77"/>
      <c r="D12" s="39"/>
      <c r="E12" s="38"/>
    </row>
    <row r="13" spans="1:5" x14ac:dyDescent="0.25">
      <c r="A13" s="67"/>
      <c r="B13" s="38" t="s">
        <v>115</v>
      </c>
      <c r="C13" s="77"/>
      <c r="D13" s="39"/>
      <c r="E13" s="38"/>
    </row>
    <row r="14" spans="1:5" x14ac:dyDescent="0.25">
      <c r="A14" s="67"/>
      <c r="B14" s="38" t="s">
        <v>116</v>
      </c>
      <c r="C14" s="77"/>
      <c r="D14" s="39"/>
      <c r="E14" s="38"/>
    </row>
    <row r="15" spans="1:5" ht="15.75" thickBot="1" x14ac:dyDescent="0.3">
      <c r="A15" s="68"/>
      <c r="B15" s="40" t="s">
        <v>117</v>
      </c>
      <c r="C15" s="78"/>
      <c r="D15" s="41"/>
      <c r="E15" s="40"/>
    </row>
    <row r="16" spans="1:5" x14ac:dyDescent="0.25">
      <c r="A16" s="66" t="s">
        <v>58</v>
      </c>
      <c r="B16" s="35" t="s">
        <v>118</v>
      </c>
      <c r="C16" s="76"/>
      <c r="D16" s="36"/>
      <c r="E16" s="35"/>
    </row>
    <row r="17" spans="1:5" x14ac:dyDescent="0.25">
      <c r="A17" s="67"/>
      <c r="B17" s="38" t="s">
        <v>119</v>
      </c>
      <c r="C17" s="77"/>
      <c r="D17" s="39"/>
      <c r="E17" s="38"/>
    </row>
    <row r="18" spans="1:5" x14ac:dyDescent="0.25">
      <c r="A18" s="67"/>
      <c r="B18" s="38" t="s">
        <v>120</v>
      </c>
      <c r="C18" s="77"/>
      <c r="D18" s="39"/>
      <c r="E18" s="38"/>
    </row>
    <row r="19" spans="1:5" x14ac:dyDescent="0.25">
      <c r="A19" s="67"/>
      <c r="B19" s="38" t="s">
        <v>121</v>
      </c>
      <c r="C19" s="77"/>
      <c r="D19" s="39"/>
      <c r="E19" s="38"/>
    </row>
    <row r="20" spans="1:5" x14ac:dyDescent="0.25">
      <c r="A20" s="67"/>
      <c r="B20" s="38" t="s">
        <v>122</v>
      </c>
      <c r="C20" s="77"/>
      <c r="D20" s="39"/>
      <c r="E20" s="38"/>
    </row>
    <row r="21" spans="1:5" x14ac:dyDescent="0.25">
      <c r="A21" s="67"/>
      <c r="B21" s="38" t="s">
        <v>123</v>
      </c>
      <c r="C21" s="77"/>
      <c r="D21" s="39"/>
      <c r="E21" s="38"/>
    </row>
    <row r="22" spans="1:5" x14ac:dyDescent="0.25">
      <c r="A22" s="67"/>
      <c r="B22" s="38" t="s">
        <v>124</v>
      </c>
      <c r="C22" s="77"/>
      <c r="D22" s="39"/>
      <c r="E22" s="38"/>
    </row>
    <row r="23" spans="1:5" x14ac:dyDescent="0.25">
      <c r="A23" s="67"/>
      <c r="B23" s="38" t="s">
        <v>125</v>
      </c>
      <c r="C23" s="77"/>
      <c r="D23" s="39"/>
      <c r="E23" s="38"/>
    </row>
    <row r="24" spans="1:5" x14ac:dyDescent="0.25">
      <c r="A24" s="67"/>
      <c r="B24" s="38" t="s">
        <v>126</v>
      </c>
      <c r="C24" s="77"/>
      <c r="D24" s="39"/>
      <c r="E24" s="38"/>
    </row>
    <row r="25" spans="1:5" x14ac:dyDescent="0.25">
      <c r="A25" s="67"/>
      <c r="B25" s="38" t="s">
        <v>127</v>
      </c>
      <c r="C25" s="77"/>
      <c r="D25" s="39"/>
      <c r="E25" s="38"/>
    </row>
    <row r="26" spans="1:5" x14ac:dyDescent="0.25">
      <c r="A26" s="67"/>
      <c r="B26" s="38" t="s">
        <v>128</v>
      </c>
      <c r="C26" s="77"/>
      <c r="D26" s="39"/>
      <c r="E26" s="38"/>
    </row>
    <row r="27" spans="1:5" ht="15.75" thickBot="1" x14ac:dyDescent="0.3">
      <c r="A27" s="68"/>
      <c r="B27" s="40" t="s">
        <v>129</v>
      </c>
      <c r="C27" s="78"/>
      <c r="D27" s="41"/>
      <c r="E27" s="40"/>
    </row>
    <row r="28" spans="1:5" x14ac:dyDescent="0.25">
      <c r="A28" s="66" t="s">
        <v>67</v>
      </c>
      <c r="B28" s="37" t="s">
        <v>130</v>
      </c>
      <c r="C28" s="76"/>
      <c r="D28" s="36"/>
      <c r="E28" s="37"/>
    </row>
    <row r="29" spans="1:5" x14ac:dyDescent="0.25">
      <c r="A29" s="67"/>
      <c r="B29" s="38" t="s">
        <v>131</v>
      </c>
      <c r="C29" s="77"/>
      <c r="D29" s="39"/>
      <c r="E29" s="38"/>
    </row>
    <row r="30" spans="1:5" x14ac:dyDescent="0.25">
      <c r="A30" s="67"/>
      <c r="B30" s="38" t="s">
        <v>132</v>
      </c>
      <c r="C30" s="77"/>
      <c r="D30" s="39"/>
      <c r="E30" s="38"/>
    </row>
    <row r="31" spans="1:5" x14ac:dyDescent="0.25">
      <c r="A31" s="67"/>
      <c r="B31" s="42" t="s">
        <v>133</v>
      </c>
      <c r="C31" s="77" t="s">
        <v>134</v>
      </c>
      <c r="D31" s="39"/>
      <c r="E31" s="42"/>
    </row>
    <row r="32" spans="1:5" x14ac:dyDescent="0.25">
      <c r="A32" s="67"/>
      <c r="B32" s="38" t="s">
        <v>135</v>
      </c>
      <c r="C32" s="77"/>
      <c r="D32" s="39"/>
      <c r="E32" s="38"/>
    </row>
    <row r="33" spans="1:5" x14ac:dyDescent="0.25">
      <c r="A33" s="67"/>
      <c r="B33" s="38" t="s">
        <v>136</v>
      </c>
      <c r="C33" s="77"/>
      <c r="D33" s="39"/>
      <c r="E33" s="38"/>
    </row>
    <row r="34" spans="1:5" x14ac:dyDescent="0.25">
      <c r="A34" s="67"/>
      <c r="B34" s="38" t="s">
        <v>137</v>
      </c>
      <c r="C34" s="77"/>
      <c r="D34" s="39"/>
      <c r="E34" s="38"/>
    </row>
    <row r="35" spans="1:5" x14ac:dyDescent="0.25">
      <c r="A35" s="67"/>
      <c r="B35" s="38" t="s">
        <v>138</v>
      </c>
      <c r="C35" s="77"/>
      <c r="D35" s="39"/>
      <c r="E35" s="38"/>
    </row>
    <row r="36" spans="1:5" x14ac:dyDescent="0.25">
      <c r="A36" s="67"/>
      <c r="B36" s="38" t="s">
        <v>139</v>
      </c>
      <c r="C36" s="77"/>
      <c r="D36" s="39"/>
      <c r="E36" s="38"/>
    </row>
    <row r="37" spans="1:5" x14ac:dyDescent="0.25">
      <c r="A37" s="67"/>
      <c r="B37" s="38" t="s">
        <v>140</v>
      </c>
      <c r="C37" s="77"/>
      <c r="D37" s="39"/>
      <c r="E37" s="38"/>
    </row>
    <row r="38" spans="1:5" x14ac:dyDescent="0.25">
      <c r="A38" s="67"/>
      <c r="B38" s="38" t="s">
        <v>141</v>
      </c>
      <c r="C38" s="77"/>
      <c r="D38" s="39"/>
      <c r="E38" s="38"/>
    </row>
    <row r="39" spans="1:5" ht="15.75" thickBot="1" x14ac:dyDescent="0.3">
      <c r="A39" s="68"/>
      <c r="B39" s="40" t="s">
        <v>142</v>
      </c>
      <c r="C39" s="78"/>
      <c r="D39" s="41"/>
      <c r="E39" s="40"/>
    </row>
    <row r="40" spans="1:5" x14ac:dyDescent="0.25">
      <c r="A40" s="66" t="s">
        <v>59</v>
      </c>
      <c r="B40" s="37" t="s">
        <v>143</v>
      </c>
      <c r="C40" s="76"/>
      <c r="D40" s="36"/>
      <c r="E40" s="37"/>
    </row>
    <row r="41" spans="1:5" x14ac:dyDescent="0.25">
      <c r="A41" s="67"/>
      <c r="B41" s="38" t="s">
        <v>144</v>
      </c>
      <c r="C41" s="77"/>
      <c r="D41" s="39"/>
      <c r="E41" s="38"/>
    </row>
    <row r="42" spans="1:5" x14ac:dyDescent="0.25">
      <c r="A42" s="67"/>
      <c r="B42" s="43" t="s">
        <v>145</v>
      </c>
      <c r="C42" s="77"/>
      <c r="D42" s="39"/>
      <c r="E42" s="38"/>
    </row>
    <row r="43" spans="1:5" x14ac:dyDescent="0.25">
      <c r="A43" s="67"/>
      <c r="B43" s="38" t="s">
        <v>146</v>
      </c>
      <c r="C43" s="77"/>
      <c r="D43" s="39"/>
      <c r="E43" s="38"/>
    </row>
    <row r="44" spans="1:5" x14ac:dyDescent="0.25">
      <c r="A44" s="67"/>
      <c r="B44" s="38" t="s">
        <v>147</v>
      </c>
      <c r="C44" s="77"/>
      <c r="D44" s="39"/>
      <c r="E44" s="38"/>
    </row>
    <row r="45" spans="1:5" x14ac:dyDescent="0.25">
      <c r="A45" s="67"/>
      <c r="B45" s="38" t="s">
        <v>148</v>
      </c>
      <c r="C45" s="77"/>
      <c r="D45" s="39"/>
      <c r="E45" s="38"/>
    </row>
    <row r="46" spans="1:5" x14ac:dyDescent="0.25">
      <c r="A46" s="67"/>
      <c r="B46" s="38" t="s">
        <v>149</v>
      </c>
      <c r="C46" s="77"/>
      <c r="D46" s="39"/>
      <c r="E46" s="38"/>
    </row>
    <row r="47" spans="1:5" x14ac:dyDescent="0.25">
      <c r="A47" s="67"/>
      <c r="B47" s="38" t="s">
        <v>150</v>
      </c>
      <c r="C47" s="77"/>
      <c r="D47" s="39"/>
      <c r="E47" s="38"/>
    </row>
    <row r="48" spans="1:5" x14ac:dyDescent="0.25">
      <c r="A48" s="67"/>
      <c r="B48" s="38" t="s">
        <v>151</v>
      </c>
      <c r="C48" s="77"/>
      <c r="D48" s="39"/>
      <c r="E48" s="38"/>
    </row>
    <row r="49" spans="1:5" x14ac:dyDescent="0.25">
      <c r="A49" s="67"/>
      <c r="B49" s="38" t="s">
        <v>106</v>
      </c>
      <c r="C49" s="77"/>
      <c r="D49" s="39"/>
      <c r="E49" s="38"/>
    </row>
    <row r="50" spans="1:5" ht="15.75" thickBot="1" x14ac:dyDescent="0.3">
      <c r="A50" s="67"/>
      <c r="B50" s="40" t="s">
        <v>152</v>
      </c>
      <c r="C50" s="78"/>
      <c r="D50" s="41"/>
      <c r="E50" s="40"/>
    </row>
    <row r="51" spans="1:5" x14ac:dyDescent="0.25">
      <c r="A51" s="66" t="s">
        <v>153</v>
      </c>
      <c r="B51" s="37" t="s">
        <v>154</v>
      </c>
      <c r="C51" s="76"/>
      <c r="D51" s="36"/>
      <c r="E51" s="37"/>
    </row>
    <row r="52" spans="1:5" x14ac:dyDescent="0.25">
      <c r="A52" s="67"/>
      <c r="B52" s="38" t="s">
        <v>144</v>
      </c>
      <c r="C52" s="77"/>
      <c r="D52" s="39"/>
      <c r="E52" s="38"/>
    </row>
    <row r="53" spans="1:5" ht="30" x14ac:dyDescent="0.25">
      <c r="A53" s="67"/>
      <c r="B53" s="43" t="s">
        <v>155</v>
      </c>
      <c r="C53" s="77"/>
      <c r="D53" s="39"/>
      <c r="E53" s="38"/>
    </row>
    <row r="54" spans="1:5" x14ac:dyDescent="0.25">
      <c r="A54" s="67"/>
      <c r="B54" s="38" t="s">
        <v>146</v>
      </c>
      <c r="C54" s="77"/>
      <c r="D54" s="39"/>
      <c r="E54" s="38"/>
    </row>
    <row r="55" spans="1:5" x14ac:dyDescent="0.25">
      <c r="A55" s="67"/>
      <c r="B55" s="38" t="s">
        <v>147</v>
      </c>
      <c r="C55" s="77"/>
      <c r="D55" s="39"/>
      <c r="E55" s="38"/>
    </row>
    <row r="56" spans="1:5" x14ac:dyDescent="0.25">
      <c r="A56" s="67"/>
      <c r="B56" s="38" t="s">
        <v>148</v>
      </c>
      <c r="C56" s="77"/>
      <c r="D56" s="39"/>
      <c r="E56" s="38"/>
    </row>
    <row r="57" spans="1:5" x14ac:dyDescent="0.25">
      <c r="A57" s="67"/>
      <c r="B57" s="38" t="s">
        <v>149</v>
      </c>
      <c r="C57" s="77"/>
      <c r="D57" s="39"/>
      <c r="E57" s="38"/>
    </row>
    <row r="58" spans="1:5" x14ac:dyDescent="0.25">
      <c r="A58" s="67"/>
      <c r="B58" s="38" t="s">
        <v>150</v>
      </c>
      <c r="C58" s="77"/>
      <c r="D58" s="39"/>
      <c r="E58" s="38"/>
    </row>
    <row r="59" spans="1:5" x14ac:dyDescent="0.25">
      <c r="A59" s="67"/>
      <c r="B59" s="38" t="s">
        <v>151</v>
      </c>
      <c r="C59" s="77"/>
      <c r="D59" s="39"/>
      <c r="E59" s="38"/>
    </row>
    <row r="60" spans="1:5" x14ac:dyDescent="0.25">
      <c r="A60" s="67"/>
      <c r="B60" s="38" t="s">
        <v>106</v>
      </c>
      <c r="C60" s="77"/>
      <c r="D60" s="39"/>
      <c r="E60" s="38"/>
    </row>
    <row r="61" spans="1:5" ht="15.75" thickBot="1" x14ac:dyDescent="0.3">
      <c r="A61" s="67"/>
      <c r="B61" s="40" t="s">
        <v>152</v>
      </c>
      <c r="C61" s="78"/>
      <c r="D61" s="41"/>
      <c r="E61" s="40"/>
    </row>
    <row r="62" spans="1:5" ht="16.5" customHeight="1" x14ac:dyDescent="0.35">
      <c r="A62" s="70" t="s">
        <v>60</v>
      </c>
      <c r="B62" s="44" t="s">
        <v>156</v>
      </c>
      <c r="C62" s="76"/>
      <c r="D62" s="36"/>
      <c r="E62" s="44"/>
    </row>
    <row r="63" spans="1:5" x14ac:dyDescent="0.25">
      <c r="A63" s="60"/>
      <c r="B63" s="38" t="s">
        <v>157</v>
      </c>
      <c r="C63" s="77"/>
      <c r="D63" s="39"/>
      <c r="E63" s="38"/>
    </row>
    <row r="64" spans="1:5" x14ac:dyDescent="0.25">
      <c r="A64" s="60"/>
      <c r="B64" s="38" t="s">
        <v>158</v>
      </c>
      <c r="C64" s="77"/>
      <c r="D64" s="39"/>
      <c r="E64" s="38"/>
    </row>
    <row r="65" spans="1:5" x14ac:dyDescent="0.25">
      <c r="A65" s="60"/>
      <c r="B65" s="38" t="s">
        <v>159</v>
      </c>
      <c r="C65" s="77"/>
      <c r="D65" s="39"/>
      <c r="E65" s="38"/>
    </row>
    <row r="66" spans="1:5" x14ac:dyDescent="0.25">
      <c r="A66" s="60"/>
      <c r="B66" s="38" t="s">
        <v>160</v>
      </c>
      <c r="C66" s="77"/>
      <c r="D66" s="39"/>
      <c r="E66" s="38"/>
    </row>
    <row r="67" spans="1:5" x14ac:dyDescent="0.25">
      <c r="A67" s="60"/>
      <c r="B67" s="38" t="s">
        <v>161</v>
      </c>
      <c r="C67" s="77"/>
      <c r="D67" s="39"/>
      <c r="E67" s="38"/>
    </row>
    <row r="68" spans="1:5" x14ac:dyDescent="0.25">
      <c r="A68" s="60"/>
      <c r="B68" s="38" t="s">
        <v>162</v>
      </c>
      <c r="C68" s="77"/>
      <c r="D68" s="39"/>
      <c r="E68" s="38"/>
    </row>
    <row r="69" spans="1:5" x14ac:dyDescent="0.25">
      <c r="A69" s="60"/>
      <c r="B69" s="38" t="s">
        <v>163</v>
      </c>
      <c r="C69" s="77"/>
      <c r="D69" s="39"/>
      <c r="E69" s="38"/>
    </row>
    <row r="70" spans="1:5" x14ac:dyDescent="0.25">
      <c r="A70" s="60"/>
      <c r="B70" s="38" t="s">
        <v>164</v>
      </c>
      <c r="C70" s="77"/>
      <c r="D70" s="39"/>
      <c r="E70" s="38"/>
    </row>
    <row r="71" spans="1:5" x14ac:dyDescent="0.25">
      <c r="A71" s="60"/>
      <c r="B71" s="38" t="s">
        <v>165</v>
      </c>
      <c r="C71" s="77"/>
      <c r="D71" s="39"/>
      <c r="E71" s="38"/>
    </row>
    <row r="72" spans="1:5" x14ac:dyDescent="0.25">
      <c r="A72" s="60"/>
      <c r="B72" s="38" t="s">
        <v>166</v>
      </c>
      <c r="C72" s="77"/>
      <c r="D72" s="39"/>
      <c r="E72" s="38"/>
    </row>
    <row r="73" spans="1:5" ht="15.75" thickBot="1" x14ac:dyDescent="0.3">
      <c r="A73" s="61"/>
      <c r="B73" s="40" t="s">
        <v>167</v>
      </c>
      <c r="C73" s="78"/>
      <c r="D73" s="41"/>
      <c r="E73" s="40"/>
    </row>
    <row r="74" spans="1:5" ht="16.5" x14ac:dyDescent="0.35">
      <c r="A74" s="73" t="s">
        <v>168</v>
      </c>
      <c r="B74" s="44" t="s">
        <v>169</v>
      </c>
      <c r="C74" s="76"/>
      <c r="D74" s="36"/>
      <c r="E74" s="37"/>
    </row>
    <row r="75" spans="1:5" x14ac:dyDescent="0.25">
      <c r="A75" s="74"/>
      <c r="B75" s="38" t="s">
        <v>170</v>
      </c>
      <c r="C75" s="77"/>
      <c r="D75" s="39"/>
      <c r="E75" s="38"/>
    </row>
    <row r="76" spans="1:5" x14ac:dyDescent="0.25">
      <c r="A76" s="74"/>
      <c r="B76" s="38" t="s">
        <v>171</v>
      </c>
      <c r="C76" s="77"/>
      <c r="D76" s="39"/>
      <c r="E76" s="38"/>
    </row>
    <row r="77" spans="1:5" x14ac:dyDescent="0.25">
      <c r="A77" s="74"/>
      <c r="B77" s="38" t="s">
        <v>172</v>
      </c>
      <c r="C77" s="77"/>
      <c r="D77" s="39"/>
      <c r="E77" s="38"/>
    </row>
    <row r="78" spans="1:5" x14ac:dyDescent="0.25">
      <c r="A78" s="74"/>
      <c r="B78" s="38" t="s">
        <v>173</v>
      </c>
      <c r="C78" s="77"/>
      <c r="D78" s="39"/>
      <c r="E78" s="38"/>
    </row>
    <row r="79" spans="1:5" x14ac:dyDescent="0.25">
      <c r="A79" s="74"/>
      <c r="B79" s="38" t="s">
        <v>174</v>
      </c>
      <c r="C79" s="77"/>
      <c r="D79" s="39"/>
      <c r="E79" s="38"/>
    </row>
    <row r="80" spans="1:5" x14ac:dyDescent="0.25">
      <c r="A80" s="74"/>
      <c r="B80" s="38" t="s">
        <v>175</v>
      </c>
      <c r="C80" s="77"/>
      <c r="D80" s="39"/>
      <c r="E80" s="38"/>
    </row>
    <row r="81" spans="1:5" x14ac:dyDescent="0.25">
      <c r="A81" s="74"/>
      <c r="B81" s="38"/>
      <c r="C81" s="77"/>
      <c r="D81" s="39"/>
      <c r="E81" s="38"/>
    </row>
    <row r="82" spans="1:5" x14ac:dyDescent="0.25">
      <c r="A82" s="74"/>
      <c r="B82" s="38"/>
      <c r="C82" s="77"/>
      <c r="D82" s="39"/>
      <c r="E82" s="38"/>
    </row>
    <row r="83" spans="1:5" x14ac:dyDescent="0.25">
      <c r="A83" s="74"/>
      <c r="B83" s="38"/>
      <c r="C83" s="77"/>
      <c r="D83" s="39"/>
      <c r="E83" s="38"/>
    </row>
    <row r="84" spans="1:5" x14ac:dyDescent="0.25">
      <c r="A84" s="74"/>
      <c r="B84" s="38"/>
      <c r="C84" s="77"/>
      <c r="D84" s="39"/>
      <c r="E84" s="38"/>
    </row>
    <row r="85" spans="1:5" ht="15.75" thickBot="1" x14ac:dyDescent="0.3">
      <c r="A85" s="75"/>
      <c r="B85" s="40"/>
      <c r="C85" s="78"/>
      <c r="D85" s="41"/>
      <c r="E85" s="40"/>
    </row>
    <row r="86" spans="1:5" x14ac:dyDescent="0.25">
      <c r="A86" s="70" t="s">
        <v>76</v>
      </c>
      <c r="B86" s="37" t="s">
        <v>176</v>
      </c>
      <c r="C86" s="76"/>
      <c r="D86" s="36"/>
      <c r="E86" s="37"/>
    </row>
    <row r="87" spans="1:5" x14ac:dyDescent="0.25">
      <c r="A87" s="60"/>
      <c r="B87" s="38" t="s">
        <v>177</v>
      </c>
      <c r="C87" s="77"/>
      <c r="D87" s="39"/>
      <c r="E87" s="38"/>
    </row>
    <row r="88" spans="1:5" x14ac:dyDescent="0.25">
      <c r="A88" s="60"/>
      <c r="B88" s="38" t="s">
        <v>178</v>
      </c>
      <c r="C88" s="77"/>
      <c r="D88" s="39"/>
      <c r="E88" s="38"/>
    </row>
    <row r="89" spans="1:5" x14ac:dyDescent="0.25">
      <c r="A89" s="60"/>
      <c r="B89" s="38" t="s">
        <v>179</v>
      </c>
      <c r="C89" s="77"/>
      <c r="D89" s="39"/>
      <c r="E89" s="38"/>
    </row>
    <row r="90" spans="1:5" x14ac:dyDescent="0.25">
      <c r="A90" s="60"/>
      <c r="B90" s="38" t="s">
        <v>180</v>
      </c>
      <c r="C90" s="77"/>
      <c r="D90" s="39"/>
      <c r="E90" s="38"/>
    </row>
    <row r="91" spans="1:5" x14ac:dyDescent="0.25">
      <c r="A91" s="60"/>
      <c r="B91" s="38" t="s">
        <v>181</v>
      </c>
      <c r="C91" s="77"/>
      <c r="D91" s="39"/>
      <c r="E91" s="38"/>
    </row>
    <row r="92" spans="1:5" x14ac:dyDescent="0.25">
      <c r="A92" s="60"/>
      <c r="B92" s="38" t="s">
        <v>182</v>
      </c>
      <c r="C92" s="77"/>
      <c r="D92" s="39"/>
      <c r="E92" s="38"/>
    </row>
    <row r="93" spans="1:5" ht="15.75" thickBot="1" x14ac:dyDescent="0.3">
      <c r="A93" s="61"/>
      <c r="B93" s="40" t="s">
        <v>183</v>
      </c>
      <c r="C93" s="77"/>
      <c r="D93" s="39"/>
      <c r="E93" s="40"/>
    </row>
    <row r="94" spans="1:5" x14ac:dyDescent="0.25">
      <c r="A94" s="70" t="s">
        <v>77</v>
      </c>
      <c r="B94" s="37" t="s">
        <v>184</v>
      </c>
      <c r="C94" s="76"/>
      <c r="D94" s="36"/>
      <c r="E94" s="37"/>
    </row>
    <row r="95" spans="1:5" x14ac:dyDescent="0.25">
      <c r="A95" s="60"/>
      <c r="B95" s="43" t="s">
        <v>177</v>
      </c>
      <c r="C95" s="77"/>
      <c r="D95" s="39"/>
      <c r="E95" s="43"/>
    </row>
    <row r="96" spans="1:5" x14ac:dyDescent="0.25">
      <c r="A96" s="60"/>
      <c r="B96" s="38" t="s">
        <v>185</v>
      </c>
      <c r="C96" s="77"/>
      <c r="D96" s="39"/>
      <c r="E96" s="38"/>
    </row>
    <row r="97" spans="1:5" x14ac:dyDescent="0.25">
      <c r="A97" s="60"/>
      <c r="B97" s="38" t="s">
        <v>183</v>
      </c>
      <c r="C97" s="77"/>
      <c r="D97" s="39"/>
      <c r="E97" s="38"/>
    </row>
    <row r="98" spans="1:5" ht="15.75" thickBot="1" x14ac:dyDescent="0.3">
      <c r="A98" s="61"/>
      <c r="B98" s="40" t="s">
        <v>186</v>
      </c>
      <c r="C98" s="77"/>
      <c r="D98" s="39"/>
      <c r="E98" s="40"/>
    </row>
    <row r="99" spans="1:5" x14ac:dyDescent="0.25">
      <c r="A99" s="70" t="s">
        <v>79</v>
      </c>
      <c r="B99" s="50" t="s">
        <v>187</v>
      </c>
      <c r="C99" s="70"/>
      <c r="D99" s="47"/>
      <c r="E99" s="50"/>
    </row>
    <row r="100" spans="1:5" x14ac:dyDescent="0.25">
      <c r="A100" s="60"/>
      <c r="B100" s="38" t="s">
        <v>188</v>
      </c>
      <c r="C100" s="60"/>
      <c r="D100" s="39"/>
      <c r="E100" s="38"/>
    </row>
    <row r="101" spans="1:5" x14ac:dyDescent="0.25">
      <c r="A101" s="60"/>
      <c r="B101" s="38" t="s">
        <v>189</v>
      </c>
      <c r="C101" s="60"/>
      <c r="D101" s="39"/>
      <c r="E101" s="38"/>
    </row>
    <row r="102" spans="1:5" x14ac:dyDescent="0.25">
      <c r="A102" s="60"/>
      <c r="B102" s="38" t="s">
        <v>190</v>
      </c>
      <c r="C102" s="60"/>
      <c r="D102" s="39"/>
      <c r="E102" s="38"/>
    </row>
    <row r="103" spans="1:5" x14ac:dyDescent="0.25">
      <c r="A103" s="60"/>
      <c r="B103" s="38" t="s">
        <v>191</v>
      </c>
      <c r="C103" s="60"/>
      <c r="D103" s="39"/>
      <c r="E103" s="38"/>
    </row>
    <row r="104" spans="1:5" x14ac:dyDescent="0.25">
      <c r="A104" s="60"/>
      <c r="B104" s="38" t="s">
        <v>192</v>
      </c>
      <c r="C104" s="60"/>
      <c r="D104" s="39"/>
      <c r="E104" s="38"/>
    </row>
    <row r="105" spans="1:5" x14ac:dyDescent="0.25">
      <c r="A105" s="60"/>
      <c r="B105" s="38" t="s">
        <v>193</v>
      </c>
      <c r="C105" s="60"/>
      <c r="D105" s="39"/>
      <c r="E105" s="38"/>
    </row>
    <row r="106" spans="1:5" ht="15.75" thickBot="1" x14ac:dyDescent="0.3">
      <c r="A106" s="61"/>
      <c r="B106" s="40" t="s">
        <v>194</v>
      </c>
      <c r="C106" s="61"/>
      <c r="D106" s="49"/>
      <c r="E106" s="40"/>
    </row>
    <row r="107" spans="1:5" x14ac:dyDescent="0.25">
      <c r="A107" s="70" t="s">
        <v>80</v>
      </c>
      <c r="B107" s="37" t="s">
        <v>195</v>
      </c>
      <c r="C107" s="70"/>
      <c r="D107" s="47"/>
      <c r="E107" s="37"/>
    </row>
    <row r="108" spans="1:5" x14ac:dyDescent="0.25">
      <c r="A108" s="60"/>
      <c r="B108" s="38" t="s">
        <v>196</v>
      </c>
      <c r="C108" s="60"/>
      <c r="D108" s="39"/>
      <c r="E108" s="38"/>
    </row>
    <row r="109" spans="1:5" x14ac:dyDescent="0.25">
      <c r="A109" s="60"/>
      <c r="B109" s="38" t="s">
        <v>197</v>
      </c>
      <c r="C109" s="60"/>
      <c r="D109" s="39"/>
      <c r="E109" s="38"/>
    </row>
    <row r="110" spans="1:5" x14ac:dyDescent="0.25">
      <c r="A110" s="60"/>
      <c r="B110" s="38" t="s">
        <v>198</v>
      </c>
      <c r="C110" s="60"/>
      <c r="D110" s="39"/>
      <c r="E110" s="38"/>
    </row>
    <row r="111" spans="1:5" x14ac:dyDescent="0.25">
      <c r="A111" s="60"/>
      <c r="B111" s="38" t="s">
        <v>199</v>
      </c>
      <c r="C111" s="60"/>
      <c r="D111" s="39"/>
      <c r="E111" s="38"/>
    </row>
    <row r="112" spans="1:5" ht="15.75" thickBot="1" x14ac:dyDescent="0.3">
      <c r="A112" s="60"/>
      <c r="B112" s="40"/>
      <c r="C112" s="60"/>
      <c r="D112" s="48"/>
      <c r="E112" s="40"/>
    </row>
    <row r="113" spans="1:5" x14ac:dyDescent="0.25">
      <c r="A113" s="70" t="s">
        <v>78</v>
      </c>
      <c r="B113" s="37" t="s">
        <v>200</v>
      </c>
      <c r="C113" s="70"/>
      <c r="D113" s="47"/>
      <c r="E113" s="50"/>
    </row>
    <row r="114" spans="1:5" ht="15" customHeight="1" x14ac:dyDescent="0.25">
      <c r="A114" s="60" t="s">
        <v>201</v>
      </c>
      <c r="B114" s="38" t="s">
        <v>202</v>
      </c>
      <c r="C114" s="60"/>
      <c r="D114" s="39"/>
      <c r="E114" s="38"/>
    </row>
    <row r="115" spans="1:5" ht="15" customHeight="1" x14ac:dyDescent="0.25">
      <c r="A115" s="60"/>
      <c r="B115" s="38" t="s">
        <v>203</v>
      </c>
      <c r="C115" s="60"/>
      <c r="D115" s="39"/>
      <c r="E115" s="38"/>
    </row>
    <row r="116" spans="1:5" x14ac:dyDescent="0.25">
      <c r="A116" s="60"/>
      <c r="B116" s="38" t="s">
        <v>204</v>
      </c>
      <c r="C116" s="60"/>
      <c r="D116" s="39"/>
      <c r="E116" s="38"/>
    </row>
    <row r="117" spans="1:5" x14ac:dyDescent="0.25">
      <c r="A117" s="60"/>
      <c r="B117" s="38" t="s">
        <v>205</v>
      </c>
      <c r="C117" s="60"/>
      <c r="D117" s="39"/>
      <c r="E117" s="38"/>
    </row>
    <row r="118" spans="1:5" x14ac:dyDescent="0.25">
      <c r="A118" s="60"/>
      <c r="B118" s="38" t="s">
        <v>206</v>
      </c>
      <c r="C118" s="60"/>
      <c r="D118" s="39"/>
      <c r="E118" s="38"/>
    </row>
    <row r="119" spans="1:5" x14ac:dyDescent="0.25">
      <c r="A119" s="60"/>
      <c r="B119" s="38" t="s">
        <v>207</v>
      </c>
      <c r="C119" s="60"/>
      <c r="D119" s="39"/>
      <c r="E119" s="38"/>
    </row>
    <row r="120" spans="1:5" x14ac:dyDescent="0.25">
      <c r="A120" s="60"/>
      <c r="B120" s="38" t="s">
        <v>208</v>
      </c>
      <c r="C120" s="60"/>
      <c r="D120" s="39"/>
      <c r="E120" s="38"/>
    </row>
    <row r="121" spans="1:5" x14ac:dyDescent="0.25">
      <c r="A121" s="60"/>
      <c r="B121" s="38" t="s">
        <v>209</v>
      </c>
      <c r="C121" s="60"/>
      <c r="D121" s="39"/>
      <c r="E121" s="51"/>
    </row>
    <row r="122" spans="1:5" ht="15.75" thickBot="1" x14ac:dyDescent="0.3">
      <c r="A122" s="60"/>
      <c r="B122" s="38" t="s">
        <v>210</v>
      </c>
      <c r="C122" s="60"/>
      <c r="D122" s="48"/>
      <c r="E122" s="51"/>
    </row>
    <row r="123" spans="1:5" x14ac:dyDescent="0.25">
      <c r="A123" s="70" t="s">
        <v>83</v>
      </c>
      <c r="B123" s="37" t="s">
        <v>211</v>
      </c>
      <c r="C123" s="71"/>
      <c r="D123" s="45"/>
      <c r="E123" s="50"/>
    </row>
    <row r="124" spans="1:5" ht="15" customHeight="1" x14ac:dyDescent="0.25">
      <c r="A124" s="60"/>
      <c r="B124" s="38" t="s">
        <v>212</v>
      </c>
      <c r="C124" s="72"/>
      <c r="D124" s="39"/>
      <c r="E124" s="38"/>
    </row>
    <row r="125" spans="1:5" x14ac:dyDescent="0.25">
      <c r="A125" s="60"/>
      <c r="B125" s="38" t="s">
        <v>213</v>
      </c>
      <c r="C125" s="72"/>
      <c r="D125" s="39"/>
      <c r="E125" s="43"/>
    </row>
    <row r="126" spans="1:5" x14ac:dyDescent="0.25">
      <c r="A126" s="60"/>
      <c r="B126" s="38" t="s">
        <v>214</v>
      </c>
      <c r="C126" s="72"/>
      <c r="D126" s="39"/>
      <c r="E126" s="43"/>
    </row>
    <row r="127" spans="1:5" x14ac:dyDescent="0.25">
      <c r="A127" s="60"/>
      <c r="B127" s="38" t="s">
        <v>215</v>
      </c>
      <c r="C127" s="72"/>
      <c r="D127" s="39"/>
      <c r="E127" s="38"/>
    </row>
    <row r="128" spans="1:5" x14ac:dyDescent="0.25">
      <c r="A128" s="60"/>
      <c r="B128" s="38" t="s">
        <v>216</v>
      </c>
      <c r="C128" s="72"/>
      <c r="D128" s="39"/>
      <c r="E128" s="38"/>
    </row>
    <row r="129" spans="1:5" x14ac:dyDescent="0.25">
      <c r="A129" s="60"/>
      <c r="B129" s="38" t="s">
        <v>217</v>
      </c>
      <c r="C129" s="72"/>
      <c r="D129" s="39"/>
      <c r="E129" s="38"/>
    </row>
    <row r="130" spans="1:5" x14ac:dyDescent="0.25">
      <c r="A130" s="60"/>
      <c r="B130" s="38"/>
      <c r="C130" s="72"/>
      <c r="D130" s="39"/>
      <c r="E130" s="43"/>
    </row>
    <row r="131" spans="1:5" ht="15.75" thickBot="1" x14ac:dyDescent="0.3">
      <c r="A131" s="60"/>
      <c r="B131" s="40"/>
      <c r="C131" s="72"/>
      <c r="D131" s="46"/>
      <c r="E131" s="51"/>
    </row>
    <row r="132" spans="1:5" ht="15" customHeight="1" x14ac:dyDescent="0.25">
      <c r="A132" s="70" t="s">
        <v>84</v>
      </c>
      <c r="B132" s="38" t="s">
        <v>218</v>
      </c>
      <c r="C132" s="66"/>
      <c r="D132" s="52"/>
      <c r="E132" s="50"/>
    </row>
    <row r="133" spans="1:5" x14ac:dyDescent="0.25">
      <c r="A133" s="60"/>
      <c r="B133" s="38" t="s">
        <v>219</v>
      </c>
      <c r="C133" s="67"/>
      <c r="D133" s="53"/>
      <c r="E133" s="43"/>
    </row>
    <row r="134" spans="1:5" x14ac:dyDescent="0.25">
      <c r="A134" s="60"/>
      <c r="B134" s="38" t="s">
        <v>220</v>
      </c>
      <c r="C134" s="67"/>
      <c r="D134" s="53"/>
      <c r="E134" s="43"/>
    </row>
    <row r="135" spans="1:5" x14ac:dyDescent="0.25">
      <c r="A135" s="60"/>
      <c r="B135" s="38" t="s">
        <v>221</v>
      </c>
      <c r="C135" s="67"/>
      <c r="D135" s="53"/>
      <c r="E135" s="43"/>
    </row>
    <row r="136" spans="1:5" x14ac:dyDescent="0.25">
      <c r="A136" s="60"/>
      <c r="B136" s="38" t="s">
        <v>222</v>
      </c>
      <c r="C136" s="67"/>
      <c r="D136" s="53"/>
      <c r="E136" s="43"/>
    </row>
    <row r="137" spans="1:5" x14ac:dyDescent="0.25">
      <c r="A137" s="60"/>
      <c r="B137" s="38" t="s">
        <v>223</v>
      </c>
      <c r="C137" s="67"/>
      <c r="D137" s="53"/>
      <c r="E137" s="43"/>
    </row>
    <row r="138" spans="1:5" x14ac:dyDescent="0.25">
      <c r="A138" s="60"/>
      <c r="B138" s="38"/>
      <c r="C138" s="67"/>
      <c r="D138" s="53"/>
      <c r="E138" s="43"/>
    </row>
    <row r="139" spans="1:5" ht="15.75" thickBot="1" x14ac:dyDescent="0.3">
      <c r="A139" s="61"/>
      <c r="B139" s="40"/>
      <c r="C139" s="67"/>
      <c r="D139" s="53"/>
      <c r="E139" s="43"/>
    </row>
    <row r="140" spans="1:5" ht="15" customHeight="1" x14ac:dyDescent="0.25">
      <c r="A140" s="66" t="s">
        <v>85</v>
      </c>
      <c r="B140" s="38" t="s">
        <v>224</v>
      </c>
      <c r="C140" s="69"/>
      <c r="D140" s="54"/>
      <c r="E140" s="37"/>
    </row>
    <row r="141" spans="1:5" x14ac:dyDescent="0.25">
      <c r="A141" s="67"/>
      <c r="B141" s="38" t="s">
        <v>225</v>
      </c>
      <c r="C141" s="67"/>
      <c r="D141" s="53"/>
      <c r="E141" s="38"/>
    </row>
    <row r="142" spans="1:5" x14ac:dyDescent="0.25">
      <c r="A142" s="67"/>
      <c r="B142" s="38" t="s">
        <v>226</v>
      </c>
      <c r="C142" s="67"/>
      <c r="D142" s="53"/>
      <c r="E142" s="38"/>
    </row>
    <row r="143" spans="1:5" x14ac:dyDescent="0.25">
      <c r="A143" s="67"/>
      <c r="B143" s="38" t="s">
        <v>227</v>
      </c>
      <c r="C143" s="67"/>
      <c r="D143" s="53"/>
      <c r="E143" s="38"/>
    </row>
    <row r="144" spans="1:5" x14ac:dyDescent="0.25">
      <c r="A144" s="67"/>
      <c r="B144" s="38"/>
      <c r="C144" s="67"/>
      <c r="D144" s="53"/>
      <c r="E144" s="38"/>
    </row>
    <row r="145" spans="1:5" ht="15.75" thickBot="1" x14ac:dyDescent="0.3">
      <c r="A145" s="67"/>
      <c r="B145" s="40"/>
      <c r="C145" s="68"/>
      <c r="D145" s="55"/>
      <c r="E145" s="40"/>
    </row>
    <row r="146" spans="1:5" x14ac:dyDescent="0.25">
      <c r="A146" s="66" t="s">
        <v>86</v>
      </c>
      <c r="B146" s="38" t="s">
        <v>228</v>
      </c>
      <c r="C146" s="69"/>
      <c r="D146" s="54"/>
      <c r="E146" s="37"/>
    </row>
    <row r="147" spans="1:5" x14ac:dyDescent="0.25">
      <c r="A147" s="67"/>
      <c r="B147" s="38" t="s">
        <v>229</v>
      </c>
      <c r="C147" s="67"/>
      <c r="D147" s="53"/>
      <c r="E147" s="38"/>
    </row>
    <row r="148" spans="1:5" x14ac:dyDescent="0.25">
      <c r="A148" s="67"/>
      <c r="B148" s="38" t="s">
        <v>230</v>
      </c>
      <c r="C148" s="67"/>
      <c r="D148" s="53"/>
      <c r="E148" s="38"/>
    </row>
    <row r="149" spans="1:5" x14ac:dyDescent="0.25">
      <c r="A149" s="67"/>
      <c r="B149" s="38" t="s">
        <v>231</v>
      </c>
      <c r="C149" s="67"/>
      <c r="D149" s="53"/>
      <c r="E149" s="38"/>
    </row>
    <row r="150" spans="1:5" x14ac:dyDescent="0.25">
      <c r="A150" s="67"/>
      <c r="B150" s="38"/>
      <c r="C150" s="67"/>
      <c r="D150" s="53"/>
      <c r="E150" s="38"/>
    </row>
    <row r="151" spans="1:5" ht="15.75" thickBot="1" x14ac:dyDescent="0.3">
      <c r="A151" s="67"/>
      <c r="B151" s="40"/>
      <c r="C151" s="68"/>
      <c r="D151" s="55"/>
      <c r="E151" s="40"/>
    </row>
    <row r="152" spans="1:5" x14ac:dyDescent="0.25">
      <c r="A152" s="66" t="s">
        <v>87</v>
      </c>
      <c r="B152" s="38" t="s">
        <v>232</v>
      </c>
      <c r="C152" s="69"/>
      <c r="D152" s="54"/>
      <c r="E152" s="37"/>
    </row>
    <row r="153" spans="1:5" x14ac:dyDescent="0.25">
      <c r="A153" s="67"/>
      <c r="B153" s="38" t="s">
        <v>233</v>
      </c>
      <c r="C153" s="67"/>
      <c r="D153" s="53"/>
      <c r="E153" s="38"/>
    </row>
    <row r="154" spans="1:5" x14ac:dyDescent="0.25">
      <c r="A154" s="67"/>
      <c r="B154" s="38" t="s">
        <v>234</v>
      </c>
      <c r="C154" s="67"/>
      <c r="D154" s="53"/>
      <c r="E154" s="38"/>
    </row>
    <row r="155" spans="1:5" x14ac:dyDescent="0.25">
      <c r="A155" s="67"/>
      <c r="B155" s="38" t="s">
        <v>235</v>
      </c>
      <c r="C155" s="67"/>
      <c r="D155" s="53"/>
      <c r="E155" s="38"/>
    </row>
    <row r="156" spans="1:5" x14ac:dyDescent="0.25">
      <c r="A156" s="67"/>
      <c r="B156" s="38" t="s">
        <v>236</v>
      </c>
      <c r="C156" s="67"/>
      <c r="D156" s="53"/>
      <c r="E156" s="38"/>
    </row>
    <row r="157" spans="1:5" ht="15.75" thickBot="1" x14ac:dyDescent="0.3">
      <c r="A157" s="68"/>
      <c r="B157" s="40"/>
      <c r="C157" s="68"/>
      <c r="D157" s="55"/>
      <c r="E157" s="40"/>
    </row>
    <row r="158" spans="1:5" x14ac:dyDescent="0.25">
      <c r="A158" s="62" t="s">
        <v>88</v>
      </c>
      <c r="B158" s="38" t="s">
        <v>237</v>
      </c>
      <c r="C158" s="64"/>
      <c r="D158" s="54"/>
      <c r="E158" s="37"/>
    </row>
    <row r="159" spans="1:5" x14ac:dyDescent="0.25">
      <c r="A159" s="62"/>
      <c r="B159" s="38" t="s">
        <v>238</v>
      </c>
      <c r="C159" s="65"/>
      <c r="D159" s="53"/>
      <c r="E159" s="38"/>
    </row>
    <row r="160" spans="1:5" x14ac:dyDescent="0.25">
      <c r="A160" s="62"/>
      <c r="B160" s="38" t="s">
        <v>239</v>
      </c>
      <c r="C160" s="65"/>
      <c r="D160" s="53"/>
      <c r="E160" s="38"/>
    </row>
    <row r="161" spans="1:5" x14ac:dyDescent="0.25">
      <c r="A161" s="62"/>
      <c r="B161" s="38" t="s">
        <v>240</v>
      </c>
      <c r="C161" s="65"/>
      <c r="D161" s="53"/>
      <c r="E161" s="38"/>
    </row>
    <row r="162" spans="1:5" x14ac:dyDescent="0.25">
      <c r="A162" s="62"/>
      <c r="B162" s="38" t="s">
        <v>241</v>
      </c>
      <c r="C162" s="65"/>
      <c r="D162" s="53"/>
      <c r="E162" s="38"/>
    </row>
    <row r="163" spans="1:5" ht="15.75" thickBot="1" x14ac:dyDescent="0.3">
      <c r="A163" s="62"/>
      <c r="B163" s="38" t="s">
        <v>242</v>
      </c>
      <c r="C163" s="65"/>
      <c r="D163" s="55"/>
      <c r="E163" s="40"/>
    </row>
    <row r="164" spans="1:5" x14ac:dyDescent="0.25">
      <c r="A164" s="62"/>
      <c r="B164" s="38" t="s">
        <v>243</v>
      </c>
      <c r="C164" s="62"/>
      <c r="D164" s="54"/>
      <c r="E164" s="37"/>
    </row>
    <row r="165" spans="1:5" x14ac:dyDescent="0.25">
      <c r="A165" s="62"/>
      <c r="B165" s="38" t="s">
        <v>244</v>
      </c>
      <c r="C165" s="62"/>
      <c r="D165" s="53"/>
      <c r="E165" s="38"/>
    </row>
    <row r="166" spans="1:5" x14ac:dyDescent="0.25">
      <c r="A166" s="62"/>
      <c r="B166" s="38" t="s">
        <v>174</v>
      </c>
      <c r="C166" s="62"/>
      <c r="D166" s="53"/>
      <c r="E166" s="38"/>
    </row>
    <row r="167" spans="1:5" x14ac:dyDescent="0.25">
      <c r="A167" s="62"/>
      <c r="B167" s="38" t="s">
        <v>245</v>
      </c>
      <c r="C167" s="62"/>
      <c r="D167" s="53"/>
      <c r="E167" s="38"/>
    </row>
    <row r="168" spans="1:5" x14ac:dyDescent="0.25">
      <c r="A168" s="62"/>
      <c r="B168" s="38"/>
      <c r="C168" s="62"/>
      <c r="D168" s="53"/>
      <c r="E168" s="38"/>
    </row>
    <row r="169" spans="1:5" ht="15.75" thickBot="1" x14ac:dyDescent="0.3">
      <c r="A169" s="63"/>
      <c r="B169" s="40"/>
      <c r="C169" s="63"/>
      <c r="D169" s="55"/>
      <c r="E169" s="40"/>
    </row>
    <row r="170" spans="1:5" x14ac:dyDescent="0.25">
      <c r="A170" s="62" t="s">
        <v>246</v>
      </c>
      <c r="B170" s="38" t="s">
        <v>247</v>
      </c>
      <c r="C170" s="59"/>
      <c r="D170" s="54"/>
      <c r="E170" s="37"/>
    </row>
    <row r="171" spans="1:5" x14ac:dyDescent="0.25">
      <c r="A171" s="62"/>
      <c r="B171" s="38" t="s">
        <v>248</v>
      </c>
      <c r="C171" s="60"/>
      <c r="D171" s="53"/>
      <c r="E171" s="38"/>
    </row>
    <row r="172" spans="1:5" x14ac:dyDescent="0.25">
      <c r="A172" s="62"/>
      <c r="B172" s="38" t="s">
        <v>238</v>
      </c>
      <c r="C172" s="60"/>
      <c r="D172" s="53"/>
      <c r="E172" s="38"/>
    </row>
    <row r="173" spans="1:5" x14ac:dyDescent="0.25">
      <c r="A173" s="62"/>
      <c r="B173" s="38" t="s">
        <v>249</v>
      </c>
      <c r="C173" s="60"/>
      <c r="D173" s="53"/>
      <c r="E173" s="38"/>
    </row>
    <row r="174" spans="1:5" x14ac:dyDescent="0.25">
      <c r="A174" s="62"/>
      <c r="B174" s="38" t="s">
        <v>250</v>
      </c>
      <c r="C174" s="60"/>
      <c r="D174" s="53"/>
      <c r="E174" s="38"/>
    </row>
    <row r="175" spans="1:5" ht="15.75" thickBot="1" x14ac:dyDescent="0.3">
      <c r="A175" s="62"/>
      <c r="B175" s="38" t="s">
        <v>173</v>
      </c>
      <c r="C175" s="60"/>
      <c r="D175" s="55"/>
      <c r="E175" s="40"/>
    </row>
    <row r="176" spans="1:5" x14ac:dyDescent="0.25">
      <c r="A176" s="62"/>
      <c r="B176" s="38" t="s">
        <v>242</v>
      </c>
      <c r="C176" s="60"/>
      <c r="D176" s="54"/>
      <c r="E176" s="37"/>
    </row>
    <row r="177" spans="1:5" x14ac:dyDescent="0.25">
      <c r="A177" s="62"/>
      <c r="B177" s="38" t="s">
        <v>243</v>
      </c>
      <c r="C177" s="60"/>
      <c r="D177" s="53"/>
      <c r="E177" s="38"/>
    </row>
    <row r="178" spans="1:5" x14ac:dyDescent="0.25">
      <c r="A178" s="62"/>
      <c r="B178" s="38" t="s">
        <v>251</v>
      </c>
      <c r="C178" s="60"/>
      <c r="D178" s="53"/>
      <c r="E178" s="38"/>
    </row>
    <row r="179" spans="1:5" x14ac:dyDescent="0.25">
      <c r="A179" s="62"/>
      <c r="C179" s="60"/>
      <c r="D179" s="53"/>
      <c r="E179" s="38"/>
    </row>
    <row r="180" spans="1:5" x14ac:dyDescent="0.25">
      <c r="A180" s="62"/>
      <c r="B180" s="38"/>
      <c r="C180" s="60"/>
      <c r="D180" s="53"/>
      <c r="E180" s="38"/>
    </row>
    <row r="181" spans="1:5" ht="15.75" thickBot="1" x14ac:dyDescent="0.3">
      <c r="A181" s="63"/>
      <c r="B181" s="40"/>
      <c r="C181" s="61"/>
      <c r="D181" s="55"/>
      <c r="E181" s="40"/>
    </row>
    <row r="182" spans="1:5" x14ac:dyDescent="0.25">
      <c r="A182" s="62" t="s">
        <v>97</v>
      </c>
      <c r="B182" s="38" t="s">
        <v>252</v>
      </c>
      <c r="C182" s="59"/>
      <c r="D182" s="54"/>
      <c r="E182" s="37"/>
    </row>
    <row r="183" spans="1:5" x14ac:dyDescent="0.25">
      <c r="A183" s="62"/>
      <c r="B183" s="38" t="s">
        <v>253</v>
      </c>
      <c r="C183" s="60"/>
      <c r="D183" s="53"/>
      <c r="E183" s="38"/>
    </row>
    <row r="184" spans="1:5" x14ac:dyDescent="0.25">
      <c r="A184" s="62"/>
      <c r="B184" s="38" t="s">
        <v>254</v>
      </c>
      <c r="C184" s="60"/>
      <c r="D184" s="53"/>
      <c r="E184" s="38"/>
    </row>
    <row r="185" spans="1:5" x14ac:dyDescent="0.25">
      <c r="A185" s="62"/>
      <c r="B185" s="38" t="s">
        <v>255</v>
      </c>
      <c r="C185" s="60"/>
      <c r="D185" s="53"/>
      <c r="E185" s="38"/>
    </row>
    <row r="186" spans="1:5" x14ac:dyDescent="0.25">
      <c r="A186" s="62"/>
      <c r="B186" s="38" t="s">
        <v>256</v>
      </c>
      <c r="C186" s="60"/>
      <c r="D186" s="53"/>
      <c r="E186" s="38"/>
    </row>
    <row r="187" spans="1:5" ht="15.75" thickBot="1" x14ac:dyDescent="0.3">
      <c r="A187" s="62"/>
      <c r="B187" s="38" t="s">
        <v>257</v>
      </c>
      <c r="C187" s="60"/>
      <c r="D187" s="55"/>
      <c r="E187" s="40"/>
    </row>
    <row r="188" spans="1:5" x14ac:dyDescent="0.25">
      <c r="A188" s="62"/>
      <c r="B188" s="38" t="s">
        <v>258</v>
      </c>
      <c r="C188" s="60"/>
      <c r="D188" s="54"/>
      <c r="E188" s="37"/>
    </row>
    <row r="189" spans="1:5" x14ac:dyDescent="0.25">
      <c r="A189" s="62"/>
      <c r="B189" s="38" t="s">
        <v>259</v>
      </c>
      <c r="C189" s="60"/>
      <c r="D189" s="53"/>
      <c r="E189" s="38"/>
    </row>
    <row r="190" spans="1:5" x14ac:dyDescent="0.25">
      <c r="A190" s="62"/>
      <c r="B190" s="38" t="s">
        <v>260</v>
      </c>
      <c r="C190" s="60"/>
      <c r="D190" s="53"/>
      <c r="E190" s="38"/>
    </row>
    <row r="191" spans="1:5" x14ac:dyDescent="0.25">
      <c r="A191" s="62"/>
      <c r="B191" s="38"/>
      <c r="C191" s="60"/>
      <c r="D191" s="53"/>
      <c r="E191" s="38"/>
    </row>
    <row r="192" spans="1:5" x14ac:dyDescent="0.25">
      <c r="A192" s="62"/>
      <c r="B192" s="38"/>
      <c r="C192" s="60"/>
      <c r="D192" s="53"/>
      <c r="E192" s="38"/>
    </row>
    <row r="193" spans="1:5" ht="15.75" thickBot="1" x14ac:dyDescent="0.3">
      <c r="A193" s="63"/>
      <c r="B193" s="40"/>
      <c r="C193" s="61"/>
      <c r="D193" s="55"/>
      <c r="E193" s="40"/>
    </row>
    <row r="194" spans="1:5" x14ac:dyDescent="0.25">
      <c r="A194" s="62" t="s">
        <v>261</v>
      </c>
      <c r="B194" s="38" t="s">
        <v>268</v>
      </c>
      <c r="C194" s="59"/>
      <c r="D194" s="54"/>
      <c r="E194" s="37"/>
    </row>
    <row r="195" spans="1:5" x14ac:dyDescent="0.25">
      <c r="A195" s="62"/>
      <c r="B195" s="38" t="s">
        <v>269</v>
      </c>
      <c r="C195" s="60"/>
      <c r="D195" s="53"/>
      <c r="E195" s="38"/>
    </row>
    <row r="196" spans="1:5" x14ac:dyDescent="0.25">
      <c r="A196" s="62"/>
      <c r="B196" s="38" t="s">
        <v>270</v>
      </c>
      <c r="C196" s="60"/>
      <c r="D196" s="53"/>
      <c r="E196" s="38"/>
    </row>
    <row r="197" spans="1:5" x14ac:dyDescent="0.25">
      <c r="A197" s="62"/>
      <c r="B197" s="38" t="s">
        <v>271</v>
      </c>
      <c r="C197" s="60"/>
      <c r="D197" s="53"/>
      <c r="E197" s="38"/>
    </row>
    <row r="198" spans="1:5" x14ac:dyDescent="0.25">
      <c r="A198" s="62"/>
      <c r="B198" s="38" t="s">
        <v>272</v>
      </c>
      <c r="C198" s="60"/>
      <c r="D198" s="53"/>
      <c r="E198" s="38"/>
    </row>
    <row r="199" spans="1:5" ht="15.75" thickBot="1" x14ac:dyDescent="0.3">
      <c r="A199" s="62"/>
      <c r="C199" s="60"/>
      <c r="D199" s="55"/>
      <c r="E199" s="40"/>
    </row>
    <row r="200" spans="1:5" x14ac:dyDescent="0.25">
      <c r="A200" s="62"/>
      <c r="B200" s="38"/>
      <c r="C200" s="60"/>
      <c r="D200" s="54"/>
      <c r="E200" s="37"/>
    </row>
    <row r="201" spans="1:5" x14ac:dyDescent="0.25">
      <c r="A201" s="62"/>
      <c r="B201" s="38"/>
      <c r="C201" s="60"/>
      <c r="D201" s="53"/>
      <c r="E201" s="38"/>
    </row>
    <row r="202" spans="1:5" x14ac:dyDescent="0.25">
      <c r="A202" s="62"/>
      <c r="B202" s="38"/>
      <c r="C202" s="60"/>
      <c r="D202" s="53"/>
      <c r="E202" s="38"/>
    </row>
    <row r="203" spans="1:5" x14ac:dyDescent="0.25">
      <c r="A203" s="62"/>
      <c r="B203" s="38"/>
      <c r="C203" s="60"/>
      <c r="D203" s="53"/>
      <c r="E203" s="38"/>
    </row>
    <row r="204" spans="1:5" x14ac:dyDescent="0.25">
      <c r="A204" s="62"/>
      <c r="B204" s="38"/>
      <c r="C204" s="60"/>
      <c r="D204" s="53"/>
      <c r="E204" s="38"/>
    </row>
    <row r="205" spans="1:5" ht="15.75" thickBot="1" x14ac:dyDescent="0.3">
      <c r="A205" s="63"/>
      <c r="B205" s="40"/>
      <c r="C205" s="61"/>
      <c r="D205" s="55"/>
      <c r="E205" s="40"/>
    </row>
    <row r="206" spans="1:5" x14ac:dyDescent="0.25">
      <c r="A206" s="62" t="s">
        <v>93</v>
      </c>
      <c r="B206" t="s">
        <v>273</v>
      </c>
      <c r="C206" s="59"/>
      <c r="D206" s="54"/>
      <c r="E206" s="37"/>
    </row>
    <row r="207" spans="1:5" x14ac:dyDescent="0.25">
      <c r="A207" s="62"/>
      <c r="B207" s="38" t="s">
        <v>274</v>
      </c>
      <c r="C207" s="60"/>
      <c r="D207" s="53"/>
      <c r="E207" s="38"/>
    </row>
    <row r="208" spans="1:5" x14ac:dyDescent="0.25">
      <c r="A208" s="62"/>
      <c r="B208" s="38" t="s">
        <v>275</v>
      </c>
      <c r="C208" s="60"/>
      <c r="D208" s="53"/>
      <c r="E208" s="38"/>
    </row>
    <row r="209" spans="1:5" x14ac:dyDescent="0.25">
      <c r="A209" s="62"/>
      <c r="B209" s="38" t="s">
        <v>271</v>
      </c>
      <c r="C209" s="60"/>
      <c r="D209" s="53"/>
      <c r="E209" s="38"/>
    </row>
    <row r="210" spans="1:5" x14ac:dyDescent="0.25">
      <c r="A210" s="62"/>
      <c r="B210" t="s">
        <v>272</v>
      </c>
      <c r="C210" s="60"/>
      <c r="D210" s="53"/>
      <c r="E210" s="38"/>
    </row>
    <row r="211" spans="1:5" ht="15.75" thickBot="1" x14ac:dyDescent="0.3">
      <c r="A211" s="62"/>
      <c r="C211" s="60"/>
      <c r="D211" s="55"/>
      <c r="E211" s="40"/>
    </row>
    <row r="212" spans="1:5" x14ac:dyDescent="0.25">
      <c r="A212" s="62"/>
      <c r="B212" s="38"/>
      <c r="C212" s="60"/>
      <c r="D212" s="54"/>
      <c r="E212" s="37"/>
    </row>
    <row r="213" spans="1:5" x14ac:dyDescent="0.25">
      <c r="A213" s="62"/>
      <c r="B213" s="38"/>
      <c r="C213" s="60"/>
      <c r="D213" s="53"/>
      <c r="E213" s="38"/>
    </row>
    <row r="214" spans="1:5" x14ac:dyDescent="0.25">
      <c r="A214" s="62"/>
      <c r="B214" s="38"/>
      <c r="C214" s="60"/>
      <c r="D214" s="53"/>
      <c r="E214" s="38"/>
    </row>
    <row r="215" spans="1:5" x14ac:dyDescent="0.25">
      <c r="A215" s="62"/>
      <c r="B215" s="38"/>
      <c r="C215" s="60"/>
      <c r="D215" s="53"/>
      <c r="E215" s="38"/>
    </row>
    <row r="216" spans="1:5" x14ac:dyDescent="0.25">
      <c r="A216" s="62"/>
      <c r="B216" s="38"/>
      <c r="C216" s="60"/>
      <c r="D216" s="53"/>
      <c r="E216" s="38"/>
    </row>
    <row r="217" spans="1:5" ht="15.75" thickBot="1" x14ac:dyDescent="0.3">
      <c r="A217" s="63"/>
      <c r="B217" s="40"/>
      <c r="C217" s="61"/>
      <c r="D217" s="55"/>
      <c r="E217" s="40"/>
    </row>
    <row r="218" spans="1:5" ht="15" customHeight="1" x14ac:dyDescent="0.25">
      <c r="A218" s="62" t="s">
        <v>91</v>
      </c>
      <c r="B218" t="s">
        <v>276</v>
      </c>
      <c r="C218" s="59"/>
      <c r="D218" s="54"/>
      <c r="E218" s="37"/>
    </row>
    <row r="219" spans="1:5" x14ac:dyDescent="0.25">
      <c r="A219" s="62"/>
      <c r="B219" s="38" t="s">
        <v>277</v>
      </c>
      <c r="C219" s="60"/>
      <c r="D219" s="53"/>
      <c r="E219" s="38"/>
    </row>
    <row r="220" spans="1:5" x14ac:dyDescent="0.25">
      <c r="A220" s="62"/>
      <c r="B220" s="38" t="s">
        <v>278</v>
      </c>
      <c r="C220" s="60"/>
      <c r="D220" s="53"/>
      <c r="E220" s="38"/>
    </row>
    <row r="221" spans="1:5" x14ac:dyDescent="0.25">
      <c r="A221" s="62"/>
      <c r="B221" s="38" t="s">
        <v>279</v>
      </c>
      <c r="C221" s="60"/>
      <c r="D221" s="53"/>
      <c r="E221" s="38"/>
    </row>
    <row r="222" spans="1:5" x14ac:dyDescent="0.25">
      <c r="A222" s="62"/>
      <c r="B222" s="38" t="s">
        <v>280</v>
      </c>
      <c r="C222" s="60"/>
      <c r="D222" s="53"/>
      <c r="E222" s="38"/>
    </row>
    <row r="223" spans="1:5" ht="15.75" thickBot="1" x14ac:dyDescent="0.3">
      <c r="A223" s="62"/>
      <c r="B223" s="38" t="s">
        <v>281</v>
      </c>
      <c r="C223" s="60"/>
      <c r="D223" s="55"/>
      <c r="E223" s="40"/>
    </row>
    <row r="224" spans="1:5" x14ac:dyDescent="0.25">
      <c r="A224" s="62"/>
      <c r="B224" s="38" t="s">
        <v>282</v>
      </c>
      <c r="C224" s="60"/>
      <c r="D224" s="54"/>
      <c r="E224" s="37"/>
    </row>
    <row r="225" spans="1:5" x14ac:dyDescent="0.25">
      <c r="A225" s="62"/>
      <c r="B225" s="38" t="s">
        <v>283</v>
      </c>
      <c r="C225" s="60"/>
      <c r="D225" s="53"/>
      <c r="E225" s="38"/>
    </row>
    <row r="226" spans="1:5" x14ac:dyDescent="0.25">
      <c r="A226" s="62"/>
      <c r="B226" s="38"/>
      <c r="C226" s="60"/>
      <c r="D226" s="53"/>
      <c r="E226" s="38"/>
    </row>
    <row r="227" spans="1:5" x14ac:dyDescent="0.25">
      <c r="A227" s="62"/>
      <c r="B227" s="38"/>
      <c r="C227" s="60"/>
      <c r="D227" s="53"/>
      <c r="E227" s="38"/>
    </row>
    <row r="228" spans="1:5" x14ac:dyDescent="0.25">
      <c r="A228" s="62"/>
      <c r="B228" s="38"/>
      <c r="C228" s="60"/>
      <c r="D228" s="53"/>
      <c r="E228" s="38"/>
    </row>
    <row r="229" spans="1:5" ht="15.75" thickBot="1" x14ac:dyDescent="0.3">
      <c r="A229" s="63"/>
      <c r="B229" s="40"/>
      <c r="C229" s="61"/>
      <c r="D229" s="55"/>
      <c r="E229" s="40"/>
    </row>
    <row r="230" spans="1:5" x14ac:dyDescent="0.25">
      <c r="A230" s="62" t="s">
        <v>284</v>
      </c>
      <c r="B230" t="s">
        <v>285</v>
      </c>
      <c r="C230" s="59"/>
      <c r="D230" s="54"/>
      <c r="E230" s="37"/>
    </row>
    <row r="231" spans="1:5" x14ac:dyDescent="0.25">
      <c r="A231" s="62"/>
      <c r="B231" s="38" t="s">
        <v>286</v>
      </c>
      <c r="C231" s="60"/>
      <c r="D231" s="53"/>
      <c r="E231" s="38"/>
    </row>
    <row r="232" spans="1:5" x14ac:dyDescent="0.25">
      <c r="A232" s="62"/>
      <c r="B232" s="38" t="s">
        <v>287</v>
      </c>
      <c r="C232" s="60"/>
      <c r="D232" s="53"/>
      <c r="E232" s="38"/>
    </row>
    <row r="233" spans="1:5" x14ac:dyDescent="0.25">
      <c r="A233" s="62"/>
      <c r="B233" s="38" t="s">
        <v>288</v>
      </c>
      <c r="C233" s="60"/>
      <c r="D233" s="53"/>
      <c r="E233" s="38"/>
    </row>
    <row r="234" spans="1:5" x14ac:dyDescent="0.25">
      <c r="A234" s="62"/>
      <c r="B234" s="38" t="s">
        <v>289</v>
      </c>
      <c r="C234" s="60"/>
      <c r="D234" s="53"/>
      <c r="E234" s="38"/>
    </row>
    <row r="235" spans="1:5" ht="15.75" thickBot="1" x14ac:dyDescent="0.3">
      <c r="A235" s="62"/>
      <c r="B235" s="38"/>
      <c r="C235" s="60"/>
      <c r="D235" s="55"/>
      <c r="E235" s="40"/>
    </row>
    <row r="236" spans="1:5" x14ac:dyDescent="0.25">
      <c r="A236" s="62"/>
      <c r="B236" s="38"/>
      <c r="C236" s="60"/>
      <c r="D236" s="54"/>
      <c r="E236" s="37"/>
    </row>
    <row r="237" spans="1:5" x14ac:dyDescent="0.25">
      <c r="A237" s="62"/>
      <c r="B237" s="38"/>
      <c r="C237" s="60"/>
      <c r="D237" s="53"/>
      <c r="E237" s="38"/>
    </row>
    <row r="238" spans="1:5" x14ac:dyDescent="0.25">
      <c r="A238" s="62"/>
      <c r="B238" s="38"/>
      <c r="C238" s="60"/>
      <c r="D238" s="53"/>
      <c r="E238" s="38"/>
    </row>
    <row r="239" spans="1:5" x14ac:dyDescent="0.25">
      <c r="A239" s="62"/>
      <c r="B239" s="38"/>
      <c r="C239" s="60"/>
      <c r="D239" s="53"/>
      <c r="E239" s="38"/>
    </row>
    <row r="240" spans="1:5" x14ac:dyDescent="0.25">
      <c r="A240" s="62"/>
      <c r="B240" s="38"/>
      <c r="C240" s="60"/>
      <c r="D240" s="53"/>
      <c r="E240" s="38"/>
    </row>
    <row r="241" spans="1:5" ht="15.75" thickBot="1" x14ac:dyDescent="0.3">
      <c r="A241" s="63"/>
      <c r="B241" s="40"/>
      <c r="C241" s="61"/>
      <c r="D241" s="55"/>
      <c r="E241" s="40"/>
    </row>
    <row r="242" spans="1:5" x14ac:dyDescent="0.25">
      <c r="A242" s="62" t="s">
        <v>95</v>
      </c>
      <c r="B242" t="s">
        <v>290</v>
      </c>
      <c r="C242" s="59"/>
      <c r="D242" s="54"/>
      <c r="E242" s="37"/>
    </row>
    <row r="243" spans="1:5" x14ac:dyDescent="0.25">
      <c r="A243" s="62"/>
      <c r="B243" s="38" t="s">
        <v>291</v>
      </c>
      <c r="C243" s="60"/>
      <c r="D243" s="53"/>
      <c r="E243" s="38"/>
    </row>
    <row r="244" spans="1:5" x14ac:dyDescent="0.25">
      <c r="A244" s="62"/>
      <c r="B244" s="38" t="s">
        <v>292</v>
      </c>
      <c r="C244" s="60"/>
      <c r="D244" s="53"/>
      <c r="E244" s="38"/>
    </row>
    <row r="245" spans="1:5" x14ac:dyDescent="0.25">
      <c r="A245" s="62"/>
      <c r="B245" s="38" t="s">
        <v>296</v>
      </c>
      <c r="C245" s="60"/>
      <c r="D245" s="53"/>
      <c r="E245" s="38"/>
    </row>
    <row r="246" spans="1:5" x14ac:dyDescent="0.25">
      <c r="A246" s="62"/>
      <c r="B246" s="38" t="s">
        <v>293</v>
      </c>
      <c r="C246" s="60"/>
      <c r="D246" s="53"/>
      <c r="E246" s="38"/>
    </row>
    <row r="247" spans="1:5" ht="15.75" thickBot="1" x14ac:dyDescent="0.3">
      <c r="A247" s="62"/>
      <c r="B247" s="38" t="s">
        <v>294</v>
      </c>
      <c r="C247" s="60"/>
      <c r="D247" s="55"/>
      <c r="E247" s="40"/>
    </row>
    <row r="248" spans="1:5" x14ac:dyDescent="0.25">
      <c r="A248" s="62"/>
      <c r="B248" s="38" t="s">
        <v>295</v>
      </c>
      <c r="C248" s="60"/>
      <c r="D248" s="54"/>
      <c r="E248" s="37"/>
    </row>
    <row r="249" spans="1:5" x14ac:dyDescent="0.25">
      <c r="A249" s="62"/>
      <c r="B249" s="38"/>
      <c r="C249" s="60"/>
      <c r="D249" s="53"/>
      <c r="E249" s="38"/>
    </row>
    <row r="250" spans="1:5" x14ac:dyDescent="0.25">
      <c r="A250" s="62"/>
      <c r="B250" s="38"/>
      <c r="C250" s="60"/>
      <c r="D250" s="53"/>
      <c r="E250" s="38"/>
    </row>
    <row r="251" spans="1:5" x14ac:dyDescent="0.25">
      <c r="A251" s="62"/>
      <c r="B251" s="38"/>
      <c r="C251" s="60"/>
      <c r="D251" s="53"/>
      <c r="E251" s="38"/>
    </row>
    <row r="252" spans="1:5" x14ac:dyDescent="0.25">
      <c r="A252" s="62"/>
      <c r="B252" s="38"/>
      <c r="C252" s="60"/>
      <c r="D252" s="53"/>
      <c r="E252" s="38"/>
    </row>
    <row r="253" spans="1:5" ht="15.75" thickBot="1" x14ac:dyDescent="0.3">
      <c r="A253" s="63"/>
      <c r="B253" s="40"/>
      <c r="C253" s="61"/>
      <c r="D253" s="55"/>
      <c r="E253" s="40"/>
    </row>
  </sheetData>
  <mergeCells count="50">
    <mergeCell ref="A4:A15"/>
    <mergeCell ref="C4:C15"/>
    <mergeCell ref="A16:A27"/>
    <mergeCell ref="C16:C27"/>
    <mergeCell ref="A28:A39"/>
    <mergeCell ref="C28:C39"/>
    <mergeCell ref="A40:A50"/>
    <mergeCell ref="C40:C50"/>
    <mergeCell ref="A51:A61"/>
    <mergeCell ref="C51:C61"/>
    <mergeCell ref="A62:A73"/>
    <mergeCell ref="C62:C73"/>
    <mergeCell ref="A74:A85"/>
    <mergeCell ref="C74:C85"/>
    <mergeCell ref="A86:A93"/>
    <mergeCell ref="C86:C93"/>
    <mergeCell ref="A94:A98"/>
    <mergeCell ref="C94:C98"/>
    <mergeCell ref="A123:A131"/>
    <mergeCell ref="C123:C131"/>
    <mergeCell ref="A132:A139"/>
    <mergeCell ref="C132:C139"/>
    <mergeCell ref="A99:A106"/>
    <mergeCell ref="C99:C106"/>
    <mergeCell ref="A107:A112"/>
    <mergeCell ref="C107:C112"/>
    <mergeCell ref="A113:A122"/>
    <mergeCell ref="C113:C122"/>
    <mergeCell ref="A152:A157"/>
    <mergeCell ref="C152:C157"/>
    <mergeCell ref="A158:A169"/>
    <mergeCell ref="A140:A145"/>
    <mergeCell ref="C140:C145"/>
    <mergeCell ref="A146:A151"/>
    <mergeCell ref="C146:C151"/>
    <mergeCell ref="C242:C253"/>
    <mergeCell ref="A242:A253"/>
    <mergeCell ref="C158:C169"/>
    <mergeCell ref="C170:C181"/>
    <mergeCell ref="A218:A229"/>
    <mergeCell ref="A230:A241"/>
    <mergeCell ref="C218:C229"/>
    <mergeCell ref="C230:C241"/>
    <mergeCell ref="A194:A205"/>
    <mergeCell ref="A206:A217"/>
    <mergeCell ref="C194:C205"/>
    <mergeCell ref="C206:C217"/>
    <mergeCell ref="A170:A181"/>
    <mergeCell ref="A182:A193"/>
    <mergeCell ref="C182:C19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2ba7da-e775-40fe-8603-8ff2ec48b712">
      <Terms xmlns="http://schemas.microsoft.com/office/infopath/2007/PartnerControls"/>
    </lcf76f155ced4ddcb4097134ff3c332f>
    <TaxCatchAll xmlns="7c7a6ae7-4077-41cf-bca8-b491f41f774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A93FED7F14EE4E87985A4DF176B71A" ma:contentTypeVersion="17" ma:contentTypeDescription="Vytvoří nový dokument" ma:contentTypeScope="" ma:versionID="c55017732e537cbd9c58271f66f2fcb4">
  <xsd:schema xmlns:xsd="http://www.w3.org/2001/XMLSchema" xmlns:xs="http://www.w3.org/2001/XMLSchema" xmlns:p="http://schemas.microsoft.com/office/2006/metadata/properties" xmlns:ns2="682ba7da-e775-40fe-8603-8ff2ec48b712" xmlns:ns3="7c7a6ae7-4077-41cf-bca8-b491f41f7747" targetNamespace="http://schemas.microsoft.com/office/2006/metadata/properties" ma:root="true" ma:fieldsID="f351d890c9dfb8ca4f1706caff5cdf57" ns2:_="" ns3:_="">
    <xsd:import namespace="682ba7da-e775-40fe-8603-8ff2ec48b712"/>
    <xsd:import namespace="7c7a6ae7-4077-41cf-bca8-b491f41f774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2ba7da-e775-40fe-8603-8ff2ec48b71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3cc7ff19-4a70-4a6f-8874-c6a29e207f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7a6ae7-4077-41cf-bca8-b491f41f774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64f069-ea62-4905-b1b7-1c5eac74764e}" ma:internalName="TaxCatchAll" ma:showField="CatchAllData" ma:web="7c7a6ae7-4077-41cf-bca8-b491f41f77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6D9690-9707-405E-AA66-AD86ECDA0E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332F40-ACDB-464C-A181-45AF6CFE791D}">
  <ds:schemaRefs>
    <ds:schemaRef ds:uri="http://schemas.microsoft.com/office/2006/metadata/properties"/>
    <ds:schemaRef ds:uri="http://schemas.microsoft.com/office/infopath/2007/PartnerControls"/>
    <ds:schemaRef ds:uri="682ba7da-e775-40fe-8603-8ff2ec48b712"/>
    <ds:schemaRef ds:uri="7c7a6ae7-4077-41cf-bca8-b491f41f7747"/>
  </ds:schemaRefs>
</ds:datastoreItem>
</file>

<file path=customXml/itemProps3.xml><?xml version="1.0" encoding="utf-8"?>
<ds:datastoreItem xmlns:ds="http://schemas.openxmlformats.org/officeDocument/2006/customXml" ds:itemID="{187D6550-6F9B-41E0-A0F6-61ECF0CD23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2ba7da-e775-40fe-8603-8ff2ec48b712"/>
    <ds:schemaRef ds:uri="7c7a6ae7-4077-41cf-bca8-b491f41f77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SK</vt:lpstr>
      <vt:lpstr>OZV-int</vt:lpstr>
      <vt:lpstr>OZV-ar</vt:lpstr>
      <vt:lpstr>OZV-mob</vt:lpstr>
      <vt:lpstr>AV</vt:lpstr>
      <vt:lpstr>IT</vt:lpstr>
      <vt:lpstr>SUM</vt:lpstr>
      <vt:lpstr>Spec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Martinec</dc:creator>
  <cp:lastModifiedBy>Josef Martinec</cp:lastModifiedBy>
  <dcterms:created xsi:type="dcterms:W3CDTF">2025-02-26T11:12:34Z</dcterms:created>
  <dcterms:modified xsi:type="dcterms:W3CDTF">2025-02-26T13:04:37Z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0x0101005CA93FED7F14EE4E87985A4DF176B71A</vt:lpwstr>
  </property>
  <property fmtid="{D5CDD505-2E9C-101B-9397-08002B2CF9AE}" pid="3" name="MediaServiceImageTags">
    <vt:lpwstr/>
  </property>
</Properties>
</file>