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V:\"/>
    </mc:Choice>
  </mc:AlternateContent>
  <bookViews>
    <workbookView xWindow="0" yWindow="0" windowWidth="0" windowHeight="0"/>
  </bookViews>
  <sheets>
    <sheet name="Rekapitulace stavby" sheetId="1" r:id="rId1"/>
    <sheet name="SO 01.1 - Stavební část" sheetId="2" r:id="rId2"/>
    <sheet name="SO 01.3 - PBŘ" sheetId="3" r:id="rId3"/>
    <sheet name="SO 01.4.1 - Zdravotně tec..." sheetId="4" r:id="rId4"/>
    <sheet name="SO 01.4.2 - Vytápění" sheetId="5" r:id="rId5"/>
    <sheet name="SO 01.4.3 - Vzduchotechnika" sheetId="6" r:id="rId6"/>
    <sheet name="SO 01.4.4 - Silnoproud" sheetId="7" r:id="rId7"/>
    <sheet name="SO 01.4.5.1 - AC část" sheetId="8" r:id="rId8"/>
    <sheet name="SO 01.4.5.2 - DC část" sheetId="9" r:id="rId9"/>
    <sheet name="SO 01.4.5.3 - Konstrukce" sheetId="10" r:id="rId10"/>
    <sheet name="SO 01.4.5.4 - Střídače a ..." sheetId="11" r:id="rId11"/>
    <sheet name="SO 01.4.6 - Slaboproud" sheetId="12" r:id="rId12"/>
    <sheet name="SO 01.4.7 - MaR" sheetId="13" r:id="rId13"/>
    <sheet name="IO 01 - Vodovodní a kanal..." sheetId="14" r:id="rId14"/>
    <sheet name="SO 02 - Komunikace a zpev..." sheetId="15" r:id="rId15"/>
    <sheet name="SO 03 - Sadové úpravy" sheetId="16" r:id="rId16"/>
    <sheet name="SO 00 - VRN" sheetId="17" r:id="rId17"/>
  </sheets>
  <definedNames>
    <definedName name="_xlnm.Print_Area" localSheetId="0">'Rekapitulace stavby'!$D$4:$AO$76,'Rekapitulace stavby'!$C$82:$AQ$111</definedName>
    <definedName name="_xlnm.Print_Titles" localSheetId="0">'Rekapitulace stavby'!$92:$92</definedName>
    <definedName name="_xlnm._FilterDatabase" localSheetId="1" hidden="1">'SO 01.1 - Stavební část'!$C$139:$K$1608</definedName>
    <definedName name="_xlnm.Print_Area" localSheetId="1">'SO 01.1 - Stavební část'!$C$4:$J$76,'SO 01.1 - Stavební část'!$C$82:$J$121,'SO 01.1 - Stavební část'!$C$127:$K$1608</definedName>
    <definedName name="_xlnm.Print_Titles" localSheetId="1">'SO 01.1 - Stavební část'!$139:$139</definedName>
    <definedName name="_xlnm._FilterDatabase" localSheetId="2" hidden="1">'SO 01.3 - PBŘ'!$C$117:$K$125</definedName>
    <definedName name="_xlnm.Print_Area" localSheetId="2">'SO 01.3 - PBŘ'!$C$4:$J$76,'SO 01.3 - PBŘ'!$C$82:$J$99,'SO 01.3 - PBŘ'!$C$105:$K$125</definedName>
    <definedName name="_xlnm.Print_Titles" localSheetId="2">'SO 01.3 - PBŘ'!$117:$117</definedName>
    <definedName name="_xlnm._FilterDatabase" localSheetId="3" hidden="1">'SO 01.4.1 - Zdravotně tec...'!$C$130:$K$510</definedName>
    <definedName name="_xlnm.Print_Area" localSheetId="3">'SO 01.4.1 - Zdravotně tec...'!$C$4:$J$76,'SO 01.4.1 - Zdravotně tec...'!$C$82:$J$112,'SO 01.4.1 - Zdravotně tec...'!$C$118:$K$510</definedName>
    <definedName name="_xlnm.Print_Titles" localSheetId="3">'SO 01.4.1 - Zdravotně tec...'!$130:$130</definedName>
    <definedName name="_xlnm._FilterDatabase" localSheetId="4" hidden="1">'SO 01.4.2 - Vytápění'!$C$118:$K$150</definedName>
    <definedName name="_xlnm.Print_Area" localSheetId="4">'SO 01.4.2 - Vytápění'!$C$4:$J$76,'SO 01.4.2 - Vytápění'!$C$82:$J$100,'SO 01.4.2 - Vytápění'!$C$106:$K$150</definedName>
    <definedName name="_xlnm.Print_Titles" localSheetId="4">'SO 01.4.2 - Vytápění'!$118:$118</definedName>
    <definedName name="_xlnm._FilterDatabase" localSheetId="5" hidden="1">'SO 01.4.3 - Vzduchotechnika'!$C$118:$K$162</definedName>
    <definedName name="_xlnm.Print_Area" localSheetId="5">'SO 01.4.3 - Vzduchotechnika'!$C$4:$J$76,'SO 01.4.3 - Vzduchotechnika'!$C$82:$J$100,'SO 01.4.3 - Vzduchotechnika'!$C$106:$K$162</definedName>
    <definedName name="_xlnm.Print_Titles" localSheetId="5">'SO 01.4.3 - Vzduchotechnika'!$118:$118</definedName>
    <definedName name="_xlnm._FilterDatabase" localSheetId="6" hidden="1">'SO 01.4.4 - Silnoproud'!$C$123:$K$271</definedName>
    <definedName name="_xlnm.Print_Area" localSheetId="6">'SO 01.4.4 - Silnoproud'!$C$4:$J$76,'SO 01.4.4 - Silnoproud'!$C$82:$J$105,'SO 01.4.4 - Silnoproud'!$C$111:$K$271</definedName>
    <definedName name="_xlnm.Print_Titles" localSheetId="6">'SO 01.4.4 - Silnoproud'!$123:$123</definedName>
    <definedName name="_xlnm._FilterDatabase" localSheetId="7" hidden="1">'SO 01.4.5.1 - AC část'!$C$120:$K$150</definedName>
    <definedName name="_xlnm.Print_Area" localSheetId="7">'SO 01.4.5.1 - AC část'!$C$4:$J$76,'SO 01.4.5.1 - AC část'!$C$82:$J$102,'SO 01.4.5.1 - AC část'!$C$108:$K$150</definedName>
    <definedName name="_xlnm.Print_Titles" localSheetId="7">'SO 01.4.5.1 - AC část'!$120:$120</definedName>
    <definedName name="_xlnm._FilterDatabase" localSheetId="8" hidden="1">'SO 01.4.5.2 - DC část'!$C$121:$K$141</definedName>
    <definedName name="_xlnm.Print_Area" localSheetId="8">'SO 01.4.5.2 - DC část'!$C$4:$J$76,'SO 01.4.5.2 - DC část'!$C$82:$J$103,'SO 01.4.5.2 - DC část'!$C$109:$K$141</definedName>
    <definedName name="_xlnm.Print_Titles" localSheetId="8">'SO 01.4.5.2 - DC část'!$121:$121</definedName>
    <definedName name="_xlnm._FilterDatabase" localSheetId="9" hidden="1">'SO 01.4.5.3 - Konstrukce'!$C$121:$K$136</definedName>
    <definedName name="_xlnm.Print_Area" localSheetId="9">'SO 01.4.5.3 - Konstrukce'!$C$4:$J$76,'SO 01.4.5.3 - Konstrukce'!$C$82:$J$103,'SO 01.4.5.3 - Konstrukce'!$C$109:$K$136</definedName>
    <definedName name="_xlnm.Print_Titles" localSheetId="9">'SO 01.4.5.3 - Konstrukce'!$121:$121</definedName>
    <definedName name="_xlnm._FilterDatabase" localSheetId="10" hidden="1">'SO 01.4.5.4 - Střídače a ...'!$C$122:$K$142</definedName>
    <definedName name="_xlnm.Print_Area" localSheetId="10">'SO 01.4.5.4 - Střídače a ...'!$C$4:$J$76,'SO 01.4.5.4 - Střídače a ...'!$C$82:$J$104,'SO 01.4.5.4 - Střídače a ...'!$C$110:$K$142</definedName>
    <definedName name="_xlnm.Print_Titles" localSheetId="10">'SO 01.4.5.4 - Střídače a ...'!$122:$122</definedName>
    <definedName name="_xlnm._FilterDatabase" localSheetId="11" hidden="1">'SO 01.4.6 - Slaboproud'!$C$123:$K$203</definedName>
    <definedName name="_xlnm.Print_Area" localSheetId="11">'SO 01.4.6 - Slaboproud'!$C$4:$J$76,'SO 01.4.6 - Slaboproud'!$C$82:$J$105,'SO 01.4.6 - Slaboproud'!$C$111:$K$203</definedName>
    <definedName name="_xlnm.Print_Titles" localSheetId="11">'SO 01.4.6 - Slaboproud'!$123:$123</definedName>
    <definedName name="_xlnm._FilterDatabase" localSheetId="12" hidden="1">'SO 01.4.7 - MaR'!$C$121:$K$191</definedName>
    <definedName name="_xlnm.Print_Area" localSheetId="12">'SO 01.4.7 - MaR'!$C$4:$J$76,'SO 01.4.7 - MaR'!$C$82:$J$103,'SO 01.4.7 - MaR'!$C$109:$K$191</definedName>
    <definedName name="_xlnm.Print_Titles" localSheetId="12">'SO 01.4.7 - MaR'!$121:$121</definedName>
    <definedName name="_xlnm._FilterDatabase" localSheetId="13" hidden="1">'IO 01 - Vodovodní a kanal...'!$C$125:$K$321</definedName>
    <definedName name="_xlnm.Print_Area" localSheetId="13">'IO 01 - Vodovodní a kanal...'!$C$4:$J$76,'IO 01 - Vodovodní a kanal...'!$C$82:$J$107,'IO 01 - Vodovodní a kanal...'!$C$113:$K$321</definedName>
    <definedName name="_xlnm.Print_Titles" localSheetId="13">'IO 01 - Vodovodní a kanal...'!$125:$125</definedName>
    <definedName name="_xlnm._FilterDatabase" localSheetId="14" hidden="1">'SO 02 - Komunikace a zpev...'!$C$125:$K$408</definedName>
    <definedName name="_xlnm.Print_Area" localSheetId="14">'SO 02 - Komunikace a zpev...'!$C$4:$J$76,'SO 02 - Komunikace a zpev...'!$C$82:$J$107,'SO 02 - Komunikace a zpev...'!$C$113:$K$408</definedName>
    <definedName name="_xlnm.Print_Titles" localSheetId="14">'SO 02 - Komunikace a zpev...'!$125:$125</definedName>
    <definedName name="_xlnm._FilterDatabase" localSheetId="15" hidden="1">'SO 03 - Sadové úpravy'!$C$118:$K$217</definedName>
    <definedName name="_xlnm.Print_Area" localSheetId="15">'SO 03 - Sadové úpravy'!$C$4:$J$76,'SO 03 - Sadové úpravy'!$C$82:$J$100,'SO 03 - Sadové úpravy'!$C$106:$K$217</definedName>
    <definedName name="_xlnm.Print_Titles" localSheetId="15">'SO 03 - Sadové úpravy'!$118:$118</definedName>
    <definedName name="_xlnm._FilterDatabase" localSheetId="16" hidden="1">'SO 00 - VRN'!$C$117:$K$142</definedName>
    <definedName name="_xlnm.Print_Area" localSheetId="16">'SO 00 - VRN'!$C$4:$J$76,'SO 00 - VRN'!$C$82:$J$99,'SO 00 - VRN'!$C$105:$K$142</definedName>
    <definedName name="_xlnm.Print_Titles" localSheetId="16">'SO 00 - VRN'!$117:$117</definedName>
  </definedNames>
  <calcPr/>
</workbook>
</file>

<file path=xl/calcChain.xml><?xml version="1.0" encoding="utf-8"?>
<calcChain xmlns="http://schemas.openxmlformats.org/spreadsheetml/2006/main">
  <c i="17" l="1" r="J37"/>
  <c r="J36"/>
  <c i="1" r="AY110"/>
  <c i="17" r="J35"/>
  <c i="1" r="AX110"/>
  <c i="17"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2"/>
  <c r="BH122"/>
  <c r="BG122"/>
  <c r="BE122"/>
  <c r="T122"/>
  <c r="R122"/>
  <c r="P122"/>
  <c r="BI121"/>
  <c r="BH121"/>
  <c r="BG121"/>
  <c r="BE121"/>
  <c r="T121"/>
  <c r="R121"/>
  <c r="P121"/>
  <c r="BI120"/>
  <c r="BH120"/>
  <c r="BG120"/>
  <c r="BE120"/>
  <c r="T120"/>
  <c r="R120"/>
  <c r="P120"/>
  <c r="F112"/>
  <c r="E110"/>
  <c r="F89"/>
  <c r="E87"/>
  <c r="J24"/>
  <c r="E24"/>
  <c r="J115"/>
  <c r="J23"/>
  <c r="J21"/>
  <c r="E21"/>
  <c r="J114"/>
  <c r="J20"/>
  <c r="J18"/>
  <c r="E18"/>
  <c r="F92"/>
  <c r="J17"/>
  <c r="J15"/>
  <c r="E15"/>
  <c r="F91"/>
  <c r="J14"/>
  <c r="J12"/>
  <c r="J112"/>
  <c r="E7"/>
  <c r="E85"/>
  <c i="16" r="J37"/>
  <c r="J36"/>
  <c i="1" r="AY109"/>
  <c i="16" r="J35"/>
  <c i="1" r="AX109"/>
  <c i="16" r="BI216"/>
  <c r="BH216"/>
  <c r="BG216"/>
  <c r="BF216"/>
  <c r="T216"/>
  <c r="T215"/>
  <c r="R216"/>
  <c r="R215"/>
  <c r="P216"/>
  <c r="P215"/>
  <c r="BI213"/>
  <c r="BH213"/>
  <c r="BG213"/>
  <c r="BF213"/>
  <c r="T213"/>
  <c r="R213"/>
  <c r="P213"/>
  <c r="BI208"/>
  <c r="BH208"/>
  <c r="BG208"/>
  <c r="BF208"/>
  <c r="T208"/>
  <c r="R208"/>
  <c r="P208"/>
  <c r="BI205"/>
  <c r="BH205"/>
  <c r="BG205"/>
  <c r="BF205"/>
  <c r="T205"/>
  <c r="R205"/>
  <c r="P205"/>
  <c r="BI201"/>
  <c r="BH201"/>
  <c r="BG201"/>
  <c r="BF201"/>
  <c r="T201"/>
  <c r="R201"/>
  <c r="P201"/>
  <c r="BI198"/>
  <c r="BH198"/>
  <c r="BG198"/>
  <c r="BF198"/>
  <c r="T198"/>
  <c r="R198"/>
  <c r="P198"/>
  <c r="BI194"/>
  <c r="BH194"/>
  <c r="BG194"/>
  <c r="BF194"/>
  <c r="T194"/>
  <c r="R194"/>
  <c r="P194"/>
  <c r="BI191"/>
  <c r="BH191"/>
  <c r="BG191"/>
  <c r="BF191"/>
  <c r="T191"/>
  <c r="R191"/>
  <c r="P191"/>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4"/>
  <c r="BH174"/>
  <c r="BG174"/>
  <c r="BF174"/>
  <c r="T174"/>
  <c r="R174"/>
  <c r="P174"/>
  <c r="BI171"/>
  <c r="BH171"/>
  <c r="BG171"/>
  <c r="BF171"/>
  <c r="T171"/>
  <c r="R171"/>
  <c r="P171"/>
  <c r="BI169"/>
  <c r="BH169"/>
  <c r="BG169"/>
  <c r="BF169"/>
  <c r="T169"/>
  <c r="R169"/>
  <c r="P169"/>
  <c r="BI168"/>
  <c r="BH168"/>
  <c r="BG168"/>
  <c r="BF168"/>
  <c r="T168"/>
  <c r="R168"/>
  <c r="P168"/>
  <c r="BI167"/>
  <c r="BH167"/>
  <c r="BG167"/>
  <c r="BF167"/>
  <c r="T167"/>
  <c r="R167"/>
  <c r="P167"/>
  <c r="BI163"/>
  <c r="BH163"/>
  <c r="BG163"/>
  <c r="BF163"/>
  <c r="T163"/>
  <c r="R163"/>
  <c r="P163"/>
  <c r="BI162"/>
  <c r="BH162"/>
  <c r="BG162"/>
  <c r="BF162"/>
  <c r="T162"/>
  <c r="R162"/>
  <c r="P162"/>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7"/>
  <c r="BH147"/>
  <c r="BG147"/>
  <c r="BF147"/>
  <c r="T147"/>
  <c r="R147"/>
  <c r="P147"/>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8"/>
  <c r="BH128"/>
  <c r="BG128"/>
  <c r="BF128"/>
  <c r="T128"/>
  <c r="R128"/>
  <c r="P128"/>
  <c r="BI124"/>
  <c r="BH124"/>
  <c r="BG124"/>
  <c r="BF124"/>
  <c r="T124"/>
  <c r="R124"/>
  <c r="P124"/>
  <c r="BI122"/>
  <c r="BH122"/>
  <c r="BG122"/>
  <c r="BF122"/>
  <c r="T122"/>
  <c r="R122"/>
  <c r="P122"/>
  <c r="F113"/>
  <c r="E111"/>
  <c r="F89"/>
  <c r="E87"/>
  <c r="J24"/>
  <c r="E24"/>
  <c r="J92"/>
  <c r="J23"/>
  <c r="J21"/>
  <c r="E21"/>
  <c r="J115"/>
  <c r="J20"/>
  <c r="J18"/>
  <c r="E18"/>
  <c r="F92"/>
  <c r="J17"/>
  <c r="J15"/>
  <c r="E15"/>
  <c r="F115"/>
  <c r="J14"/>
  <c r="J12"/>
  <c r="J113"/>
  <c r="E7"/>
  <c r="E85"/>
  <c i="15" r="J37"/>
  <c r="J36"/>
  <c i="1" r="AY108"/>
  <c i="15" r="J35"/>
  <c i="1" r="AX108"/>
  <c i="15" r="BI407"/>
  <c r="BH407"/>
  <c r="BG407"/>
  <c r="BF407"/>
  <c r="T407"/>
  <c r="R407"/>
  <c r="P407"/>
  <c r="BI403"/>
  <c r="BH403"/>
  <c r="BG403"/>
  <c r="BF403"/>
  <c r="T403"/>
  <c r="R403"/>
  <c r="P403"/>
  <c r="BI402"/>
  <c r="BH402"/>
  <c r="BG402"/>
  <c r="BF402"/>
  <c r="T402"/>
  <c r="R402"/>
  <c r="P402"/>
  <c r="BI398"/>
  <c r="BH398"/>
  <c r="BG398"/>
  <c r="BF398"/>
  <c r="T398"/>
  <c r="T397"/>
  <c r="R398"/>
  <c r="R397"/>
  <c r="P398"/>
  <c r="P397"/>
  <c r="BI394"/>
  <c r="BH394"/>
  <c r="BG394"/>
  <c r="BF394"/>
  <c r="T394"/>
  <c r="T393"/>
  <c r="R394"/>
  <c r="R393"/>
  <c r="P394"/>
  <c r="P393"/>
  <c r="BI389"/>
  <c r="BH389"/>
  <c r="BG389"/>
  <c r="BF389"/>
  <c r="T389"/>
  <c r="R389"/>
  <c r="P389"/>
  <c r="BI387"/>
  <c r="BH387"/>
  <c r="BG387"/>
  <c r="BF387"/>
  <c r="T387"/>
  <c r="R387"/>
  <c r="P387"/>
  <c r="BI383"/>
  <c r="BH383"/>
  <c r="BG383"/>
  <c r="BF383"/>
  <c r="T383"/>
  <c r="R383"/>
  <c r="P383"/>
  <c r="BI379"/>
  <c r="BH379"/>
  <c r="BG379"/>
  <c r="BF379"/>
  <c r="T379"/>
  <c r="R379"/>
  <c r="P379"/>
  <c r="BI377"/>
  <c r="BH377"/>
  <c r="BG377"/>
  <c r="BF377"/>
  <c r="T377"/>
  <c r="R377"/>
  <c r="P377"/>
  <c r="BI374"/>
  <c r="BH374"/>
  <c r="BG374"/>
  <c r="BF374"/>
  <c r="T374"/>
  <c r="R374"/>
  <c r="P374"/>
  <c r="BI372"/>
  <c r="BH372"/>
  <c r="BG372"/>
  <c r="BF372"/>
  <c r="T372"/>
  <c r="R372"/>
  <c r="P372"/>
  <c r="BI370"/>
  <c r="BH370"/>
  <c r="BG370"/>
  <c r="BF370"/>
  <c r="T370"/>
  <c r="R370"/>
  <c r="P370"/>
  <c r="BI366"/>
  <c r="BH366"/>
  <c r="BG366"/>
  <c r="BF366"/>
  <c r="T366"/>
  <c r="R366"/>
  <c r="P366"/>
  <c r="BI364"/>
  <c r="BH364"/>
  <c r="BG364"/>
  <c r="BF364"/>
  <c r="T364"/>
  <c r="R364"/>
  <c r="P364"/>
  <c r="BI360"/>
  <c r="BH360"/>
  <c r="BG360"/>
  <c r="BF360"/>
  <c r="T360"/>
  <c r="R360"/>
  <c r="P360"/>
  <c r="BI354"/>
  <c r="BH354"/>
  <c r="BG354"/>
  <c r="BF354"/>
  <c r="T354"/>
  <c r="R354"/>
  <c r="P354"/>
  <c r="BI350"/>
  <c r="BH350"/>
  <c r="BG350"/>
  <c r="BF350"/>
  <c r="T350"/>
  <c r="R350"/>
  <c r="P350"/>
  <c r="BI347"/>
  <c r="BH347"/>
  <c r="BG347"/>
  <c r="BF347"/>
  <c r="T347"/>
  <c r="R347"/>
  <c r="P347"/>
  <c r="BI345"/>
  <c r="BH345"/>
  <c r="BG345"/>
  <c r="BF345"/>
  <c r="T345"/>
  <c r="R345"/>
  <c r="P345"/>
  <c r="BI342"/>
  <c r="BH342"/>
  <c r="BG342"/>
  <c r="BF342"/>
  <c r="T342"/>
  <c r="R342"/>
  <c r="P342"/>
  <c r="BI340"/>
  <c r="BH340"/>
  <c r="BG340"/>
  <c r="BF340"/>
  <c r="T340"/>
  <c r="R340"/>
  <c r="P340"/>
  <c r="BI337"/>
  <c r="BH337"/>
  <c r="BG337"/>
  <c r="BF337"/>
  <c r="T337"/>
  <c r="R337"/>
  <c r="P337"/>
  <c r="BI335"/>
  <c r="BH335"/>
  <c r="BG335"/>
  <c r="BF335"/>
  <c r="T335"/>
  <c r="R335"/>
  <c r="P335"/>
  <c r="BI333"/>
  <c r="BH333"/>
  <c r="BG333"/>
  <c r="BF333"/>
  <c r="T333"/>
  <c r="R333"/>
  <c r="P333"/>
  <c r="BI329"/>
  <c r="BH329"/>
  <c r="BG329"/>
  <c r="BF329"/>
  <c r="T329"/>
  <c r="R329"/>
  <c r="P329"/>
  <c r="BI325"/>
  <c r="BH325"/>
  <c r="BG325"/>
  <c r="BF325"/>
  <c r="T325"/>
  <c r="R325"/>
  <c r="P325"/>
  <c r="BI323"/>
  <c r="BH323"/>
  <c r="BG323"/>
  <c r="BF323"/>
  <c r="T323"/>
  <c r="R323"/>
  <c r="P323"/>
  <c r="BI321"/>
  <c r="BH321"/>
  <c r="BG321"/>
  <c r="BF321"/>
  <c r="T321"/>
  <c r="R321"/>
  <c r="P321"/>
  <c r="BI320"/>
  <c r="BH320"/>
  <c r="BG320"/>
  <c r="BF320"/>
  <c r="T320"/>
  <c r="R320"/>
  <c r="P320"/>
  <c r="BI318"/>
  <c r="BH318"/>
  <c r="BG318"/>
  <c r="BF318"/>
  <c r="T318"/>
  <c r="R318"/>
  <c r="P318"/>
  <c r="BI317"/>
  <c r="BH317"/>
  <c r="BG317"/>
  <c r="BF317"/>
  <c r="T317"/>
  <c r="R317"/>
  <c r="P317"/>
  <c r="BI315"/>
  <c r="BH315"/>
  <c r="BG315"/>
  <c r="BF315"/>
  <c r="T315"/>
  <c r="R315"/>
  <c r="P315"/>
  <c r="BI314"/>
  <c r="BH314"/>
  <c r="BG314"/>
  <c r="BF314"/>
  <c r="T314"/>
  <c r="R314"/>
  <c r="P314"/>
  <c r="BI312"/>
  <c r="BH312"/>
  <c r="BG312"/>
  <c r="BF312"/>
  <c r="T312"/>
  <c r="R312"/>
  <c r="P312"/>
  <c r="BI311"/>
  <c r="BH311"/>
  <c r="BG311"/>
  <c r="BF311"/>
  <c r="T311"/>
  <c r="R311"/>
  <c r="P311"/>
  <c r="BI307"/>
  <c r="BH307"/>
  <c r="BG307"/>
  <c r="BF307"/>
  <c r="T307"/>
  <c r="R307"/>
  <c r="P307"/>
  <c r="BI303"/>
  <c r="BH303"/>
  <c r="BG303"/>
  <c r="BF303"/>
  <c r="T303"/>
  <c r="R303"/>
  <c r="P303"/>
  <c r="BI300"/>
  <c r="BH300"/>
  <c r="BG300"/>
  <c r="BF300"/>
  <c r="T300"/>
  <c r="R300"/>
  <c r="P300"/>
  <c r="BI296"/>
  <c r="BH296"/>
  <c r="BG296"/>
  <c r="BF296"/>
  <c r="T296"/>
  <c r="R296"/>
  <c r="P296"/>
  <c r="BI293"/>
  <c r="BH293"/>
  <c r="BG293"/>
  <c r="BF293"/>
  <c r="T293"/>
  <c r="R293"/>
  <c r="P293"/>
  <c r="BI289"/>
  <c r="BH289"/>
  <c r="BG289"/>
  <c r="BF289"/>
  <c r="T289"/>
  <c r="R289"/>
  <c r="P289"/>
  <c r="BI286"/>
  <c r="BH286"/>
  <c r="BG286"/>
  <c r="BF286"/>
  <c r="T286"/>
  <c r="R286"/>
  <c r="P286"/>
  <c r="BI282"/>
  <c r="BH282"/>
  <c r="BG282"/>
  <c r="BF282"/>
  <c r="T282"/>
  <c r="R282"/>
  <c r="P282"/>
  <c r="BI279"/>
  <c r="BH279"/>
  <c r="BG279"/>
  <c r="BF279"/>
  <c r="T279"/>
  <c r="R279"/>
  <c r="P279"/>
  <c r="BI275"/>
  <c r="BH275"/>
  <c r="BG275"/>
  <c r="BF275"/>
  <c r="T275"/>
  <c r="R275"/>
  <c r="P275"/>
  <c r="BI269"/>
  <c r="BH269"/>
  <c r="BG269"/>
  <c r="BF269"/>
  <c r="T269"/>
  <c r="R269"/>
  <c r="P269"/>
  <c r="BI267"/>
  <c r="BH267"/>
  <c r="BG267"/>
  <c r="BF267"/>
  <c r="T267"/>
  <c r="R267"/>
  <c r="P267"/>
  <c r="BI263"/>
  <c r="BH263"/>
  <c r="BG263"/>
  <c r="BF263"/>
  <c r="T263"/>
  <c r="R263"/>
  <c r="P263"/>
  <c r="BI259"/>
  <c r="BH259"/>
  <c r="BG259"/>
  <c r="BF259"/>
  <c r="T259"/>
  <c r="R259"/>
  <c r="P259"/>
  <c r="BI255"/>
  <c r="BH255"/>
  <c r="BG255"/>
  <c r="BF255"/>
  <c r="T255"/>
  <c r="R255"/>
  <c r="P255"/>
  <c r="BI254"/>
  <c r="BH254"/>
  <c r="BG254"/>
  <c r="BF254"/>
  <c r="T254"/>
  <c r="R254"/>
  <c r="P254"/>
  <c r="BI252"/>
  <c r="BH252"/>
  <c r="BG252"/>
  <c r="BF252"/>
  <c r="T252"/>
  <c r="R252"/>
  <c r="P252"/>
  <c r="BI251"/>
  <c r="BH251"/>
  <c r="BG251"/>
  <c r="BF251"/>
  <c r="T251"/>
  <c r="R251"/>
  <c r="P251"/>
  <c r="BI249"/>
  <c r="BH249"/>
  <c r="BG249"/>
  <c r="BF249"/>
  <c r="T249"/>
  <c r="R249"/>
  <c r="P249"/>
  <c r="BI248"/>
  <c r="BH248"/>
  <c r="BG248"/>
  <c r="BF248"/>
  <c r="T248"/>
  <c r="R248"/>
  <c r="P248"/>
  <c r="BI246"/>
  <c r="BH246"/>
  <c r="BG246"/>
  <c r="BF246"/>
  <c r="T246"/>
  <c r="R246"/>
  <c r="P246"/>
  <c r="BI238"/>
  <c r="BH238"/>
  <c r="BG238"/>
  <c r="BF238"/>
  <c r="T238"/>
  <c r="R238"/>
  <c r="P238"/>
  <c r="BI236"/>
  <c r="BH236"/>
  <c r="BG236"/>
  <c r="BF236"/>
  <c r="T236"/>
  <c r="R236"/>
  <c r="P236"/>
  <c r="BI234"/>
  <c r="BH234"/>
  <c r="BG234"/>
  <c r="BF234"/>
  <c r="T234"/>
  <c r="R234"/>
  <c r="P234"/>
  <c r="BI232"/>
  <c r="BH232"/>
  <c r="BG232"/>
  <c r="BF232"/>
  <c r="T232"/>
  <c r="R232"/>
  <c r="P232"/>
  <c r="BI228"/>
  <c r="BH228"/>
  <c r="BG228"/>
  <c r="BF228"/>
  <c r="T228"/>
  <c r="R228"/>
  <c r="P228"/>
  <c r="BI224"/>
  <c r="BH224"/>
  <c r="BG224"/>
  <c r="BF224"/>
  <c r="T224"/>
  <c r="R224"/>
  <c r="P224"/>
  <c r="BI220"/>
  <c r="BH220"/>
  <c r="BG220"/>
  <c r="BF220"/>
  <c r="T220"/>
  <c r="R220"/>
  <c r="P220"/>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3"/>
  <c r="BH193"/>
  <c r="BG193"/>
  <c r="BF193"/>
  <c r="T193"/>
  <c r="R193"/>
  <c r="P193"/>
  <c r="BI188"/>
  <c r="BH188"/>
  <c r="BG188"/>
  <c r="BF188"/>
  <c r="T188"/>
  <c r="R188"/>
  <c r="P188"/>
  <c r="BI184"/>
  <c r="BH184"/>
  <c r="BG184"/>
  <c r="BF184"/>
  <c r="T184"/>
  <c r="R184"/>
  <c r="P184"/>
  <c r="BI182"/>
  <c r="BH182"/>
  <c r="BG182"/>
  <c r="BF182"/>
  <c r="T182"/>
  <c r="R182"/>
  <c r="P182"/>
  <c r="BI178"/>
  <c r="BH178"/>
  <c r="BG178"/>
  <c r="BF178"/>
  <c r="T178"/>
  <c r="R178"/>
  <c r="P178"/>
  <c r="BI174"/>
  <c r="BH174"/>
  <c r="BG174"/>
  <c r="BF174"/>
  <c r="T174"/>
  <c r="R174"/>
  <c r="P174"/>
  <c r="BI172"/>
  <c r="BH172"/>
  <c r="BG172"/>
  <c r="BF172"/>
  <c r="T172"/>
  <c r="R172"/>
  <c r="P172"/>
  <c r="BI168"/>
  <c r="BH168"/>
  <c r="BG168"/>
  <c r="BF168"/>
  <c r="T168"/>
  <c r="R168"/>
  <c r="P168"/>
  <c r="BI166"/>
  <c r="BH166"/>
  <c r="BG166"/>
  <c r="BF166"/>
  <c r="T166"/>
  <c r="R166"/>
  <c r="P166"/>
  <c r="BI162"/>
  <c r="BH162"/>
  <c r="BG162"/>
  <c r="BF162"/>
  <c r="T162"/>
  <c r="R162"/>
  <c r="P162"/>
  <c r="BI158"/>
  <c r="BH158"/>
  <c r="BG158"/>
  <c r="BF158"/>
  <c r="T158"/>
  <c r="R158"/>
  <c r="P158"/>
  <c r="BI156"/>
  <c r="BH156"/>
  <c r="BG156"/>
  <c r="BF156"/>
  <c r="T156"/>
  <c r="R156"/>
  <c r="P156"/>
  <c r="BI154"/>
  <c r="BH154"/>
  <c r="BG154"/>
  <c r="BF154"/>
  <c r="T154"/>
  <c r="R154"/>
  <c r="P154"/>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R136"/>
  <c r="P136"/>
  <c r="BI131"/>
  <c r="BH131"/>
  <c r="BG131"/>
  <c r="BF131"/>
  <c r="T131"/>
  <c r="R131"/>
  <c r="P131"/>
  <c r="BI129"/>
  <c r="BH129"/>
  <c r="BG129"/>
  <c r="BF129"/>
  <c r="T129"/>
  <c r="R129"/>
  <c r="P129"/>
  <c r="F120"/>
  <c r="E118"/>
  <c r="F89"/>
  <c r="E87"/>
  <c r="J24"/>
  <c r="E24"/>
  <c r="J92"/>
  <c r="J23"/>
  <c r="J21"/>
  <c r="E21"/>
  <c r="J122"/>
  <c r="J20"/>
  <c r="J18"/>
  <c r="E18"/>
  <c r="F123"/>
  <c r="J17"/>
  <c r="J15"/>
  <c r="E15"/>
  <c r="F91"/>
  <c r="J14"/>
  <c r="J12"/>
  <c r="J89"/>
  <c r="E7"/>
  <c r="E116"/>
  <c i="14" r="J37"/>
  <c r="J36"/>
  <c i="1" r="AY107"/>
  <c i="14" r="J35"/>
  <c i="1" r="AX107"/>
  <c i="14" r="BI321"/>
  <c r="BH321"/>
  <c r="BG321"/>
  <c r="BE321"/>
  <c r="T321"/>
  <c r="R321"/>
  <c r="P321"/>
  <c r="BI320"/>
  <c r="BH320"/>
  <c r="BG320"/>
  <c r="BE320"/>
  <c r="T320"/>
  <c r="R320"/>
  <c r="P320"/>
  <c r="BI317"/>
  <c r="BH317"/>
  <c r="BG317"/>
  <c r="BE317"/>
  <c r="T317"/>
  <c r="T316"/>
  <c r="R317"/>
  <c r="R316"/>
  <c r="P317"/>
  <c r="P316"/>
  <c r="BI313"/>
  <c r="BH313"/>
  <c r="BG313"/>
  <c r="BE313"/>
  <c r="T313"/>
  <c r="R313"/>
  <c r="P313"/>
  <c r="BI310"/>
  <c r="BH310"/>
  <c r="BG310"/>
  <c r="BE310"/>
  <c r="T310"/>
  <c r="R310"/>
  <c r="P310"/>
  <c r="BI307"/>
  <c r="BH307"/>
  <c r="BG307"/>
  <c r="BE307"/>
  <c r="T307"/>
  <c r="R307"/>
  <c r="P307"/>
  <c r="BI306"/>
  <c r="BH306"/>
  <c r="BG306"/>
  <c r="BE306"/>
  <c r="T306"/>
  <c r="R306"/>
  <c r="P306"/>
  <c r="BI302"/>
  <c r="BH302"/>
  <c r="BG302"/>
  <c r="BE302"/>
  <c r="T302"/>
  <c r="T301"/>
  <c r="R302"/>
  <c r="R301"/>
  <c r="P302"/>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4"/>
  <c r="BH284"/>
  <c r="BG284"/>
  <c r="BE284"/>
  <c r="T284"/>
  <c r="R284"/>
  <c r="P284"/>
  <c r="BI283"/>
  <c r="BH283"/>
  <c r="BG283"/>
  <c r="BE283"/>
  <c r="T283"/>
  <c r="R283"/>
  <c r="P283"/>
  <c r="BI281"/>
  <c r="BH281"/>
  <c r="BG281"/>
  <c r="BE281"/>
  <c r="T281"/>
  <c r="R281"/>
  <c r="P281"/>
  <c r="BI280"/>
  <c r="BH280"/>
  <c r="BG280"/>
  <c r="BE280"/>
  <c r="T280"/>
  <c r="R280"/>
  <c r="P280"/>
  <c r="BI278"/>
  <c r="BH278"/>
  <c r="BG278"/>
  <c r="BE278"/>
  <c r="T278"/>
  <c r="R278"/>
  <c r="P278"/>
  <c r="BI277"/>
  <c r="BH277"/>
  <c r="BG277"/>
  <c r="BE277"/>
  <c r="T277"/>
  <c r="R277"/>
  <c r="P277"/>
  <c r="BI276"/>
  <c r="BH276"/>
  <c r="BG276"/>
  <c r="BE276"/>
  <c r="T276"/>
  <c r="R276"/>
  <c r="P276"/>
  <c r="BI274"/>
  <c r="BH274"/>
  <c r="BG274"/>
  <c r="BE274"/>
  <c r="T274"/>
  <c r="R274"/>
  <c r="P274"/>
  <c r="BI272"/>
  <c r="BH272"/>
  <c r="BG272"/>
  <c r="BE272"/>
  <c r="T272"/>
  <c r="R272"/>
  <c r="P272"/>
  <c r="BI270"/>
  <c r="BH270"/>
  <c r="BG270"/>
  <c r="BE270"/>
  <c r="T270"/>
  <c r="R270"/>
  <c r="P270"/>
  <c r="BI269"/>
  <c r="BH269"/>
  <c r="BG269"/>
  <c r="BE269"/>
  <c r="T269"/>
  <c r="R269"/>
  <c r="P269"/>
  <c r="BI267"/>
  <c r="BH267"/>
  <c r="BG267"/>
  <c r="BE267"/>
  <c r="T267"/>
  <c r="R267"/>
  <c r="P267"/>
  <c r="BI266"/>
  <c r="BH266"/>
  <c r="BG266"/>
  <c r="BE266"/>
  <c r="T266"/>
  <c r="R266"/>
  <c r="P266"/>
  <c r="BI265"/>
  <c r="BH265"/>
  <c r="BG265"/>
  <c r="BE265"/>
  <c r="T265"/>
  <c r="R265"/>
  <c r="P265"/>
  <c r="BI263"/>
  <c r="BH263"/>
  <c r="BG263"/>
  <c r="BE263"/>
  <c r="T263"/>
  <c r="R263"/>
  <c r="P263"/>
  <c r="BI261"/>
  <c r="BH261"/>
  <c r="BG261"/>
  <c r="BE261"/>
  <c r="T261"/>
  <c r="R261"/>
  <c r="P261"/>
  <c r="BI260"/>
  <c r="BH260"/>
  <c r="BG260"/>
  <c r="BE260"/>
  <c r="T260"/>
  <c r="R260"/>
  <c r="P260"/>
  <c r="BI258"/>
  <c r="BH258"/>
  <c r="BG258"/>
  <c r="BE258"/>
  <c r="T258"/>
  <c r="R258"/>
  <c r="P258"/>
  <c r="BI255"/>
  <c r="BH255"/>
  <c r="BG255"/>
  <c r="BE255"/>
  <c r="T255"/>
  <c r="R255"/>
  <c r="P255"/>
  <c r="BI253"/>
  <c r="BH253"/>
  <c r="BG253"/>
  <c r="BE253"/>
  <c r="T253"/>
  <c r="R253"/>
  <c r="P253"/>
  <c r="BI250"/>
  <c r="BH250"/>
  <c r="BG250"/>
  <c r="BE250"/>
  <c r="T250"/>
  <c r="R250"/>
  <c r="P250"/>
  <c r="BI246"/>
  <c r="BH246"/>
  <c r="BG246"/>
  <c r="BE246"/>
  <c r="T246"/>
  <c r="R246"/>
  <c r="P246"/>
  <c r="BI240"/>
  <c r="BH240"/>
  <c r="BG240"/>
  <c r="BE240"/>
  <c r="T240"/>
  <c r="R240"/>
  <c r="P240"/>
  <c r="BI238"/>
  <c r="BH238"/>
  <c r="BG238"/>
  <c r="BE238"/>
  <c r="T238"/>
  <c r="R238"/>
  <c r="P238"/>
  <c r="BI234"/>
  <c r="BH234"/>
  <c r="BG234"/>
  <c r="BE234"/>
  <c r="T234"/>
  <c r="R234"/>
  <c r="P234"/>
  <c r="BI230"/>
  <c r="BH230"/>
  <c r="BG230"/>
  <c r="BE230"/>
  <c r="T230"/>
  <c r="R230"/>
  <c r="P230"/>
  <c r="BI226"/>
  <c r="BH226"/>
  <c r="BG226"/>
  <c r="BE226"/>
  <c r="T226"/>
  <c r="R226"/>
  <c r="P226"/>
  <c r="BI225"/>
  <c r="BH225"/>
  <c r="BG225"/>
  <c r="BE225"/>
  <c r="T225"/>
  <c r="R225"/>
  <c r="P225"/>
  <c r="BI223"/>
  <c r="BH223"/>
  <c r="BG223"/>
  <c r="BE223"/>
  <c r="T223"/>
  <c r="R223"/>
  <c r="P223"/>
  <c r="BI222"/>
  <c r="BH222"/>
  <c r="BG222"/>
  <c r="BE222"/>
  <c r="T222"/>
  <c r="R222"/>
  <c r="P222"/>
  <c r="BI220"/>
  <c r="BH220"/>
  <c r="BG220"/>
  <c r="BE220"/>
  <c r="T220"/>
  <c r="R220"/>
  <c r="P220"/>
  <c r="BI219"/>
  <c r="BH219"/>
  <c r="BG219"/>
  <c r="BE219"/>
  <c r="T219"/>
  <c r="R219"/>
  <c r="P219"/>
  <c r="BI217"/>
  <c r="BH217"/>
  <c r="BG217"/>
  <c r="BE217"/>
  <c r="T217"/>
  <c r="R217"/>
  <c r="P217"/>
  <c r="BI212"/>
  <c r="BH212"/>
  <c r="BG212"/>
  <c r="BE212"/>
  <c r="T212"/>
  <c r="R212"/>
  <c r="P212"/>
  <c r="BI209"/>
  <c r="BH209"/>
  <c r="BG209"/>
  <c r="BE209"/>
  <c r="T209"/>
  <c r="T208"/>
  <c r="R209"/>
  <c r="R208"/>
  <c r="P209"/>
  <c r="P208"/>
  <c r="BI205"/>
  <c r="BH205"/>
  <c r="BG205"/>
  <c r="BE205"/>
  <c r="T205"/>
  <c r="R205"/>
  <c r="P205"/>
  <c r="BI200"/>
  <c r="BH200"/>
  <c r="BG200"/>
  <c r="BE200"/>
  <c r="T200"/>
  <c r="R200"/>
  <c r="P200"/>
  <c r="BI195"/>
  <c r="BH195"/>
  <c r="BG195"/>
  <c r="BE195"/>
  <c r="T195"/>
  <c r="R195"/>
  <c r="P195"/>
  <c r="BI192"/>
  <c r="BH192"/>
  <c r="BG192"/>
  <c r="BE192"/>
  <c r="T192"/>
  <c r="R192"/>
  <c r="P192"/>
  <c r="BI186"/>
  <c r="BH186"/>
  <c r="BG186"/>
  <c r="BE186"/>
  <c r="T186"/>
  <c r="R186"/>
  <c r="P186"/>
  <c r="BI182"/>
  <c r="BH182"/>
  <c r="BG182"/>
  <c r="BE182"/>
  <c r="T182"/>
  <c r="R182"/>
  <c r="P182"/>
  <c r="BI180"/>
  <c r="BH180"/>
  <c r="BG180"/>
  <c r="BE180"/>
  <c r="T180"/>
  <c r="R180"/>
  <c r="P180"/>
  <c r="BI178"/>
  <c r="BH178"/>
  <c r="BG178"/>
  <c r="BE178"/>
  <c r="T178"/>
  <c r="R178"/>
  <c r="P178"/>
  <c r="BI173"/>
  <c r="BH173"/>
  <c r="BG173"/>
  <c r="BE173"/>
  <c r="T173"/>
  <c r="R173"/>
  <c r="P173"/>
  <c r="BI169"/>
  <c r="BH169"/>
  <c r="BG169"/>
  <c r="BE169"/>
  <c r="T169"/>
  <c r="R169"/>
  <c r="P169"/>
  <c r="BI164"/>
  <c r="BH164"/>
  <c r="BG164"/>
  <c r="BE164"/>
  <c r="T164"/>
  <c r="R164"/>
  <c r="P164"/>
  <c r="BI162"/>
  <c r="BH162"/>
  <c r="BG162"/>
  <c r="BE162"/>
  <c r="T162"/>
  <c r="R162"/>
  <c r="P162"/>
  <c r="BI160"/>
  <c r="BH160"/>
  <c r="BG160"/>
  <c r="BE160"/>
  <c r="T160"/>
  <c r="R160"/>
  <c r="P160"/>
  <c r="BI155"/>
  <c r="BH155"/>
  <c r="BG155"/>
  <c r="BE155"/>
  <c r="T155"/>
  <c r="R155"/>
  <c r="P155"/>
  <c r="BI151"/>
  <c r="BH151"/>
  <c r="BG151"/>
  <c r="BE151"/>
  <c r="T151"/>
  <c r="R151"/>
  <c r="P151"/>
  <c r="BI147"/>
  <c r="BH147"/>
  <c r="BG147"/>
  <c r="BE147"/>
  <c r="T147"/>
  <c r="R147"/>
  <c r="P147"/>
  <c r="BI142"/>
  <c r="BH142"/>
  <c r="BG142"/>
  <c r="BE142"/>
  <c r="T142"/>
  <c r="R142"/>
  <c r="P142"/>
  <c r="BI137"/>
  <c r="BH137"/>
  <c r="BG137"/>
  <c r="BE137"/>
  <c r="T137"/>
  <c r="R137"/>
  <c r="P137"/>
  <c r="BI135"/>
  <c r="BH135"/>
  <c r="BG135"/>
  <c r="BE135"/>
  <c r="T135"/>
  <c r="R135"/>
  <c r="P135"/>
  <c r="BI133"/>
  <c r="BH133"/>
  <c r="BG133"/>
  <c r="BE133"/>
  <c r="T133"/>
  <c r="R133"/>
  <c r="P133"/>
  <c r="BI129"/>
  <c r="BH129"/>
  <c r="BG129"/>
  <c r="BE129"/>
  <c r="T129"/>
  <c r="R129"/>
  <c r="P129"/>
  <c r="F120"/>
  <c r="E118"/>
  <c r="F89"/>
  <c r="E87"/>
  <c r="J24"/>
  <c r="E24"/>
  <c r="J92"/>
  <c r="J23"/>
  <c r="J21"/>
  <c r="E21"/>
  <c r="J122"/>
  <c r="J20"/>
  <c r="J18"/>
  <c r="E18"/>
  <c r="F123"/>
  <c r="J17"/>
  <c r="J15"/>
  <c r="E15"/>
  <c r="F91"/>
  <c r="J14"/>
  <c r="J12"/>
  <c r="J89"/>
  <c r="E7"/>
  <c r="E116"/>
  <c i="13" r="J37"/>
  <c r="J36"/>
  <c i="1" r="AY106"/>
  <c i="13" r="J35"/>
  <c i="1" r="AX106"/>
  <c i="13"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8"/>
  <c r="BH158"/>
  <c r="BG158"/>
  <c r="BE158"/>
  <c r="T158"/>
  <c r="T157"/>
  <c r="R158"/>
  <c r="R157"/>
  <c r="P158"/>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F116"/>
  <c r="E114"/>
  <c r="F89"/>
  <c r="E87"/>
  <c r="J24"/>
  <c r="E24"/>
  <c r="J119"/>
  <c r="J23"/>
  <c r="J21"/>
  <c r="E21"/>
  <c r="J118"/>
  <c r="J20"/>
  <c r="J18"/>
  <c r="E18"/>
  <c r="F119"/>
  <c r="J17"/>
  <c r="J15"/>
  <c r="E15"/>
  <c r="F91"/>
  <c r="J14"/>
  <c r="J12"/>
  <c r="J89"/>
  <c r="E7"/>
  <c r="E85"/>
  <c i="12" r="J37"/>
  <c r="J36"/>
  <c i="1" r="AY105"/>
  <c i="12" r="J35"/>
  <c i="1" r="AX105"/>
  <c i="12" r="BI203"/>
  <c r="BH203"/>
  <c r="BG203"/>
  <c r="BE203"/>
  <c r="T203"/>
  <c r="R203"/>
  <c r="P203"/>
  <c r="BI202"/>
  <c r="BH202"/>
  <c r="BG202"/>
  <c r="BE202"/>
  <c r="T202"/>
  <c r="R202"/>
  <c r="P202"/>
  <c r="BI201"/>
  <c r="BH201"/>
  <c r="BG201"/>
  <c r="BE201"/>
  <c r="T201"/>
  <c r="R201"/>
  <c r="P201"/>
  <c r="BI200"/>
  <c r="BH200"/>
  <c r="BG200"/>
  <c r="BE200"/>
  <c r="T200"/>
  <c r="R200"/>
  <c r="P200"/>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F118"/>
  <c r="E116"/>
  <c r="F89"/>
  <c r="E87"/>
  <c r="J24"/>
  <c r="E24"/>
  <c r="J121"/>
  <c r="J23"/>
  <c r="J21"/>
  <c r="E21"/>
  <c r="J91"/>
  <c r="J20"/>
  <c r="J18"/>
  <c r="E18"/>
  <c r="F92"/>
  <c r="J17"/>
  <c r="J15"/>
  <c r="E15"/>
  <c r="F91"/>
  <c r="J14"/>
  <c r="J12"/>
  <c r="J118"/>
  <c r="E7"/>
  <c r="E85"/>
  <c i="11" r="J134"/>
  <c r="J37"/>
  <c r="J36"/>
  <c i="1" r="AY104"/>
  <c i="11" r="J35"/>
  <c i="1" r="AX104"/>
  <c i="11" r="BI142"/>
  <c r="BH142"/>
  <c r="BG142"/>
  <c r="BE142"/>
  <c r="T142"/>
  <c r="T141"/>
  <c r="R142"/>
  <c r="R141"/>
  <c r="P142"/>
  <c r="P141"/>
  <c r="BI140"/>
  <c r="BH140"/>
  <c r="BG140"/>
  <c r="BE140"/>
  <c r="T140"/>
  <c r="T139"/>
  <c r="R140"/>
  <c r="R139"/>
  <c r="P140"/>
  <c r="P139"/>
  <c r="BI138"/>
  <c r="BH138"/>
  <c r="BG138"/>
  <c r="BE138"/>
  <c r="T138"/>
  <c r="R138"/>
  <c r="P138"/>
  <c r="BI137"/>
  <c r="BH137"/>
  <c r="BG137"/>
  <c r="BE137"/>
  <c r="T137"/>
  <c r="R137"/>
  <c r="P137"/>
  <c r="J99"/>
  <c r="BI133"/>
  <c r="BH133"/>
  <c r="BG133"/>
  <c r="BE133"/>
  <c r="T133"/>
  <c r="R133"/>
  <c r="P133"/>
  <c r="BI132"/>
  <c r="BH132"/>
  <c r="BG132"/>
  <c r="BE132"/>
  <c r="T132"/>
  <c r="R132"/>
  <c r="P132"/>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F117"/>
  <c r="E115"/>
  <c r="F89"/>
  <c r="E87"/>
  <c r="J24"/>
  <c r="E24"/>
  <c r="J120"/>
  <c r="J23"/>
  <c r="J21"/>
  <c r="E21"/>
  <c r="J119"/>
  <c r="J20"/>
  <c r="J18"/>
  <c r="E18"/>
  <c r="F120"/>
  <c r="J17"/>
  <c r="J15"/>
  <c r="E15"/>
  <c r="F119"/>
  <c r="J14"/>
  <c r="J12"/>
  <c r="J89"/>
  <c r="E7"/>
  <c r="E113"/>
  <c i="10" r="J130"/>
  <c r="J37"/>
  <c r="J36"/>
  <c i="1" r="AY103"/>
  <c i="10" r="J35"/>
  <c i="1" r="AX103"/>
  <c i="10" r="BI136"/>
  <c r="BH136"/>
  <c r="BG136"/>
  <c r="BE136"/>
  <c r="T136"/>
  <c r="T135"/>
  <c r="R136"/>
  <c r="R135"/>
  <c r="P136"/>
  <c r="P135"/>
  <c r="BI134"/>
  <c r="BH134"/>
  <c r="BG134"/>
  <c r="BE134"/>
  <c r="T134"/>
  <c r="T133"/>
  <c r="R134"/>
  <c r="R133"/>
  <c r="P134"/>
  <c r="P133"/>
  <c r="BI132"/>
  <c r="BH132"/>
  <c r="BG132"/>
  <c r="BE132"/>
  <c r="T132"/>
  <c r="T131"/>
  <c r="R132"/>
  <c r="R131"/>
  <c r="P132"/>
  <c r="P131"/>
  <c r="J99"/>
  <c r="BI129"/>
  <c r="BH129"/>
  <c r="BG129"/>
  <c r="BE129"/>
  <c r="T129"/>
  <c r="R129"/>
  <c r="P129"/>
  <c r="BI128"/>
  <c r="BH128"/>
  <c r="BG128"/>
  <c r="BE128"/>
  <c r="T128"/>
  <c r="R128"/>
  <c r="P128"/>
  <c r="BI127"/>
  <c r="BH127"/>
  <c r="BG127"/>
  <c r="BE127"/>
  <c r="T127"/>
  <c r="R127"/>
  <c r="P127"/>
  <c r="BI125"/>
  <c r="BH125"/>
  <c r="BG125"/>
  <c r="BE125"/>
  <c r="T125"/>
  <c r="R125"/>
  <c r="P125"/>
  <c r="BI124"/>
  <c r="BH124"/>
  <c r="BG124"/>
  <c r="BE124"/>
  <c r="T124"/>
  <c r="R124"/>
  <c r="P124"/>
  <c r="F116"/>
  <c r="E114"/>
  <c r="F89"/>
  <c r="E87"/>
  <c r="J24"/>
  <c r="E24"/>
  <c r="J119"/>
  <c r="J23"/>
  <c r="J21"/>
  <c r="E21"/>
  <c r="J118"/>
  <c r="J20"/>
  <c r="J18"/>
  <c r="E18"/>
  <c r="F92"/>
  <c r="J17"/>
  <c r="J15"/>
  <c r="E15"/>
  <c r="F118"/>
  <c r="J14"/>
  <c r="J12"/>
  <c r="J116"/>
  <c r="E7"/>
  <c r="E85"/>
  <c i="9" r="J135"/>
  <c r="J37"/>
  <c r="J36"/>
  <c i="1" r="AY102"/>
  <c i="9" r="J35"/>
  <c i="1" r="AX102"/>
  <c i="9" r="BI141"/>
  <c r="BH141"/>
  <c r="BG141"/>
  <c r="BE141"/>
  <c r="T141"/>
  <c r="T140"/>
  <c r="R141"/>
  <c r="R140"/>
  <c r="P141"/>
  <c r="P140"/>
  <c r="BI139"/>
  <c r="BH139"/>
  <c r="BG139"/>
  <c r="BE139"/>
  <c r="T139"/>
  <c r="R139"/>
  <c r="P139"/>
  <c r="BI138"/>
  <c r="BH138"/>
  <c r="BG138"/>
  <c r="BE138"/>
  <c r="T138"/>
  <c r="R138"/>
  <c r="P138"/>
  <c r="J99"/>
  <c r="BI134"/>
  <c r="BH134"/>
  <c r="BG134"/>
  <c r="BE134"/>
  <c r="T134"/>
  <c r="R134"/>
  <c r="P134"/>
  <c r="BI133"/>
  <c r="BH133"/>
  <c r="BG133"/>
  <c r="BE133"/>
  <c r="T133"/>
  <c r="R133"/>
  <c r="P133"/>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F116"/>
  <c r="E114"/>
  <c r="F89"/>
  <c r="E87"/>
  <c r="J24"/>
  <c r="E24"/>
  <c r="J119"/>
  <c r="J23"/>
  <c r="J21"/>
  <c r="E21"/>
  <c r="J118"/>
  <c r="J20"/>
  <c r="J18"/>
  <c r="E18"/>
  <c r="F119"/>
  <c r="J17"/>
  <c r="J15"/>
  <c r="E15"/>
  <c r="F118"/>
  <c r="J14"/>
  <c r="J12"/>
  <c r="J89"/>
  <c r="E7"/>
  <c r="E112"/>
  <c i="8" r="J37"/>
  <c r="J36"/>
  <c i="1" r="AY101"/>
  <c i="8" r="J35"/>
  <c i="1" r="AX101"/>
  <c i="8" r="BI150"/>
  <c r="BH150"/>
  <c r="BG150"/>
  <c r="BE150"/>
  <c r="T150"/>
  <c r="T149"/>
  <c r="R150"/>
  <c r="R149"/>
  <c r="P150"/>
  <c r="P149"/>
  <c r="BI148"/>
  <c r="BH148"/>
  <c r="BG148"/>
  <c r="BE148"/>
  <c r="T148"/>
  <c r="T147"/>
  <c r="R148"/>
  <c r="R147"/>
  <c r="P148"/>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F115"/>
  <c r="E113"/>
  <c r="F89"/>
  <c r="E87"/>
  <c r="J24"/>
  <c r="E24"/>
  <c r="J92"/>
  <c r="J23"/>
  <c r="J21"/>
  <c r="E21"/>
  <c r="J117"/>
  <c r="J20"/>
  <c r="J18"/>
  <c r="E18"/>
  <c r="F92"/>
  <c r="J17"/>
  <c r="J15"/>
  <c r="E15"/>
  <c r="F117"/>
  <c r="J14"/>
  <c r="J12"/>
  <c r="J115"/>
  <c r="E7"/>
  <c r="E111"/>
  <c i="7" r="J37"/>
  <c r="J36"/>
  <c i="1" r="AY100"/>
  <c i="7" r="J35"/>
  <c i="1" r="AX100"/>
  <c i="7" r="BI271"/>
  <c r="BH271"/>
  <c r="BG271"/>
  <c r="BE271"/>
  <c r="T271"/>
  <c r="R271"/>
  <c r="P271"/>
  <c r="BI270"/>
  <c r="BH270"/>
  <c r="BG270"/>
  <c r="BE270"/>
  <c r="T270"/>
  <c r="R270"/>
  <c r="P270"/>
  <c r="BI269"/>
  <c r="BH269"/>
  <c r="BG269"/>
  <c r="BE269"/>
  <c r="T269"/>
  <c r="R269"/>
  <c r="P269"/>
  <c r="BI267"/>
  <c r="BH267"/>
  <c r="BG267"/>
  <c r="BE267"/>
  <c r="T267"/>
  <c r="R267"/>
  <c r="P267"/>
  <c r="BI266"/>
  <c r="BH266"/>
  <c r="BG266"/>
  <c r="BE266"/>
  <c r="T266"/>
  <c r="R266"/>
  <c r="P266"/>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F118"/>
  <c r="E116"/>
  <c r="F89"/>
  <c r="E87"/>
  <c r="J24"/>
  <c r="E24"/>
  <c r="J92"/>
  <c r="J23"/>
  <c r="J21"/>
  <c r="E21"/>
  <c r="J120"/>
  <c r="J20"/>
  <c r="J18"/>
  <c r="E18"/>
  <c r="F121"/>
  <c r="J17"/>
  <c r="J15"/>
  <c r="E15"/>
  <c r="F91"/>
  <c r="J14"/>
  <c r="J12"/>
  <c r="J118"/>
  <c r="E7"/>
  <c r="E85"/>
  <c i="6" r="J37"/>
  <c r="J36"/>
  <c i="1" r="AY99"/>
  <c i="6" r="J35"/>
  <c i="1" r="AX99"/>
  <c i="6"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F113"/>
  <c r="E111"/>
  <c r="F89"/>
  <c r="E87"/>
  <c r="J24"/>
  <c r="E24"/>
  <c r="J116"/>
  <c r="J23"/>
  <c r="J21"/>
  <c r="E21"/>
  <c r="J91"/>
  <c r="J20"/>
  <c r="J18"/>
  <c r="E18"/>
  <c r="F116"/>
  <c r="J17"/>
  <c r="J15"/>
  <c r="E15"/>
  <c r="F115"/>
  <c r="J14"/>
  <c r="J12"/>
  <c r="J113"/>
  <c r="E7"/>
  <c r="E85"/>
  <c i="5" r="J37"/>
  <c r="J36"/>
  <c i="1" r="AY98"/>
  <c i="5" r="J35"/>
  <c i="1" r="AX98"/>
  <c i="5"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F113"/>
  <c r="E111"/>
  <c r="F89"/>
  <c r="E87"/>
  <c r="J24"/>
  <c r="E24"/>
  <c r="J116"/>
  <c r="J23"/>
  <c r="J21"/>
  <c r="E21"/>
  <c r="J91"/>
  <c r="J20"/>
  <c r="J18"/>
  <c r="E18"/>
  <c r="F116"/>
  <c r="J17"/>
  <c r="J15"/>
  <c r="E15"/>
  <c r="F115"/>
  <c r="J14"/>
  <c r="J12"/>
  <c r="J89"/>
  <c r="E7"/>
  <c r="E109"/>
  <c i="4" r="J37"/>
  <c r="J36"/>
  <c i="1" r="AY97"/>
  <c i="4" r="J35"/>
  <c i="1" r="AX97"/>
  <c i="4" r="BI509"/>
  <c r="BH509"/>
  <c r="BG509"/>
  <c r="BE509"/>
  <c r="T509"/>
  <c r="T508"/>
  <c r="R509"/>
  <c r="R508"/>
  <c r="P509"/>
  <c r="P508"/>
  <c r="BI506"/>
  <c r="BH506"/>
  <c r="BG506"/>
  <c r="BE506"/>
  <c r="T506"/>
  <c r="R506"/>
  <c r="P506"/>
  <c r="BI505"/>
  <c r="BH505"/>
  <c r="BG505"/>
  <c r="BE505"/>
  <c r="T505"/>
  <c r="R505"/>
  <c r="P505"/>
  <c r="BI501"/>
  <c r="BH501"/>
  <c r="BG501"/>
  <c r="BE501"/>
  <c r="T501"/>
  <c r="R501"/>
  <c r="P501"/>
  <c r="BI498"/>
  <c r="BH498"/>
  <c r="BG498"/>
  <c r="BE498"/>
  <c r="T498"/>
  <c r="R498"/>
  <c r="P498"/>
  <c r="BI497"/>
  <c r="BH497"/>
  <c r="BG497"/>
  <c r="BE497"/>
  <c r="T497"/>
  <c r="R497"/>
  <c r="P497"/>
  <c r="BI496"/>
  <c r="BH496"/>
  <c r="BG496"/>
  <c r="BE496"/>
  <c r="T496"/>
  <c r="R496"/>
  <c r="P496"/>
  <c r="BI493"/>
  <c r="BH493"/>
  <c r="BG493"/>
  <c r="BE493"/>
  <c r="T493"/>
  <c r="R493"/>
  <c r="P493"/>
  <c r="BI492"/>
  <c r="BH492"/>
  <c r="BG492"/>
  <c r="BE492"/>
  <c r="T492"/>
  <c r="R492"/>
  <c r="P492"/>
  <c r="BI489"/>
  <c r="BH489"/>
  <c r="BG489"/>
  <c r="BE489"/>
  <c r="T489"/>
  <c r="R489"/>
  <c r="P489"/>
  <c r="BI488"/>
  <c r="BH488"/>
  <c r="BG488"/>
  <c r="BE488"/>
  <c r="T488"/>
  <c r="R488"/>
  <c r="P488"/>
  <c r="BI482"/>
  <c r="BH482"/>
  <c r="BG482"/>
  <c r="BE482"/>
  <c r="T482"/>
  <c r="R482"/>
  <c r="P482"/>
  <c r="BI480"/>
  <c r="BH480"/>
  <c r="BG480"/>
  <c r="BE480"/>
  <c r="T480"/>
  <c r="R480"/>
  <c r="P480"/>
  <c r="BI478"/>
  <c r="BH478"/>
  <c r="BG478"/>
  <c r="BE478"/>
  <c r="T478"/>
  <c r="R478"/>
  <c r="P478"/>
  <c r="BI475"/>
  <c r="BH475"/>
  <c r="BG475"/>
  <c r="BE475"/>
  <c r="T475"/>
  <c r="R475"/>
  <c r="P475"/>
  <c r="BI472"/>
  <c r="BH472"/>
  <c r="BG472"/>
  <c r="BE472"/>
  <c r="T472"/>
  <c r="R472"/>
  <c r="P472"/>
  <c r="BI470"/>
  <c r="BH470"/>
  <c r="BG470"/>
  <c r="BE470"/>
  <c r="T470"/>
  <c r="R470"/>
  <c r="P470"/>
  <c r="BI468"/>
  <c r="BH468"/>
  <c r="BG468"/>
  <c r="BE468"/>
  <c r="T468"/>
  <c r="R468"/>
  <c r="P468"/>
  <c r="BI464"/>
  <c r="BH464"/>
  <c r="BG464"/>
  <c r="BE464"/>
  <c r="T464"/>
  <c r="R464"/>
  <c r="P464"/>
  <c r="BI462"/>
  <c r="BH462"/>
  <c r="BG462"/>
  <c r="BE462"/>
  <c r="T462"/>
  <c r="R462"/>
  <c r="P462"/>
  <c r="BI461"/>
  <c r="BH461"/>
  <c r="BG461"/>
  <c r="BE461"/>
  <c r="T461"/>
  <c r="R461"/>
  <c r="P461"/>
  <c r="BI459"/>
  <c r="BH459"/>
  <c r="BG459"/>
  <c r="BE459"/>
  <c r="T459"/>
  <c r="R459"/>
  <c r="P459"/>
  <c r="BI458"/>
  <c r="BH458"/>
  <c r="BG458"/>
  <c r="BE458"/>
  <c r="T458"/>
  <c r="R458"/>
  <c r="P458"/>
  <c r="BI456"/>
  <c r="BH456"/>
  <c r="BG456"/>
  <c r="BE456"/>
  <c r="T456"/>
  <c r="R456"/>
  <c r="P456"/>
  <c r="BI455"/>
  <c r="BH455"/>
  <c r="BG455"/>
  <c r="BE455"/>
  <c r="T455"/>
  <c r="R455"/>
  <c r="P455"/>
  <c r="BI453"/>
  <c r="BH453"/>
  <c r="BG453"/>
  <c r="BE453"/>
  <c r="T453"/>
  <c r="R453"/>
  <c r="P453"/>
  <c r="BI452"/>
  <c r="BH452"/>
  <c r="BG452"/>
  <c r="BE452"/>
  <c r="T452"/>
  <c r="R452"/>
  <c r="P452"/>
  <c r="BI450"/>
  <c r="BH450"/>
  <c r="BG450"/>
  <c r="BE450"/>
  <c r="T450"/>
  <c r="R450"/>
  <c r="P450"/>
  <c r="BI448"/>
  <c r="BH448"/>
  <c r="BG448"/>
  <c r="BE448"/>
  <c r="T448"/>
  <c r="R448"/>
  <c r="P448"/>
  <c r="BI446"/>
  <c r="BH446"/>
  <c r="BG446"/>
  <c r="BE446"/>
  <c r="T446"/>
  <c r="R446"/>
  <c r="P446"/>
  <c r="BI444"/>
  <c r="BH444"/>
  <c r="BG444"/>
  <c r="BE444"/>
  <c r="T444"/>
  <c r="R444"/>
  <c r="P444"/>
  <c r="BI440"/>
  <c r="BH440"/>
  <c r="BG440"/>
  <c r="BE440"/>
  <c r="T440"/>
  <c r="R440"/>
  <c r="P440"/>
  <c r="BI438"/>
  <c r="BH438"/>
  <c r="BG438"/>
  <c r="BE438"/>
  <c r="T438"/>
  <c r="R438"/>
  <c r="P438"/>
  <c r="BI436"/>
  <c r="BH436"/>
  <c r="BG436"/>
  <c r="BE436"/>
  <c r="T436"/>
  <c r="R436"/>
  <c r="P436"/>
  <c r="BI435"/>
  <c r="BH435"/>
  <c r="BG435"/>
  <c r="BE435"/>
  <c r="T435"/>
  <c r="R435"/>
  <c r="P435"/>
  <c r="BI433"/>
  <c r="BH433"/>
  <c r="BG433"/>
  <c r="BE433"/>
  <c r="T433"/>
  <c r="R433"/>
  <c r="P433"/>
  <c r="BI432"/>
  <c r="BH432"/>
  <c r="BG432"/>
  <c r="BE432"/>
  <c r="T432"/>
  <c r="R432"/>
  <c r="P432"/>
  <c r="BI430"/>
  <c r="BH430"/>
  <c r="BG430"/>
  <c r="BE430"/>
  <c r="T430"/>
  <c r="R430"/>
  <c r="P430"/>
  <c r="BI429"/>
  <c r="BH429"/>
  <c r="BG429"/>
  <c r="BE429"/>
  <c r="T429"/>
  <c r="R429"/>
  <c r="P429"/>
  <c r="BI428"/>
  <c r="BH428"/>
  <c r="BG428"/>
  <c r="BE428"/>
  <c r="T428"/>
  <c r="R428"/>
  <c r="P428"/>
  <c r="BI424"/>
  <c r="BH424"/>
  <c r="BG424"/>
  <c r="BE424"/>
  <c r="T424"/>
  <c r="R424"/>
  <c r="P424"/>
  <c r="BI423"/>
  <c r="BH423"/>
  <c r="BG423"/>
  <c r="BE423"/>
  <c r="T423"/>
  <c r="R423"/>
  <c r="P423"/>
  <c r="BI421"/>
  <c r="BH421"/>
  <c r="BG421"/>
  <c r="BE421"/>
  <c r="T421"/>
  <c r="R421"/>
  <c r="P421"/>
  <c r="BI420"/>
  <c r="BH420"/>
  <c r="BG420"/>
  <c r="BE420"/>
  <c r="T420"/>
  <c r="R420"/>
  <c r="P420"/>
  <c r="BI418"/>
  <c r="BH418"/>
  <c r="BG418"/>
  <c r="BE418"/>
  <c r="T418"/>
  <c r="R418"/>
  <c r="P418"/>
  <c r="BI417"/>
  <c r="BH417"/>
  <c r="BG417"/>
  <c r="BE417"/>
  <c r="T417"/>
  <c r="R417"/>
  <c r="P417"/>
  <c r="BI415"/>
  <c r="BH415"/>
  <c r="BG415"/>
  <c r="BE415"/>
  <c r="T415"/>
  <c r="R415"/>
  <c r="P415"/>
  <c r="BI414"/>
  <c r="BH414"/>
  <c r="BG414"/>
  <c r="BE414"/>
  <c r="T414"/>
  <c r="R414"/>
  <c r="P414"/>
  <c r="BI413"/>
  <c r="BH413"/>
  <c r="BG413"/>
  <c r="BE413"/>
  <c r="T413"/>
  <c r="R413"/>
  <c r="P413"/>
  <c r="BI412"/>
  <c r="BH412"/>
  <c r="BG412"/>
  <c r="BE412"/>
  <c r="T412"/>
  <c r="R412"/>
  <c r="P412"/>
  <c r="BI410"/>
  <c r="BH410"/>
  <c r="BG410"/>
  <c r="BE410"/>
  <c r="T410"/>
  <c r="R410"/>
  <c r="P410"/>
  <c r="BI409"/>
  <c r="BH409"/>
  <c r="BG409"/>
  <c r="BE409"/>
  <c r="T409"/>
  <c r="R409"/>
  <c r="P409"/>
  <c r="BI407"/>
  <c r="BH407"/>
  <c r="BG407"/>
  <c r="BE407"/>
  <c r="T407"/>
  <c r="R407"/>
  <c r="P407"/>
  <c r="BI406"/>
  <c r="BH406"/>
  <c r="BG406"/>
  <c r="BE406"/>
  <c r="T406"/>
  <c r="R406"/>
  <c r="P406"/>
  <c r="BI404"/>
  <c r="BH404"/>
  <c r="BG404"/>
  <c r="BE404"/>
  <c r="T404"/>
  <c r="R404"/>
  <c r="P404"/>
  <c r="BI403"/>
  <c r="BH403"/>
  <c r="BG403"/>
  <c r="BE403"/>
  <c r="T403"/>
  <c r="R403"/>
  <c r="P403"/>
  <c r="BI401"/>
  <c r="BH401"/>
  <c r="BG401"/>
  <c r="BE401"/>
  <c r="T401"/>
  <c r="R401"/>
  <c r="P401"/>
  <c r="BI400"/>
  <c r="BH400"/>
  <c r="BG400"/>
  <c r="BE400"/>
  <c r="T400"/>
  <c r="R400"/>
  <c r="P400"/>
  <c r="BI398"/>
  <c r="BH398"/>
  <c r="BG398"/>
  <c r="BE398"/>
  <c r="T398"/>
  <c r="R398"/>
  <c r="P398"/>
  <c r="BI397"/>
  <c r="BH397"/>
  <c r="BG397"/>
  <c r="BE397"/>
  <c r="T397"/>
  <c r="R397"/>
  <c r="P397"/>
  <c r="BI395"/>
  <c r="BH395"/>
  <c r="BG395"/>
  <c r="BE395"/>
  <c r="T395"/>
  <c r="R395"/>
  <c r="P395"/>
  <c r="BI394"/>
  <c r="BH394"/>
  <c r="BG394"/>
  <c r="BE394"/>
  <c r="T394"/>
  <c r="R394"/>
  <c r="P394"/>
  <c r="BI392"/>
  <c r="BH392"/>
  <c r="BG392"/>
  <c r="BE392"/>
  <c r="T392"/>
  <c r="R392"/>
  <c r="P392"/>
  <c r="BI391"/>
  <c r="BH391"/>
  <c r="BG391"/>
  <c r="BE391"/>
  <c r="T391"/>
  <c r="R391"/>
  <c r="P391"/>
  <c r="BI387"/>
  <c r="BH387"/>
  <c r="BG387"/>
  <c r="BE387"/>
  <c r="T387"/>
  <c r="R387"/>
  <c r="P387"/>
  <c r="BI386"/>
  <c r="BH386"/>
  <c r="BG386"/>
  <c r="BE386"/>
  <c r="T386"/>
  <c r="R386"/>
  <c r="P386"/>
  <c r="BI384"/>
  <c r="BH384"/>
  <c r="BG384"/>
  <c r="BE384"/>
  <c r="T384"/>
  <c r="R384"/>
  <c r="P384"/>
  <c r="BI383"/>
  <c r="BH383"/>
  <c r="BG383"/>
  <c r="BE383"/>
  <c r="T383"/>
  <c r="R383"/>
  <c r="P383"/>
  <c r="BI382"/>
  <c r="BH382"/>
  <c r="BG382"/>
  <c r="BE382"/>
  <c r="T382"/>
  <c r="R382"/>
  <c r="P382"/>
  <c r="BI381"/>
  <c r="BH381"/>
  <c r="BG381"/>
  <c r="BE381"/>
  <c r="T381"/>
  <c r="R381"/>
  <c r="P381"/>
  <c r="BI379"/>
  <c r="BH379"/>
  <c r="BG379"/>
  <c r="BE379"/>
  <c r="T379"/>
  <c r="R379"/>
  <c r="P379"/>
  <c r="BI378"/>
  <c r="BH378"/>
  <c r="BG378"/>
  <c r="BE378"/>
  <c r="T378"/>
  <c r="R378"/>
  <c r="P378"/>
  <c r="BI376"/>
  <c r="BH376"/>
  <c r="BG376"/>
  <c r="BE376"/>
  <c r="T376"/>
  <c r="R376"/>
  <c r="P376"/>
  <c r="BI375"/>
  <c r="BH375"/>
  <c r="BG375"/>
  <c r="BE375"/>
  <c r="T375"/>
  <c r="R375"/>
  <c r="P375"/>
  <c r="BI373"/>
  <c r="BH373"/>
  <c r="BG373"/>
  <c r="BE373"/>
  <c r="T373"/>
  <c r="R373"/>
  <c r="P373"/>
  <c r="BI371"/>
  <c r="BH371"/>
  <c r="BG371"/>
  <c r="BE371"/>
  <c r="T371"/>
  <c r="R371"/>
  <c r="P371"/>
  <c r="BI369"/>
  <c r="BH369"/>
  <c r="BG369"/>
  <c r="BE369"/>
  <c r="T369"/>
  <c r="R369"/>
  <c r="P369"/>
  <c r="BI367"/>
  <c r="BH367"/>
  <c r="BG367"/>
  <c r="BE367"/>
  <c r="T367"/>
  <c r="R367"/>
  <c r="P367"/>
  <c r="BI365"/>
  <c r="BH365"/>
  <c r="BG365"/>
  <c r="BE365"/>
  <c r="T365"/>
  <c r="R365"/>
  <c r="P365"/>
  <c r="BI364"/>
  <c r="BH364"/>
  <c r="BG364"/>
  <c r="BE364"/>
  <c r="T364"/>
  <c r="R364"/>
  <c r="P364"/>
  <c r="BI361"/>
  <c r="BH361"/>
  <c r="BG361"/>
  <c r="BE361"/>
  <c r="T361"/>
  <c r="R361"/>
  <c r="P361"/>
  <c r="BI357"/>
  <c r="BH357"/>
  <c r="BG357"/>
  <c r="BE357"/>
  <c r="T357"/>
  <c r="R357"/>
  <c r="P357"/>
  <c r="BI353"/>
  <c r="BH353"/>
  <c r="BG353"/>
  <c r="BE353"/>
  <c r="T353"/>
  <c r="R353"/>
  <c r="P353"/>
  <c r="BI349"/>
  <c r="BH349"/>
  <c r="BG349"/>
  <c r="BE349"/>
  <c r="T349"/>
  <c r="R349"/>
  <c r="P349"/>
  <c r="BI347"/>
  <c r="BH347"/>
  <c r="BG347"/>
  <c r="BE347"/>
  <c r="T347"/>
  <c r="R347"/>
  <c r="P347"/>
  <c r="BI345"/>
  <c r="BH345"/>
  <c r="BG345"/>
  <c r="BE345"/>
  <c r="T345"/>
  <c r="R345"/>
  <c r="P345"/>
  <c r="BI343"/>
  <c r="BH343"/>
  <c r="BG343"/>
  <c r="BE343"/>
  <c r="T343"/>
  <c r="R343"/>
  <c r="P343"/>
  <c r="BI341"/>
  <c r="BH341"/>
  <c r="BG341"/>
  <c r="BE341"/>
  <c r="T341"/>
  <c r="R341"/>
  <c r="P341"/>
  <c r="BI339"/>
  <c r="BH339"/>
  <c r="BG339"/>
  <c r="BE339"/>
  <c r="T339"/>
  <c r="R339"/>
  <c r="P339"/>
  <c r="BI337"/>
  <c r="BH337"/>
  <c r="BG337"/>
  <c r="BE337"/>
  <c r="T337"/>
  <c r="R337"/>
  <c r="P337"/>
  <c r="BI335"/>
  <c r="BH335"/>
  <c r="BG335"/>
  <c r="BE335"/>
  <c r="T335"/>
  <c r="R335"/>
  <c r="P335"/>
  <c r="BI333"/>
  <c r="BH333"/>
  <c r="BG333"/>
  <c r="BE333"/>
  <c r="T333"/>
  <c r="R333"/>
  <c r="P333"/>
  <c r="BI331"/>
  <c r="BH331"/>
  <c r="BG331"/>
  <c r="BE331"/>
  <c r="T331"/>
  <c r="R331"/>
  <c r="P331"/>
  <c r="BI329"/>
  <c r="BH329"/>
  <c r="BG329"/>
  <c r="BE329"/>
  <c r="T329"/>
  <c r="R329"/>
  <c r="P329"/>
  <c r="BI327"/>
  <c r="BH327"/>
  <c r="BG327"/>
  <c r="BE327"/>
  <c r="T327"/>
  <c r="R327"/>
  <c r="P327"/>
  <c r="BI324"/>
  <c r="BH324"/>
  <c r="BG324"/>
  <c r="BE324"/>
  <c r="T324"/>
  <c r="R324"/>
  <c r="P324"/>
  <c r="BI322"/>
  <c r="BH322"/>
  <c r="BG322"/>
  <c r="BE322"/>
  <c r="T322"/>
  <c r="R322"/>
  <c r="P322"/>
  <c r="BI320"/>
  <c r="BH320"/>
  <c r="BG320"/>
  <c r="BE320"/>
  <c r="T320"/>
  <c r="R320"/>
  <c r="P320"/>
  <c r="BI318"/>
  <c r="BH318"/>
  <c r="BG318"/>
  <c r="BE318"/>
  <c r="T318"/>
  <c r="R318"/>
  <c r="P318"/>
  <c r="BI316"/>
  <c r="BH316"/>
  <c r="BG316"/>
  <c r="BE316"/>
  <c r="T316"/>
  <c r="R316"/>
  <c r="P316"/>
  <c r="BI314"/>
  <c r="BH314"/>
  <c r="BG314"/>
  <c r="BE314"/>
  <c r="T314"/>
  <c r="R314"/>
  <c r="P314"/>
  <c r="BI312"/>
  <c r="BH312"/>
  <c r="BG312"/>
  <c r="BE312"/>
  <c r="T312"/>
  <c r="R312"/>
  <c r="P312"/>
  <c r="BI310"/>
  <c r="BH310"/>
  <c r="BG310"/>
  <c r="BE310"/>
  <c r="T310"/>
  <c r="R310"/>
  <c r="P310"/>
  <c r="BI308"/>
  <c r="BH308"/>
  <c r="BG308"/>
  <c r="BE308"/>
  <c r="T308"/>
  <c r="R308"/>
  <c r="P308"/>
  <c r="BI306"/>
  <c r="BH306"/>
  <c r="BG306"/>
  <c r="BE306"/>
  <c r="T306"/>
  <c r="R306"/>
  <c r="P306"/>
  <c r="BI304"/>
  <c r="BH304"/>
  <c r="BG304"/>
  <c r="BE304"/>
  <c r="T304"/>
  <c r="R304"/>
  <c r="P304"/>
  <c r="BI302"/>
  <c r="BH302"/>
  <c r="BG302"/>
  <c r="BE302"/>
  <c r="T302"/>
  <c r="R302"/>
  <c r="P302"/>
  <c r="BI299"/>
  <c r="BH299"/>
  <c r="BG299"/>
  <c r="BE299"/>
  <c r="T299"/>
  <c r="R299"/>
  <c r="P299"/>
  <c r="BI295"/>
  <c r="BH295"/>
  <c r="BG295"/>
  <c r="BE295"/>
  <c r="T295"/>
  <c r="R295"/>
  <c r="P295"/>
  <c r="BI291"/>
  <c r="BH291"/>
  <c r="BG291"/>
  <c r="BE291"/>
  <c r="T291"/>
  <c r="R291"/>
  <c r="P291"/>
  <c r="BI289"/>
  <c r="BH289"/>
  <c r="BG289"/>
  <c r="BE289"/>
  <c r="T289"/>
  <c r="R289"/>
  <c r="P289"/>
  <c r="BI287"/>
  <c r="BH287"/>
  <c r="BG287"/>
  <c r="BE287"/>
  <c r="T287"/>
  <c r="R287"/>
  <c r="P287"/>
  <c r="BI286"/>
  <c r="BH286"/>
  <c r="BG286"/>
  <c r="BE286"/>
  <c r="T286"/>
  <c r="R286"/>
  <c r="P286"/>
  <c r="BI284"/>
  <c r="BH284"/>
  <c r="BG284"/>
  <c r="BE284"/>
  <c r="T284"/>
  <c r="R284"/>
  <c r="P284"/>
  <c r="BI282"/>
  <c r="BH282"/>
  <c r="BG282"/>
  <c r="BE282"/>
  <c r="T282"/>
  <c r="R282"/>
  <c r="P282"/>
  <c r="BI281"/>
  <c r="BH281"/>
  <c r="BG281"/>
  <c r="BE281"/>
  <c r="T281"/>
  <c r="R281"/>
  <c r="P281"/>
  <c r="BI279"/>
  <c r="BH279"/>
  <c r="BG279"/>
  <c r="BE279"/>
  <c r="T279"/>
  <c r="R279"/>
  <c r="P279"/>
  <c r="BI278"/>
  <c r="BH278"/>
  <c r="BG278"/>
  <c r="BE278"/>
  <c r="T278"/>
  <c r="R278"/>
  <c r="P278"/>
  <c r="BI276"/>
  <c r="BH276"/>
  <c r="BG276"/>
  <c r="BE276"/>
  <c r="T276"/>
  <c r="R276"/>
  <c r="P276"/>
  <c r="BI275"/>
  <c r="BH275"/>
  <c r="BG275"/>
  <c r="BE275"/>
  <c r="T275"/>
  <c r="R275"/>
  <c r="P275"/>
  <c r="BI273"/>
  <c r="BH273"/>
  <c r="BG273"/>
  <c r="BE273"/>
  <c r="T273"/>
  <c r="R273"/>
  <c r="P273"/>
  <c r="BI271"/>
  <c r="BH271"/>
  <c r="BG271"/>
  <c r="BE271"/>
  <c r="T271"/>
  <c r="R271"/>
  <c r="P271"/>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41"/>
  <c r="BH241"/>
  <c r="BG241"/>
  <c r="BE241"/>
  <c r="T241"/>
  <c r="R241"/>
  <c r="P241"/>
  <c r="BI237"/>
  <c r="BH237"/>
  <c r="BG237"/>
  <c r="BE237"/>
  <c r="T237"/>
  <c r="T236"/>
  <c r="R237"/>
  <c r="R236"/>
  <c r="P237"/>
  <c r="P236"/>
  <c r="BI232"/>
  <c r="BH232"/>
  <c r="BG232"/>
  <c r="BE232"/>
  <c r="T232"/>
  <c r="R232"/>
  <c r="P232"/>
  <c r="BI229"/>
  <c r="BH229"/>
  <c r="BG229"/>
  <c r="BE229"/>
  <c r="T229"/>
  <c r="R229"/>
  <c r="P229"/>
  <c r="BI224"/>
  <c r="BH224"/>
  <c r="BG224"/>
  <c r="BE224"/>
  <c r="T224"/>
  <c r="R224"/>
  <c r="P224"/>
  <c r="BI218"/>
  <c r="BH218"/>
  <c r="BG218"/>
  <c r="BE218"/>
  <c r="T218"/>
  <c r="R218"/>
  <c r="P218"/>
  <c r="BI213"/>
  <c r="BH213"/>
  <c r="BG213"/>
  <c r="BE213"/>
  <c r="T213"/>
  <c r="T212"/>
  <c r="R213"/>
  <c r="R212"/>
  <c r="P213"/>
  <c r="P212"/>
  <c r="BI209"/>
  <c r="BH209"/>
  <c r="BG209"/>
  <c r="BE209"/>
  <c r="T209"/>
  <c r="R209"/>
  <c r="P209"/>
  <c r="BI203"/>
  <c r="BH203"/>
  <c r="BG203"/>
  <c r="BE203"/>
  <c r="T203"/>
  <c r="R203"/>
  <c r="P203"/>
  <c r="BI196"/>
  <c r="BH196"/>
  <c r="BG196"/>
  <c r="BE196"/>
  <c r="T196"/>
  <c r="R196"/>
  <c r="P196"/>
  <c r="BI193"/>
  <c r="BH193"/>
  <c r="BG193"/>
  <c r="BE193"/>
  <c r="T193"/>
  <c r="R193"/>
  <c r="P193"/>
  <c r="BI189"/>
  <c r="BH189"/>
  <c r="BG189"/>
  <c r="BE189"/>
  <c r="T189"/>
  <c r="R189"/>
  <c r="P189"/>
  <c r="BI187"/>
  <c r="BH187"/>
  <c r="BG187"/>
  <c r="BE187"/>
  <c r="T187"/>
  <c r="R187"/>
  <c r="P187"/>
  <c r="BI185"/>
  <c r="BH185"/>
  <c r="BG185"/>
  <c r="BE185"/>
  <c r="T185"/>
  <c r="R185"/>
  <c r="P185"/>
  <c r="BI183"/>
  <c r="BH183"/>
  <c r="BG183"/>
  <c r="BE183"/>
  <c r="T183"/>
  <c r="R183"/>
  <c r="P183"/>
  <c r="BI178"/>
  <c r="BH178"/>
  <c r="BG178"/>
  <c r="BE178"/>
  <c r="T178"/>
  <c r="R178"/>
  <c r="P178"/>
  <c r="BI174"/>
  <c r="BH174"/>
  <c r="BG174"/>
  <c r="BE174"/>
  <c r="T174"/>
  <c r="R174"/>
  <c r="P174"/>
  <c r="BI170"/>
  <c r="BH170"/>
  <c r="BG170"/>
  <c r="BE170"/>
  <c r="T170"/>
  <c r="R170"/>
  <c r="P170"/>
  <c r="BI166"/>
  <c r="BH166"/>
  <c r="BG166"/>
  <c r="BE166"/>
  <c r="T166"/>
  <c r="R166"/>
  <c r="P166"/>
  <c r="BI161"/>
  <c r="BH161"/>
  <c r="BG161"/>
  <c r="BE161"/>
  <c r="T161"/>
  <c r="R161"/>
  <c r="P161"/>
  <c r="BI159"/>
  <c r="BH159"/>
  <c r="BG159"/>
  <c r="BE159"/>
  <c r="T159"/>
  <c r="R159"/>
  <c r="P159"/>
  <c r="BI151"/>
  <c r="BH151"/>
  <c r="BG151"/>
  <c r="BE151"/>
  <c r="T151"/>
  <c r="R151"/>
  <c r="P151"/>
  <c r="BI145"/>
  <c r="BH145"/>
  <c r="BG145"/>
  <c r="BE145"/>
  <c r="T145"/>
  <c r="R145"/>
  <c r="P145"/>
  <c r="BI139"/>
  <c r="BH139"/>
  <c r="BG139"/>
  <c r="BE139"/>
  <c r="T139"/>
  <c r="R139"/>
  <c r="P139"/>
  <c r="BI134"/>
  <c r="BH134"/>
  <c r="BG134"/>
  <c r="BE134"/>
  <c r="T134"/>
  <c r="R134"/>
  <c r="P134"/>
  <c r="F125"/>
  <c r="E123"/>
  <c r="F89"/>
  <c r="E87"/>
  <c r="J24"/>
  <c r="E24"/>
  <c r="J128"/>
  <c r="J23"/>
  <c r="J21"/>
  <c r="E21"/>
  <c r="J127"/>
  <c r="J20"/>
  <c r="J18"/>
  <c r="E18"/>
  <c r="F128"/>
  <c r="J17"/>
  <c r="J15"/>
  <c r="E15"/>
  <c r="F91"/>
  <c r="J14"/>
  <c r="J12"/>
  <c r="J125"/>
  <c r="E7"/>
  <c r="E85"/>
  <c i="3" r="J37"/>
  <c r="J36"/>
  <c i="1" r="AY96"/>
  <c i="3" r="J35"/>
  <c i="1" r="AX96"/>
  <c i="3"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F112"/>
  <c r="E110"/>
  <c r="F89"/>
  <c r="E87"/>
  <c r="J24"/>
  <c r="E24"/>
  <c r="J92"/>
  <c r="J23"/>
  <c r="J21"/>
  <c r="E21"/>
  <c r="J91"/>
  <c r="J20"/>
  <c r="J18"/>
  <c r="E18"/>
  <c r="F115"/>
  <c r="J17"/>
  <c r="J15"/>
  <c r="E15"/>
  <c r="F114"/>
  <c r="J14"/>
  <c r="J12"/>
  <c r="J112"/>
  <c r="E7"/>
  <c r="E85"/>
  <c i="1" r="AY95"/>
  <c i="2" r="J37"/>
  <c r="J36"/>
  <c r="J35"/>
  <c i="1" r="AX95"/>
  <c i="2" r="BI1607"/>
  <c r="BH1607"/>
  <c r="BG1607"/>
  <c r="BE1607"/>
  <c r="T1607"/>
  <c r="R1607"/>
  <c r="P1607"/>
  <c r="BI1606"/>
  <c r="BH1606"/>
  <c r="BG1606"/>
  <c r="BE1606"/>
  <c r="T1606"/>
  <c r="R1606"/>
  <c r="P1606"/>
  <c r="BI1602"/>
  <c r="BH1602"/>
  <c r="BG1602"/>
  <c r="BE1602"/>
  <c r="T1602"/>
  <c r="R1602"/>
  <c r="P1602"/>
  <c r="BI1599"/>
  <c r="BH1599"/>
  <c r="BG1599"/>
  <c r="BE1599"/>
  <c r="T1599"/>
  <c r="R1599"/>
  <c r="P1599"/>
  <c r="BI1596"/>
  <c r="BH1596"/>
  <c r="BG1596"/>
  <c r="BE1596"/>
  <c r="T1596"/>
  <c r="R1596"/>
  <c r="P1596"/>
  <c r="BI1592"/>
  <c r="BH1592"/>
  <c r="BG1592"/>
  <c r="BE1592"/>
  <c r="T1592"/>
  <c r="R1592"/>
  <c r="P1592"/>
  <c r="BI1585"/>
  <c r="BH1585"/>
  <c r="BG1585"/>
  <c r="BE1585"/>
  <c r="T1585"/>
  <c r="R1585"/>
  <c r="P1585"/>
  <c r="BI1582"/>
  <c r="BH1582"/>
  <c r="BG1582"/>
  <c r="BE1582"/>
  <c r="T1582"/>
  <c r="R1582"/>
  <c r="P1582"/>
  <c r="BI1578"/>
  <c r="BH1578"/>
  <c r="BG1578"/>
  <c r="BE1578"/>
  <c r="T1578"/>
  <c r="R1578"/>
  <c r="P1578"/>
  <c r="BI1575"/>
  <c r="BH1575"/>
  <c r="BG1575"/>
  <c r="BE1575"/>
  <c r="T1575"/>
  <c r="R1575"/>
  <c r="P1575"/>
  <c r="BI1571"/>
  <c r="BH1571"/>
  <c r="BG1571"/>
  <c r="BE1571"/>
  <c r="T1571"/>
  <c r="R1571"/>
  <c r="P1571"/>
  <c r="BI1568"/>
  <c r="BH1568"/>
  <c r="BG1568"/>
  <c r="BE1568"/>
  <c r="T1568"/>
  <c r="R1568"/>
  <c r="P1568"/>
  <c r="BI1565"/>
  <c r="BH1565"/>
  <c r="BG1565"/>
  <c r="BE1565"/>
  <c r="T1565"/>
  <c r="R1565"/>
  <c r="P1565"/>
  <c r="BI1562"/>
  <c r="BH1562"/>
  <c r="BG1562"/>
  <c r="BE1562"/>
  <c r="T1562"/>
  <c r="R1562"/>
  <c r="P1562"/>
  <c r="BI1559"/>
  <c r="BH1559"/>
  <c r="BG1559"/>
  <c r="BE1559"/>
  <c r="T1559"/>
  <c r="R1559"/>
  <c r="P1559"/>
  <c r="BI1556"/>
  <c r="BH1556"/>
  <c r="BG1556"/>
  <c r="BE1556"/>
  <c r="T1556"/>
  <c r="R1556"/>
  <c r="P1556"/>
  <c r="BI1548"/>
  <c r="BH1548"/>
  <c r="BG1548"/>
  <c r="BE1548"/>
  <c r="T1548"/>
  <c r="R1548"/>
  <c r="P1548"/>
  <c r="BI1545"/>
  <c r="BH1545"/>
  <c r="BG1545"/>
  <c r="BE1545"/>
  <c r="T1545"/>
  <c r="R1545"/>
  <c r="P1545"/>
  <c r="BI1541"/>
  <c r="BH1541"/>
  <c r="BG1541"/>
  <c r="BE1541"/>
  <c r="T1541"/>
  <c r="R1541"/>
  <c r="P1541"/>
  <c r="BI1538"/>
  <c r="BH1538"/>
  <c r="BG1538"/>
  <c r="BE1538"/>
  <c r="T1538"/>
  <c r="R1538"/>
  <c r="P1538"/>
  <c r="BI1534"/>
  <c r="BH1534"/>
  <c r="BG1534"/>
  <c r="BE1534"/>
  <c r="T1534"/>
  <c r="R1534"/>
  <c r="P1534"/>
  <c r="BI1529"/>
  <c r="BH1529"/>
  <c r="BG1529"/>
  <c r="BE1529"/>
  <c r="T1529"/>
  <c r="R1529"/>
  <c r="P1529"/>
  <c r="BI1526"/>
  <c r="BH1526"/>
  <c r="BG1526"/>
  <c r="BE1526"/>
  <c r="T1526"/>
  <c r="R1526"/>
  <c r="P1526"/>
  <c r="BI1524"/>
  <c r="BH1524"/>
  <c r="BG1524"/>
  <c r="BE1524"/>
  <c r="T1524"/>
  <c r="R1524"/>
  <c r="P1524"/>
  <c r="BI1520"/>
  <c r="BH1520"/>
  <c r="BG1520"/>
  <c r="BE1520"/>
  <c r="T1520"/>
  <c r="R1520"/>
  <c r="P1520"/>
  <c r="BI1516"/>
  <c r="BH1516"/>
  <c r="BG1516"/>
  <c r="BE1516"/>
  <c r="T1516"/>
  <c r="R1516"/>
  <c r="P1516"/>
  <c r="BI1514"/>
  <c r="BH1514"/>
  <c r="BG1514"/>
  <c r="BE1514"/>
  <c r="T1514"/>
  <c r="R1514"/>
  <c r="P1514"/>
  <c r="BI1511"/>
  <c r="BH1511"/>
  <c r="BG1511"/>
  <c r="BE1511"/>
  <c r="T1511"/>
  <c r="R1511"/>
  <c r="P1511"/>
  <c r="BI1503"/>
  <c r="BH1503"/>
  <c r="BG1503"/>
  <c r="BE1503"/>
  <c r="T1503"/>
  <c r="R1503"/>
  <c r="P1503"/>
  <c r="BI1500"/>
  <c r="BH1500"/>
  <c r="BG1500"/>
  <c r="BE1500"/>
  <c r="T1500"/>
  <c r="R1500"/>
  <c r="P1500"/>
  <c r="BI1495"/>
  <c r="BH1495"/>
  <c r="BG1495"/>
  <c r="BE1495"/>
  <c r="T1495"/>
  <c r="R1495"/>
  <c r="P1495"/>
  <c r="BI1492"/>
  <c r="BH1492"/>
  <c r="BG1492"/>
  <c r="BE1492"/>
  <c r="T1492"/>
  <c r="R1492"/>
  <c r="P1492"/>
  <c r="BI1486"/>
  <c r="BH1486"/>
  <c r="BG1486"/>
  <c r="BE1486"/>
  <c r="T1486"/>
  <c r="R1486"/>
  <c r="P1486"/>
  <c r="BI1483"/>
  <c r="BH1483"/>
  <c r="BG1483"/>
  <c r="BE1483"/>
  <c r="T1483"/>
  <c r="R1483"/>
  <c r="P1483"/>
  <c r="BI1481"/>
  <c r="BH1481"/>
  <c r="BG1481"/>
  <c r="BE1481"/>
  <c r="T1481"/>
  <c r="R1481"/>
  <c r="P1481"/>
  <c r="BI1479"/>
  <c r="BH1479"/>
  <c r="BG1479"/>
  <c r="BE1479"/>
  <c r="T1479"/>
  <c r="R1479"/>
  <c r="P1479"/>
  <c r="BI1458"/>
  <c r="BH1458"/>
  <c r="BG1458"/>
  <c r="BE1458"/>
  <c r="T1458"/>
  <c r="R1458"/>
  <c r="P1458"/>
  <c r="BI1455"/>
  <c r="BH1455"/>
  <c r="BG1455"/>
  <c r="BE1455"/>
  <c r="T1455"/>
  <c r="R1455"/>
  <c r="P1455"/>
  <c r="BI1441"/>
  <c r="BH1441"/>
  <c r="BG1441"/>
  <c r="BE1441"/>
  <c r="T1441"/>
  <c r="R1441"/>
  <c r="P1441"/>
  <c r="BI1438"/>
  <c r="BH1438"/>
  <c r="BG1438"/>
  <c r="BE1438"/>
  <c r="T1438"/>
  <c r="R1438"/>
  <c r="P1438"/>
  <c r="BI1436"/>
  <c r="BH1436"/>
  <c r="BG1436"/>
  <c r="BE1436"/>
  <c r="T1436"/>
  <c r="R1436"/>
  <c r="P1436"/>
  <c r="BI1424"/>
  <c r="BH1424"/>
  <c r="BG1424"/>
  <c r="BE1424"/>
  <c r="T1424"/>
  <c r="R1424"/>
  <c r="P1424"/>
  <c r="BI1411"/>
  <c r="BH1411"/>
  <c r="BG1411"/>
  <c r="BE1411"/>
  <c r="T1411"/>
  <c r="R1411"/>
  <c r="P1411"/>
  <c r="BI1407"/>
  <c r="BH1407"/>
  <c r="BG1407"/>
  <c r="BE1407"/>
  <c r="T1407"/>
  <c r="R1407"/>
  <c r="P1407"/>
  <c r="BI1383"/>
  <c r="BH1383"/>
  <c r="BG1383"/>
  <c r="BE1383"/>
  <c r="T1383"/>
  <c r="R1383"/>
  <c r="P1383"/>
  <c r="BI1380"/>
  <c r="BH1380"/>
  <c r="BG1380"/>
  <c r="BE1380"/>
  <c r="T1380"/>
  <c r="R1380"/>
  <c r="P1380"/>
  <c r="BI1376"/>
  <c r="BH1376"/>
  <c r="BG1376"/>
  <c r="BE1376"/>
  <c r="T1376"/>
  <c r="R1376"/>
  <c r="P1376"/>
  <c r="BI1373"/>
  <c r="BH1373"/>
  <c r="BG1373"/>
  <c r="BE1373"/>
  <c r="T1373"/>
  <c r="R1373"/>
  <c r="P1373"/>
  <c r="BI1369"/>
  <c r="BH1369"/>
  <c r="BG1369"/>
  <c r="BE1369"/>
  <c r="T1369"/>
  <c r="R1369"/>
  <c r="P1369"/>
  <c r="BI1366"/>
  <c r="BH1366"/>
  <c r="BG1366"/>
  <c r="BE1366"/>
  <c r="T1366"/>
  <c r="R1366"/>
  <c r="P1366"/>
  <c r="BI1362"/>
  <c r="BH1362"/>
  <c r="BG1362"/>
  <c r="BE1362"/>
  <c r="T1362"/>
  <c r="R1362"/>
  <c r="P1362"/>
  <c r="BI1361"/>
  <c r="BH1361"/>
  <c r="BG1361"/>
  <c r="BE1361"/>
  <c r="T1361"/>
  <c r="R1361"/>
  <c r="P1361"/>
  <c r="BI1356"/>
  <c r="BH1356"/>
  <c r="BG1356"/>
  <c r="BE1356"/>
  <c r="T1356"/>
  <c r="R1356"/>
  <c r="P1356"/>
  <c r="BI1353"/>
  <c r="BH1353"/>
  <c r="BG1353"/>
  <c r="BE1353"/>
  <c r="T1353"/>
  <c r="R1353"/>
  <c r="P1353"/>
  <c r="BI1348"/>
  <c r="BH1348"/>
  <c r="BG1348"/>
  <c r="BE1348"/>
  <c r="T1348"/>
  <c r="R1348"/>
  <c r="P1348"/>
  <c r="BI1345"/>
  <c r="BH1345"/>
  <c r="BG1345"/>
  <c r="BE1345"/>
  <c r="T1345"/>
  <c r="R1345"/>
  <c r="P1345"/>
  <c r="BI1340"/>
  <c r="BH1340"/>
  <c r="BG1340"/>
  <c r="BE1340"/>
  <c r="T1340"/>
  <c r="R1340"/>
  <c r="P1340"/>
  <c r="BI1338"/>
  <c r="BH1338"/>
  <c r="BG1338"/>
  <c r="BE1338"/>
  <c r="T1338"/>
  <c r="R1338"/>
  <c r="P1338"/>
  <c r="BI1333"/>
  <c r="BH1333"/>
  <c r="BG1333"/>
  <c r="BE1333"/>
  <c r="T1333"/>
  <c r="R1333"/>
  <c r="P1333"/>
  <c r="BI1331"/>
  <c r="BH1331"/>
  <c r="BG1331"/>
  <c r="BE1331"/>
  <c r="T1331"/>
  <c r="R1331"/>
  <c r="P1331"/>
  <c r="BI1327"/>
  <c r="BH1327"/>
  <c r="BG1327"/>
  <c r="BE1327"/>
  <c r="T1327"/>
  <c r="R1327"/>
  <c r="P1327"/>
  <c r="BI1323"/>
  <c r="BH1323"/>
  <c r="BG1323"/>
  <c r="BE1323"/>
  <c r="T1323"/>
  <c r="R1323"/>
  <c r="P1323"/>
  <c r="BI1321"/>
  <c r="BH1321"/>
  <c r="BG1321"/>
  <c r="BE1321"/>
  <c r="T1321"/>
  <c r="R1321"/>
  <c r="P1321"/>
  <c r="BI1314"/>
  <c r="BH1314"/>
  <c r="BG1314"/>
  <c r="BE1314"/>
  <c r="T1314"/>
  <c r="R1314"/>
  <c r="P1314"/>
  <c r="BI1311"/>
  <c r="BH1311"/>
  <c r="BG1311"/>
  <c r="BE1311"/>
  <c r="T1311"/>
  <c r="R1311"/>
  <c r="P1311"/>
  <c r="BI1307"/>
  <c r="BH1307"/>
  <c r="BG1307"/>
  <c r="BE1307"/>
  <c r="T1307"/>
  <c r="R1307"/>
  <c r="P1307"/>
  <c r="BI1302"/>
  <c r="BH1302"/>
  <c r="BG1302"/>
  <c r="BE1302"/>
  <c r="T1302"/>
  <c r="R1302"/>
  <c r="P1302"/>
  <c r="BI1297"/>
  <c r="BH1297"/>
  <c r="BG1297"/>
  <c r="BE1297"/>
  <c r="T1297"/>
  <c r="R1297"/>
  <c r="P1297"/>
  <c r="BI1290"/>
  <c r="BH1290"/>
  <c r="BG1290"/>
  <c r="BE1290"/>
  <c r="T1290"/>
  <c r="R1290"/>
  <c r="P1290"/>
  <c r="BI1285"/>
  <c r="BH1285"/>
  <c r="BG1285"/>
  <c r="BE1285"/>
  <c r="T1285"/>
  <c r="R1285"/>
  <c r="P1285"/>
  <c r="BI1282"/>
  <c r="BH1282"/>
  <c r="BG1282"/>
  <c r="BE1282"/>
  <c r="T1282"/>
  <c r="R1282"/>
  <c r="P1282"/>
  <c r="BI1277"/>
  <c r="BH1277"/>
  <c r="BG1277"/>
  <c r="BE1277"/>
  <c r="T1277"/>
  <c r="R1277"/>
  <c r="P1277"/>
  <c r="BI1274"/>
  <c r="BH1274"/>
  <c r="BG1274"/>
  <c r="BE1274"/>
  <c r="T1274"/>
  <c r="R1274"/>
  <c r="P1274"/>
  <c r="BI1268"/>
  <c r="BH1268"/>
  <c r="BG1268"/>
  <c r="BE1268"/>
  <c r="T1268"/>
  <c r="R1268"/>
  <c r="P1268"/>
  <c r="BI1267"/>
  <c r="BH1267"/>
  <c r="BG1267"/>
  <c r="BE1267"/>
  <c r="T1267"/>
  <c r="R1267"/>
  <c r="P1267"/>
  <c r="BI1263"/>
  <c r="BH1263"/>
  <c r="BG1263"/>
  <c r="BE1263"/>
  <c r="T1263"/>
  <c r="R1263"/>
  <c r="P1263"/>
  <c r="BI1262"/>
  <c r="BH1262"/>
  <c r="BG1262"/>
  <c r="BE1262"/>
  <c r="T1262"/>
  <c r="R1262"/>
  <c r="P1262"/>
  <c r="BI1257"/>
  <c r="BH1257"/>
  <c r="BG1257"/>
  <c r="BE1257"/>
  <c r="T1257"/>
  <c r="R1257"/>
  <c r="P1257"/>
  <c r="BI1252"/>
  <c r="BH1252"/>
  <c r="BG1252"/>
  <c r="BE1252"/>
  <c r="T1252"/>
  <c r="R1252"/>
  <c r="P1252"/>
  <c r="BI1250"/>
  <c r="BH1250"/>
  <c r="BG1250"/>
  <c r="BE1250"/>
  <c r="T1250"/>
  <c r="R1250"/>
  <c r="P1250"/>
  <c r="BI1243"/>
  <c r="BH1243"/>
  <c r="BG1243"/>
  <c r="BE1243"/>
  <c r="T1243"/>
  <c r="R1243"/>
  <c r="P1243"/>
  <c r="BI1240"/>
  <c r="BH1240"/>
  <c r="BG1240"/>
  <c r="BE1240"/>
  <c r="T1240"/>
  <c r="R1240"/>
  <c r="P1240"/>
  <c r="BI1238"/>
  <c r="BH1238"/>
  <c r="BG1238"/>
  <c r="BE1238"/>
  <c r="T1238"/>
  <c r="R1238"/>
  <c r="P1238"/>
  <c r="BI1237"/>
  <c r="BH1237"/>
  <c r="BG1237"/>
  <c r="BE1237"/>
  <c r="T1237"/>
  <c r="R1237"/>
  <c r="P1237"/>
  <c r="BI1233"/>
  <c r="BH1233"/>
  <c r="BG1233"/>
  <c r="BE1233"/>
  <c r="T1233"/>
  <c r="R1233"/>
  <c r="P1233"/>
  <c r="BI1232"/>
  <c r="BH1232"/>
  <c r="BG1232"/>
  <c r="BE1232"/>
  <c r="T1232"/>
  <c r="R1232"/>
  <c r="P1232"/>
  <c r="BI1228"/>
  <c r="BH1228"/>
  <c r="BG1228"/>
  <c r="BE1228"/>
  <c r="T1228"/>
  <c r="R1228"/>
  <c r="P1228"/>
  <c r="BI1227"/>
  <c r="BH1227"/>
  <c r="BG1227"/>
  <c r="BE1227"/>
  <c r="T1227"/>
  <c r="R1227"/>
  <c r="P1227"/>
  <c r="BI1226"/>
  <c r="BH1226"/>
  <c r="BG1226"/>
  <c r="BE1226"/>
  <c r="T1226"/>
  <c r="R1226"/>
  <c r="P1226"/>
  <c r="BI1221"/>
  <c r="BH1221"/>
  <c r="BG1221"/>
  <c r="BE1221"/>
  <c r="T1221"/>
  <c r="R1221"/>
  <c r="P1221"/>
  <c r="BI1220"/>
  <c r="BH1220"/>
  <c r="BG1220"/>
  <c r="BE1220"/>
  <c r="T1220"/>
  <c r="R1220"/>
  <c r="P1220"/>
  <c r="BI1219"/>
  <c r="BH1219"/>
  <c r="BG1219"/>
  <c r="BE1219"/>
  <c r="T1219"/>
  <c r="R1219"/>
  <c r="P1219"/>
  <c r="BI1214"/>
  <c r="BH1214"/>
  <c r="BG1214"/>
  <c r="BE1214"/>
  <c r="T1214"/>
  <c r="R1214"/>
  <c r="P1214"/>
  <c r="BI1213"/>
  <c r="BH1213"/>
  <c r="BG1213"/>
  <c r="BE1213"/>
  <c r="T1213"/>
  <c r="R1213"/>
  <c r="P1213"/>
  <c r="BI1212"/>
  <c r="BH1212"/>
  <c r="BG1212"/>
  <c r="BE1212"/>
  <c r="T1212"/>
  <c r="R1212"/>
  <c r="P1212"/>
  <c r="BI1207"/>
  <c r="BH1207"/>
  <c r="BG1207"/>
  <c r="BE1207"/>
  <c r="T1207"/>
  <c r="R1207"/>
  <c r="P1207"/>
  <c r="BI1200"/>
  <c r="BH1200"/>
  <c r="BG1200"/>
  <c r="BE1200"/>
  <c r="T1200"/>
  <c r="R1200"/>
  <c r="P1200"/>
  <c r="BI1197"/>
  <c r="BH1197"/>
  <c r="BG1197"/>
  <c r="BE1197"/>
  <c r="T1197"/>
  <c r="R1197"/>
  <c r="P1197"/>
  <c r="BI1193"/>
  <c r="BH1193"/>
  <c r="BG1193"/>
  <c r="BE1193"/>
  <c r="T1193"/>
  <c r="R1193"/>
  <c r="P1193"/>
  <c r="BI1192"/>
  <c r="BH1192"/>
  <c r="BG1192"/>
  <c r="BE1192"/>
  <c r="T1192"/>
  <c r="R1192"/>
  <c r="P1192"/>
  <c r="BI1191"/>
  <c r="BH1191"/>
  <c r="BG1191"/>
  <c r="BE1191"/>
  <c r="T1191"/>
  <c r="R1191"/>
  <c r="P1191"/>
  <c r="BI1186"/>
  <c r="BH1186"/>
  <c r="BG1186"/>
  <c r="BE1186"/>
  <c r="T1186"/>
  <c r="R1186"/>
  <c r="P1186"/>
  <c r="BI1185"/>
  <c r="BH1185"/>
  <c r="BG1185"/>
  <c r="BE1185"/>
  <c r="T1185"/>
  <c r="R1185"/>
  <c r="P1185"/>
  <c r="BI1184"/>
  <c r="BH1184"/>
  <c r="BG1184"/>
  <c r="BE1184"/>
  <c r="T1184"/>
  <c r="R1184"/>
  <c r="P1184"/>
  <c r="BI1179"/>
  <c r="BH1179"/>
  <c r="BG1179"/>
  <c r="BE1179"/>
  <c r="T1179"/>
  <c r="R1179"/>
  <c r="P1179"/>
  <c r="BI1176"/>
  <c r="BH1176"/>
  <c r="BG1176"/>
  <c r="BE1176"/>
  <c r="T1176"/>
  <c r="R1176"/>
  <c r="P1176"/>
  <c r="BI1172"/>
  <c r="BH1172"/>
  <c r="BG1172"/>
  <c r="BE1172"/>
  <c r="T1172"/>
  <c r="R1172"/>
  <c r="P1172"/>
  <c r="BI1169"/>
  <c r="BH1169"/>
  <c r="BG1169"/>
  <c r="BE1169"/>
  <c r="T1169"/>
  <c r="R1169"/>
  <c r="P1169"/>
  <c r="BI1165"/>
  <c r="BH1165"/>
  <c r="BG1165"/>
  <c r="BE1165"/>
  <c r="T1165"/>
  <c r="R1165"/>
  <c r="P1165"/>
  <c r="BI1164"/>
  <c r="BH1164"/>
  <c r="BG1164"/>
  <c r="BE1164"/>
  <c r="T1164"/>
  <c r="R1164"/>
  <c r="P1164"/>
  <c r="BI1160"/>
  <c r="BH1160"/>
  <c r="BG1160"/>
  <c r="BE1160"/>
  <c r="T1160"/>
  <c r="R1160"/>
  <c r="P1160"/>
  <c r="BI1157"/>
  <c r="BH1157"/>
  <c r="BG1157"/>
  <c r="BE1157"/>
  <c r="T1157"/>
  <c r="R1157"/>
  <c r="P1157"/>
  <c r="BI1156"/>
  <c r="BH1156"/>
  <c r="BG1156"/>
  <c r="BE1156"/>
  <c r="T1156"/>
  <c r="R1156"/>
  <c r="P1156"/>
  <c r="BI1152"/>
  <c r="BH1152"/>
  <c r="BG1152"/>
  <c r="BE1152"/>
  <c r="T1152"/>
  <c r="R1152"/>
  <c r="P1152"/>
  <c r="BI1151"/>
  <c r="BH1151"/>
  <c r="BG1151"/>
  <c r="BE1151"/>
  <c r="T1151"/>
  <c r="R1151"/>
  <c r="P1151"/>
  <c r="BI1147"/>
  <c r="BH1147"/>
  <c r="BG1147"/>
  <c r="BE1147"/>
  <c r="T1147"/>
  <c r="R1147"/>
  <c r="P1147"/>
  <c r="BI1144"/>
  <c r="BH1144"/>
  <c r="BG1144"/>
  <c r="BE1144"/>
  <c r="T1144"/>
  <c r="R1144"/>
  <c r="P1144"/>
  <c r="BI1141"/>
  <c r="BH1141"/>
  <c r="BG1141"/>
  <c r="BE1141"/>
  <c r="T1141"/>
  <c r="R1141"/>
  <c r="P1141"/>
  <c r="BI1138"/>
  <c r="BH1138"/>
  <c r="BG1138"/>
  <c r="BE1138"/>
  <c r="T1138"/>
  <c r="R1138"/>
  <c r="P1138"/>
  <c r="BI1135"/>
  <c r="BH1135"/>
  <c r="BG1135"/>
  <c r="BE1135"/>
  <c r="T1135"/>
  <c r="R1135"/>
  <c r="P1135"/>
  <c r="BI1132"/>
  <c r="BH1132"/>
  <c r="BG1132"/>
  <c r="BE1132"/>
  <c r="T1132"/>
  <c r="R1132"/>
  <c r="P1132"/>
  <c r="BI1124"/>
  <c r="BH1124"/>
  <c r="BG1124"/>
  <c r="BE1124"/>
  <c r="T1124"/>
  <c r="R1124"/>
  <c r="P1124"/>
  <c r="BI1121"/>
  <c r="BH1121"/>
  <c r="BG1121"/>
  <c r="BE1121"/>
  <c r="T1121"/>
  <c r="R1121"/>
  <c r="P1121"/>
  <c r="BI1118"/>
  <c r="BH1118"/>
  <c r="BG1118"/>
  <c r="BE1118"/>
  <c r="T1118"/>
  <c r="R1118"/>
  <c r="P1118"/>
  <c r="BI1113"/>
  <c r="BH1113"/>
  <c r="BG1113"/>
  <c r="BE1113"/>
  <c r="T1113"/>
  <c r="R1113"/>
  <c r="P1113"/>
  <c r="BI1112"/>
  <c r="BH1112"/>
  <c r="BG1112"/>
  <c r="BE1112"/>
  <c r="T1112"/>
  <c r="R1112"/>
  <c r="P1112"/>
  <c r="BI1108"/>
  <c r="BH1108"/>
  <c r="BG1108"/>
  <c r="BE1108"/>
  <c r="T1108"/>
  <c r="R1108"/>
  <c r="P1108"/>
  <c r="BI1105"/>
  <c r="BH1105"/>
  <c r="BG1105"/>
  <c r="BE1105"/>
  <c r="T1105"/>
  <c r="R1105"/>
  <c r="P1105"/>
  <c r="BI1104"/>
  <c r="BH1104"/>
  <c r="BG1104"/>
  <c r="BE1104"/>
  <c r="T1104"/>
  <c r="R1104"/>
  <c r="P1104"/>
  <c r="BI1103"/>
  <c r="BH1103"/>
  <c r="BG1103"/>
  <c r="BE1103"/>
  <c r="T1103"/>
  <c r="R1103"/>
  <c r="P1103"/>
  <c r="BI1102"/>
  <c r="BH1102"/>
  <c r="BG1102"/>
  <c r="BE1102"/>
  <c r="T1102"/>
  <c r="R1102"/>
  <c r="P1102"/>
  <c r="BI1101"/>
  <c r="BH1101"/>
  <c r="BG1101"/>
  <c r="BE1101"/>
  <c r="T1101"/>
  <c r="R1101"/>
  <c r="P1101"/>
  <c r="BI1100"/>
  <c r="BH1100"/>
  <c r="BG1100"/>
  <c r="BE1100"/>
  <c r="T1100"/>
  <c r="R1100"/>
  <c r="P1100"/>
  <c r="BI1099"/>
  <c r="BH1099"/>
  <c r="BG1099"/>
  <c r="BE1099"/>
  <c r="T1099"/>
  <c r="R1099"/>
  <c r="P1099"/>
  <c r="BI1098"/>
  <c r="BH1098"/>
  <c r="BG1098"/>
  <c r="BE1098"/>
  <c r="T1098"/>
  <c r="R1098"/>
  <c r="P1098"/>
  <c r="BI1097"/>
  <c r="BH1097"/>
  <c r="BG1097"/>
  <c r="BE1097"/>
  <c r="T1097"/>
  <c r="R1097"/>
  <c r="P1097"/>
  <c r="BI1094"/>
  <c r="BH1094"/>
  <c r="BG1094"/>
  <c r="BE1094"/>
  <c r="T1094"/>
  <c r="R1094"/>
  <c r="P1094"/>
  <c r="BI1093"/>
  <c r="BH1093"/>
  <c r="BG1093"/>
  <c r="BE1093"/>
  <c r="T1093"/>
  <c r="R1093"/>
  <c r="P1093"/>
  <c r="BI1090"/>
  <c r="BH1090"/>
  <c r="BG1090"/>
  <c r="BE1090"/>
  <c r="T1090"/>
  <c r="R1090"/>
  <c r="P1090"/>
  <c r="BI1085"/>
  <c r="BH1085"/>
  <c r="BG1085"/>
  <c r="BE1085"/>
  <c r="T1085"/>
  <c r="R1085"/>
  <c r="P1085"/>
  <c r="BI1080"/>
  <c r="BH1080"/>
  <c r="BG1080"/>
  <c r="BE1080"/>
  <c r="T1080"/>
  <c r="R1080"/>
  <c r="P1080"/>
  <c r="BI1077"/>
  <c r="BH1077"/>
  <c r="BG1077"/>
  <c r="BE1077"/>
  <c r="T1077"/>
  <c r="R1077"/>
  <c r="P1077"/>
  <c r="BI1074"/>
  <c r="BH1074"/>
  <c r="BG1074"/>
  <c r="BE1074"/>
  <c r="T1074"/>
  <c r="R1074"/>
  <c r="P1074"/>
  <c r="BI1073"/>
  <c r="BH1073"/>
  <c r="BG1073"/>
  <c r="BE1073"/>
  <c r="T1073"/>
  <c r="R1073"/>
  <c r="P1073"/>
  <c r="BI1069"/>
  <c r="BH1069"/>
  <c r="BG1069"/>
  <c r="BE1069"/>
  <c r="T1069"/>
  <c r="R1069"/>
  <c r="P1069"/>
  <c r="BI1068"/>
  <c r="BH1068"/>
  <c r="BG1068"/>
  <c r="BE1068"/>
  <c r="T1068"/>
  <c r="R1068"/>
  <c r="P1068"/>
  <c r="BI1064"/>
  <c r="BH1064"/>
  <c r="BG1064"/>
  <c r="BE1064"/>
  <c r="T1064"/>
  <c r="R1064"/>
  <c r="P1064"/>
  <c r="BI1060"/>
  <c r="BH1060"/>
  <c r="BG1060"/>
  <c r="BE1060"/>
  <c r="T1060"/>
  <c r="R1060"/>
  <c r="P1060"/>
  <c r="BI1053"/>
  <c r="BH1053"/>
  <c r="BG1053"/>
  <c r="BE1053"/>
  <c r="T1053"/>
  <c r="R1053"/>
  <c r="P1053"/>
  <c r="BI1049"/>
  <c r="BH1049"/>
  <c r="BG1049"/>
  <c r="BE1049"/>
  <c r="T1049"/>
  <c r="R1049"/>
  <c r="P1049"/>
  <c r="BI1045"/>
  <c r="BH1045"/>
  <c r="BG1045"/>
  <c r="BE1045"/>
  <c r="T1045"/>
  <c r="R1045"/>
  <c r="P1045"/>
  <c r="BI1041"/>
  <c r="BH1041"/>
  <c r="BG1041"/>
  <c r="BE1041"/>
  <c r="T1041"/>
  <c r="R1041"/>
  <c r="P1041"/>
  <c r="BI1038"/>
  <c r="BH1038"/>
  <c r="BG1038"/>
  <c r="BE1038"/>
  <c r="T1038"/>
  <c r="R1038"/>
  <c r="P1038"/>
  <c r="BI1034"/>
  <c r="BH1034"/>
  <c r="BG1034"/>
  <c r="BE1034"/>
  <c r="T1034"/>
  <c r="R1034"/>
  <c r="P1034"/>
  <c r="BI1031"/>
  <c r="BH1031"/>
  <c r="BG1031"/>
  <c r="BE1031"/>
  <c r="T1031"/>
  <c r="R1031"/>
  <c r="P1031"/>
  <c r="BI1029"/>
  <c r="BH1029"/>
  <c r="BG1029"/>
  <c r="BE1029"/>
  <c r="T1029"/>
  <c r="R1029"/>
  <c r="P1029"/>
  <c r="BI1026"/>
  <c r="BH1026"/>
  <c r="BG1026"/>
  <c r="BE1026"/>
  <c r="T1026"/>
  <c r="R1026"/>
  <c r="P1026"/>
  <c r="BI1024"/>
  <c r="BH1024"/>
  <c r="BG1024"/>
  <c r="BE1024"/>
  <c r="T1024"/>
  <c r="R1024"/>
  <c r="P1024"/>
  <c r="BI1021"/>
  <c r="BH1021"/>
  <c r="BG1021"/>
  <c r="BE1021"/>
  <c r="T1021"/>
  <c r="R1021"/>
  <c r="P1021"/>
  <c r="BI1019"/>
  <c r="BH1019"/>
  <c r="BG1019"/>
  <c r="BE1019"/>
  <c r="T1019"/>
  <c r="R1019"/>
  <c r="P1019"/>
  <c r="BI1017"/>
  <c r="BH1017"/>
  <c r="BG1017"/>
  <c r="BE1017"/>
  <c r="T1017"/>
  <c r="R1017"/>
  <c r="P1017"/>
  <c r="BI1014"/>
  <c r="BH1014"/>
  <c r="BG1014"/>
  <c r="BE1014"/>
  <c r="T1014"/>
  <c r="R1014"/>
  <c r="P1014"/>
  <c r="BI1012"/>
  <c r="BH1012"/>
  <c r="BG1012"/>
  <c r="BE1012"/>
  <c r="T1012"/>
  <c r="R1012"/>
  <c r="P1012"/>
  <c r="BI1009"/>
  <c r="BH1009"/>
  <c r="BG1009"/>
  <c r="BE1009"/>
  <c r="T1009"/>
  <c r="R1009"/>
  <c r="P1009"/>
  <c r="BI1003"/>
  <c r="BH1003"/>
  <c r="BG1003"/>
  <c r="BE1003"/>
  <c r="T1003"/>
  <c r="R1003"/>
  <c r="P1003"/>
  <c r="BI1000"/>
  <c r="BH1000"/>
  <c r="BG1000"/>
  <c r="BE1000"/>
  <c r="T1000"/>
  <c r="R1000"/>
  <c r="P1000"/>
  <c r="BI996"/>
  <c r="BH996"/>
  <c r="BG996"/>
  <c r="BE996"/>
  <c r="T996"/>
  <c r="R996"/>
  <c r="P996"/>
  <c r="BI993"/>
  <c r="BH993"/>
  <c r="BG993"/>
  <c r="BE993"/>
  <c r="T993"/>
  <c r="R993"/>
  <c r="P993"/>
  <c r="BI990"/>
  <c r="BH990"/>
  <c r="BG990"/>
  <c r="BE990"/>
  <c r="T990"/>
  <c r="R990"/>
  <c r="P990"/>
  <c r="BI983"/>
  <c r="BH983"/>
  <c r="BG983"/>
  <c r="BE983"/>
  <c r="T983"/>
  <c r="R983"/>
  <c r="P983"/>
  <c r="BI980"/>
  <c r="BH980"/>
  <c r="BG980"/>
  <c r="BE980"/>
  <c r="T980"/>
  <c r="R980"/>
  <c r="P980"/>
  <c r="BI978"/>
  <c r="BH978"/>
  <c r="BG978"/>
  <c r="BE978"/>
  <c r="T978"/>
  <c r="R978"/>
  <c r="P978"/>
  <c r="BI975"/>
  <c r="BH975"/>
  <c r="BG975"/>
  <c r="BE975"/>
  <c r="T975"/>
  <c r="R975"/>
  <c r="P975"/>
  <c r="BI974"/>
  <c r="BH974"/>
  <c r="BG974"/>
  <c r="BE974"/>
  <c r="T974"/>
  <c r="R974"/>
  <c r="P974"/>
  <c r="BI972"/>
  <c r="BH972"/>
  <c r="BG972"/>
  <c r="BE972"/>
  <c r="T972"/>
  <c r="R972"/>
  <c r="P972"/>
  <c r="BI971"/>
  <c r="BH971"/>
  <c r="BG971"/>
  <c r="BE971"/>
  <c r="T971"/>
  <c r="R971"/>
  <c r="P971"/>
  <c r="BI967"/>
  <c r="BH967"/>
  <c r="BG967"/>
  <c r="BE967"/>
  <c r="T967"/>
  <c r="R967"/>
  <c r="P967"/>
  <c r="BI964"/>
  <c r="BH964"/>
  <c r="BG964"/>
  <c r="BE964"/>
  <c r="T964"/>
  <c r="R964"/>
  <c r="P964"/>
  <c r="BI960"/>
  <c r="BH960"/>
  <c r="BG960"/>
  <c r="BE960"/>
  <c r="T960"/>
  <c r="R960"/>
  <c r="P960"/>
  <c r="BI957"/>
  <c r="BH957"/>
  <c r="BG957"/>
  <c r="BE957"/>
  <c r="T957"/>
  <c r="R957"/>
  <c r="P957"/>
  <c r="BI953"/>
  <c r="BH953"/>
  <c r="BG953"/>
  <c r="BE953"/>
  <c r="T953"/>
  <c r="R953"/>
  <c r="P953"/>
  <c r="BI952"/>
  <c r="BH952"/>
  <c r="BG952"/>
  <c r="BE952"/>
  <c r="T952"/>
  <c r="R952"/>
  <c r="P952"/>
  <c r="BI950"/>
  <c r="BH950"/>
  <c r="BG950"/>
  <c r="BE950"/>
  <c r="T950"/>
  <c r="R950"/>
  <c r="P950"/>
  <c r="BI947"/>
  <c r="BH947"/>
  <c r="BG947"/>
  <c r="BE947"/>
  <c r="T947"/>
  <c r="R947"/>
  <c r="P947"/>
  <c r="BI941"/>
  <c r="BH941"/>
  <c r="BG941"/>
  <c r="BE941"/>
  <c r="T941"/>
  <c r="R941"/>
  <c r="P941"/>
  <c r="BI938"/>
  <c r="BH938"/>
  <c r="BG938"/>
  <c r="BE938"/>
  <c r="T938"/>
  <c r="R938"/>
  <c r="P938"/>
  <c r="BI936"/>
  <c r="BH936"/>
  <c r="BG936"/>
  <c r="BE936"/>
  <c r="T936"/>
  <c r="R936"/>
  <c r="P936"/>
  <c r="BI935"/>
  <c r="BH935"/>
  <c r="BG935"/>
  <c r="BE935"/>
  <c r="T935"/>
  <c r="R935"/>
  <c r="P935"/>
  <c r="BI933"/>
  <c r="BH933"/>
  <c r="BG933"/>
  <c r="BE933"/>
  <c r="T933"/>
  <c r="R933"/>
  <c r="P933"/>
  <c r="BI932"/>
  <c r="BH932"/>
  <c r="BG932"/>
  <c r="BE932"/>
  <c r="T932"/>
  <c r="R932"/>
  <c r="P932"/>
  <c r="BI930"/>
  <c r="BH930"/>
  <c r="BG930"/>
  <c r="BE930"/>
  <c r="T930"/>
  <c r="R930"/>
  <c r="P930"/>
  <c r="BI927"/>
  <c r="BH927"/>
  <c r="BG927"/>
  <c r="BE927"/>
  <c r="T927"/>
  <c r="R927"/>
  <c r="P927"/>
  <c r="BI921"/>
  <c r="BH921"/>
  <c r="BG921"/>
  <c r="BE921"/>
  <c r="T921"/>
  <c r="R921"/>
  <c r="P921"/>
  <c r="BI918"/>
  <c r="BH918"/>
  <c r="BG918"/>
  <c r="BE918"/>
  <c r="T918"/>
  <c r="R918"/>
  <c r="P918"/>
  <c r="BI912"/>
  <c r="BH912"/>
  <c r="BG912"/>
  <c r="BE912"/>
  <c r="T912"/>
  <c r="R912"/>
  <c r="P912"/>
  <c r="BI906"/>
  <c r="BH906"/>
  <c r="BG906"/>
  <c r="BE906"/>
  <c r="T906"/>
  <c r="R906"/>
  <c r="P906"/>
  <c r="BI901"/>
  <c r="BH901"/>
  <c r="BG901"/>
  <c r="BE901"/>
  <c r="T901"/>
  <c r="R901"/>
  <c r="P901"/>
  <c r="BI900"/>
  <c r="BH900"/>
  <c r="BG900"/>
  <c r="BE900"/>
  <c r="T900"/>
  <c r="R900"/>
  <c r="P900"/>
  <c r="BI895"/>
  <c r="BH895"/>
  <c r="BG895"/>
  <c r="BE895"/>
  <c r="T895"/>
  <c r="R895"/>
  <c r="P895"/>
  <c r="BI892"/>
  <c r="BH892"/>
  <c r="BG892"/>
  <c r="BE892"/>
  <c r="T892"/>
  <c r="R892"/>
  <c r="P892"/>
  <c r="BI887"/>
  <c r="BH887"/>
  <c r="BG887"/>
  <c r="BE887"/>
  <c r="T887"/>
  <c r="R887"/>
  <c r="P887"/>
  <c r="BI884"/>
  <c r="BH884"/>
  <c r="BG884"/>
  <c r="BE884"/>
  <c r="T884"/>
  <c r="R884"/>
  <c r="P884"/>
  <c r="BI872"/>
  <c r="BH872"/>
  <c r="BG872"/>
  <c r="BE872"/>
  <c r="T872"/>
  <c r="R872"/>
  <c r="P872"/>
  <c r="BI868"/>
  <c r="BH868"/>
  <c r="BG868"/>
  <c r="BE868"/>
  <c r="T868"/>
  <c r="R868"/>
  <c r="P868"/>
  <c r="BI865"/>
  <c r="BH865"/>
  <c r="BG865"/>
  <c r="BE865"/>
  <c r="T865"/>
  <c r="R865"/>
  <c r="P865"/>
  <c r="BI861"/>
  <c r="BH861"/>
  <c r="BG861"/>
  <c r="BE861"/>
  <c r="T861"/>
  <c r="R861"/>
  <c r="P861"/>
  <c r="BI857"/>
  <c r="BH857"/>
  <c r="BG857"/>
  <c r="BE857"/>
  <c r="T857"/>
  <c r="R857"/>
  <c r="P857"/>
  <c r="BI853"/>
  <c r="BH853"/>
  <c r="BG853"/>
  <c r="BE853"/>
  <c r="T853"/>
  <c r="R853"/>
  <c r="P853"/>
  <c r="BI850"/>
  <c r="BH850"/>
  <c r="BG850"/>
  <c r="BE850"/>
  <c r="T850"/>
  <c r="R850"/>
  <c r="P850"/>
  <c r="BI847"/>
  <c r="BH847"/>
  <c r="BG847"/>
  <c r="BE847"/>
  <c r="T847"/>
  <c r="R847"/>
  <c r="P847"/>
  <c r="BI846"/>
  <c r="BH846"/>
  <c r="BG846"/>
  <c r="BE846"/>
  <c r="T846"/>
  <c r="R846"/>
  <c r="P846"/>
  <c r="BI842"/>
  <c r="BH842"/>
  <c r="BG842"/>
  <c r="BE842"/>
  <c r="T842"/>
  <c r="R842"/>
  <c r="P842"/>
  <c r="BI841"/>
  <c r="BH841"/>
  <c r="BG841"/>
  <c r="BE841"/>
  <c r="T841"/>
  <c r="R841"/>
  <c r="P841"/>
  <c r="BI837"/>
  <c r="BH837"/>
  <c r="BG837"/>
  <c r="BE837"/>
  <c r="T837"/>
  <c r="R837"/>
  <c r="P837"/>
  <c r="BI834"/>
  <c r="BH834"/>
  <c r="BG834"/>
  <c r="BE834"/>
  <c r="T834"/>
  <c r="R834"/>
  <c r="P834"/>
  <c r="BI830"/>
  <c r="BH830"/>
  <c r="BG830"/>
  <c r="BE830"/>
  <c r="T830"/>
  <c r="R830"/>
  <c r="P830"/>
  <c r="BI827"/>
  <c r="BH827"/>
  <c r="BG827"/>
  <c r="BE827"/>
  <c r="T827"/>
  <c r="R827"/>
  <c r="P827"/>
  <c r="BI824"/>
  <c r="BH824"/>
  <c r="BG824"/>
  <c r="BE824"/>
  <c r="T824"/>
  <c r="R824"/>
  <c r="P824"/>
  <c r="BI817"/>
  <c r="BH817"/>
  <c r="BG817"/>
  <c r="BE817"/>
  <c r="T817"/>
  <c r="R817"/>
  <c r="P817"/>
  <c r="BI814"/>
  <c r="BH814"/>
  <c r="BG814"/>
  <c r="BE814"/>
  <c r="T814"/>
  <c r="R814"/>
  <c r="P814"/>
  <c r="BI812"/>
  <c r="BH812"/>
  <c r="BG812"/>
  <c r="BE812"/>
  <c r="T812"/>
  <c r="R812"/>
  <c r="P812"/>
  <c r="BI809"/>
  <c r="BH809"/>
  <c r="BG809"/>
  <c r="BE809"/>
  <c r="T809"/>
  <c r="R809"/>
  <c r="P809"/>
  <c r="BI804"/>
  <c r="BH804"/>
  <c r="BG804"/>
  <c r="BE804"/>
  <c r="T804"/>
  <c r="R804"/>
  <c r="P804"/>
  <c r="BI801"/>
  <c r="BH801"/>
  <c r="BG801"/>
  <c r="BE801"/>
  <c r="T801"/>
  <c r="R801"/>
  <c r="P801"/>
  <c r="BI793"/>
  <c r="BH793"/>
  <c r="BG793"/>
  <c r="BE793"/>
  <c r="T793"/>
  <c r="R793"/>
  <c r="P793"/>
  <c r="BI790"/>
  <c r="BH790"/>
  <c r="BG790"/>
  <c r="BE790"/>
  <c r="T790"/>
  <c r="R790"/>
  <c r="P790"/>
  <c r="BI788"/>
  <c r="BH788"/>
  <c r="BG788"/>
  <c r="BE788"/>
  <c r="T788"/>
  <c r="R788"/>
  <c r="P788"/>
  <c r="BI787"/>
  <c r="BH787"/>
  <c r="BG787"/>
  <c r="BE787"/>
  <c r="T787"/>
  <c r="R787"/>
  <c r="P787"/>
  <c r="BI785"/>
  <c r="BH785"/>
  <c r="BG785"/>
  <c r="BE785"/>
  <c r="T785"/>
  <c r="R785"/>
  <c r="P785"/>
  <c r="BI782"/>
  <c r="BH782"/>
  <c r="BG782"/>
  <c r="BE782"/>
  <c r="T782"/>
  <c r="R782"/>
  <c r="P782"/>
  <c r="BI779"/>
  <c r="BH779"/>
  <c r="BG779"/>
  <c r="BE779"/>
  <c r="T779"/>
  <c r="R779"/>
  <c r="P779"/>
  <c r="BI772"/>
  <c r="BH772"/>
  <c r="BG772"/>
  <c r="BE772"/>
  <c r="T772"/>
  <c r="R772"/>
  <c r="P772"/>
  <c r="BI771"/>
  <c r="BH771"/>
  <c r="BG771"/>
  <c r="BE771"/>
  <c r="T771"/>
  <c r="R771"/>
  <c r="P771"/>
  <c r="BI767"/>
  <c r="BH767"/>
  <c r="BG767"/>
  <c r="BE767"/>
  <c r="T767"/>
  <c r="R767"/>
  <c r="P767"/>
  <c r="BI764"/>
  <c r="BH764"/>
  <c r="BG764"/>
  <c r="BE764"/>
  <c r="T764"/>
  <c r="R764"/>
  <c r="P764"/>
  <c r="BI757"/>
  <c r="BH757"/>
  <c r="BG757"/>
  <c r="BE757"/>
  <c r="T757"/>
  <c r="R757"/>
  <c r="P757"/>
  <c r="BI754"/>
  <c r="BH754"/>
  <c r="BG754"/>
  <c r="BE754"/>
  <c r="T754"/>
  <c r="R754"/>
  <c r="P754"/>
  <c r="BI748"/>
  <c r="BH748"/>
  <c r="BG748"/>
  <c r="BE748"/>
  <c r="T748"/>
  <c r="R748"/>
  <c r="P748"/>
  <c r="BI745"/>
  <c r="BH745"/>
  <c r="BG745"/>
  <c r="BE745"/>
  <c r="T745"/>
  <c r="R745"/>
  <c r="P745"/>
  <c r="BI742"/>
  <c r="BH742"/>
  <c r="BG742"/>
  <c r="BE742"/>
  <c r="T742"/>
  <c r="R742"/>
  <c r="P742"/>
  <c r="BI738"/>
  <c r="BH738"/>
  <c r="BG738"/>
  <c r="BE738"/>
  <c r="T738"/>
  <c r="R738"/>
  <c r="P738"/>
  <c r="BI735"/>
  <c r="BH735"/>
  <c r="BG735"/>
  <c r="BE735"/>
  <c r="T735"/>
  <c r="R735"/>
  <c r="P735"/>
  <c r="BI733"/>
  <c r="BH733"/>
  <c r="BG733"/>
  <c r="BE733"/>
  <c r="T733"/>
  <c r="R733"/>
  <c r="P733"/>
  <c r="BI730"/>
  <c r="BH730"/>
  <c r="BG730"/>
  <c r="BE730"/>
  <c r="T730"/>
  <c r="R730"/>
  <c r="P730"/>
  <c r="BI728"/>
  <c r="BH728"/>
  <c r="BG728"/>
  <c r="BE728"/>
  <c r="T728"/>
  <c r="R728"/>
  <c r="P728"/>
  <c r="BI725"/>
  <c r="BH725"/>
  <c r="BG725"/>
  <c r="BE725"/>
  <c r="T725"/>
  <c r="R725"/>
  <c r="P725"/>
  <c r="BI723"/>
  <c r="BH723"/>
  <c r="BG723"/>
  <c r="BE723"/>
  <c r="T723"/>
  <c r="R723"/>
  <c r="P723"/>
  <c r="BI720"/>
  <c r="BH720"/>
  <c r="BG720"/>
  <c r="BE720"/>
  <c r="T720"/>
  <c r="R720"/>
  <c r="P720"/>
  <c r="BI718"/>
  <c r="BH718"/>
  <c r="BG718"/>
  <c r="BE718"/>
  <c r="T718"/>
  <c r="R718"/>
  <c r="P718"/>
  <c r="BI715"/>
  <c r="BH715"/>
  <c r="BG715"/>
  <c r="BE715"/>
  <c r="T715"/>
  <c r="R715"/>
  <c r="P715"/>
  <c r="BI710"/>
  <c r="BH710"/>
  <c r="BG710"/>
  <c r="BE710"/>
  <c r="T710"/>
  <c r="R710"/>
  <c r="P710"/>
  <c r="BI707"/>
  <c r="BH707"/>
  <c r="BG707"/>
  <c r="BE707"/>
  <c r="T707"/>
  <c r="R707"/>
  <c r="P707"/>
  <c r="BI703"/>
  <c r="BH703"/>
  <c r="BG703"/>
  <c r="BE703"/>
  <c r="T703"/>
  <c r="R703"/>
  <c r="P703"/>
  <c r="BI699"/>
  <c r="BH699"/>
  <c r="BG699"/>
  <c r="BE699"/>
  <c r="T699"/>
  <c r="T698"/>
  <c r="R699"/>
  <c r="R698"/>
  <c r="P699"/>
  <c r="P698"/>
  <c r="BI695"/>
  <c r="BH695"/>
  <c r="BG695"/>
  <c r="BE695"/>
  <c r="T695"/>
  <c r="R695"/>
  <c r="P695"/>
  <c r="BI691"/>
  <c r="BH691"/>
  <c r="BG691"/>
  <c r="BE691"/>
  <c r="T691"/>
  <c r="R691"/>
  <c r="P691"/>
  <c r="BI688"/>
  <c r="BH688"/>
  <c r="BG688"/>
  <c r="BE688"/>
  <c r="T688"/>
  <c r="R688"/>
  <c r="P688"/>
  <c r="BI684"/>
  <c r="BH684"/>
  <c r="BG684"/>
  <c r="BE684"/>
  <c r="T684"/>
  <c r="R684"/>
  <c r="P684"/>
  <c r="BI679"/>
  <c r="BH679"/>
  <c r="BG679"/>
  <c r="BE679"/>
  <c r="T679"/>
  <c r="R679"/>
  <c r="P679"/>
  <c r="BI677"/>
  <c r="BH677"/>
  <c r="BG677"/>
  <c r="BE677"/>
  <c r="T677"/>
  <c r="R677"/>
  <c r="P677"/>
  <c r="BI675"/>
  <c r="BH675"/>
  <c r="BG675"/>
  <c r="BE675"/>
  <c r="T675"/>
  <c r="R675"/>
  <c r="P675"/>
  <c r="BI671"/>
  <c r="BH671"/>
  <c r="BG671"/>
  <c r="BE671"/>
  <c r="T671"/>
  <c r="R671"/>
  <c r="P671"/>
  <c r="BI667"/>
  <c r="BH667"/>
  <c r="BG667"/>
  <c r="BE667"/>
  <c r="T667"/>
  <c r="R667"/>
  <c r="P667"/>
  <c r="BI665"/>
  <c r="BH665"/>
  <c r="BG665"/>
  <c r="BE665"/>
  <c r="T665"/>
  <c r="R665"/>
  <c r="P665"/>
  <c r="BI661"/>
  <c r="BH661"/>
  <c r="BG661"/>
  <c r="BE661"/>
  <c r="T661"/>
  <c r="R661"/>
  <c r="P661"/>
  <c r="BI660"/>
  <c r="BH660"/>
  <c r="BG660"/>
  <c r="BE660"/>
  <c r="T660"/>
  <c r="R660"/>
  <c r="P660"/>
  <c r="BI656"/>
  <c r="BH656"/>
  <c r="BG656"/>
  <c r="BE656"/>
  <c r="T656"/>
  <c r="R656"/>
  <c r="P656"/>
  <c r="BI653"/>
  <c r="BH653"/>
  <c r="BG653"/>
  <c r="BE653"/>
  <c r="T653"/>
  <c r="R653"/>
  <c r="P653"/>
  <c r="BI649"/>
  <c r="BH649"/>
  <c r="BG649"/>
  <c r="BE649"/>
  <c r="T649"/>
  <c r="R649"/>
  <c r="P649"/>
  <c r="BI646"/>
  <c r="BH646"/>
  <c r="BG646"/>
  <c r="BE646"/>
  <c r="T646"/>
  <c r="R646"/>
  <c r="P646"/>
  <c r="BI643"/>
  <c r="BH643"/>
  <c r="BG643"/>
  <c r="BE643"/>
  <c r="T643"/>
  <c r="R643"/>
  <c r="P643"/>
  <c r="BI639"/>
  <c r="BH639"/>
  <c r="BG639"/>
  <c r="BE639"/>
  <c r="T639"/>
  <c r="R639"/>
  <c r="P639"/>
  <c r="BI629"/>
  <c r="BH629"/>
  <c r="BG629"/>
  <c r="BE629"/>
  <c r="T629"/>
  <c r="R629"/>
  <c r="P629"/>
  <c r="BI624"/>
  <c r="BH624"/>
  <c r="BG624"/>
  <c r="BE624"/>
  <c r="T624"/>
  <c r="R624"/>
  <c r="P624"/>
  <c r="BI617"/>
  <c r="BH617"/>
  <c r="BG617"/>
  <c r="BE617"/>
  <c r="T617"/>
  <c r="R617"/>
  <c r="P617"/>
  <c r="BI610"/>
  <c r="BH610"/>
  <c r="BG610"/>
  <c r="BE610"/>
  <c r="T610"/>
  <c r="R610"/>
  <c r="P610"/>
  <c r="BI606"/>
  <c r="BH606"/>
  <c r="BG606"/>
  <c r="BE606"/>
  <c r="T606"/>
  <c r="R606"/>
  <c r="P606"/>
  <c r="BI604"/>
  <c r="BH604"/>
  <c r="BG604"/>
  <c r="BE604"/>
  <c r="T604"/>
  <c r="R604"/>
  <c r="P604"/>
  <c r="BI602"/>
  <c r="BH602"/>
  <c r="BG602"/>
  <c r="BE602"/>
  <c r="T602"/>
  <c r="R602"/>
  <c r="P602"/>
  <c r="BI597"/>
  <c r="BH597"/>
  <c r="BG597"/>
  <c r="BE597"/>
  <c r="T597"/>
  <c r="R597"/>
  <c r="P597"/>
  <c r="BI592"/>
  <c r="BH592"/>
  <c r="BG592"/>
  <c r="BE592"/>
  <c r="T592"/>
  <c r="R592"/>
  <c r="P592"/>
  <c r="BI588"/>
  <c r="BH588"/>
  <c r="BG588"/>
  <c r="BE588"/>
  <c r="T588"/>
  <c r="R588"/>
  <c r="P588"/>
  <c r="BI581"/>
  <c r="BH581"/>
  <c r="BG581"/>
  <c r="BE581"/>
  <c r="T581"/>
  <c r="R581"/>
  <c r="P581"/>
  <c r="BI577"/>
  <c r="BH577"/>
  <c r="BG577"/>
  <c r="BE577"/>
  <c r="T577"/>
  <c r="R577"/>
  <c r="P577"/>
  <c r="BI574"/>
  <c r="BH574"/>
  <c r="BG574"/>
  <c r="BE574"/>
  <c r="T574"/>
  <c r="R574"/>
  <c r="P574"/>
  <c r="BI570"/>
  <c r="BH570"/>
  <c r="BG570"/>
  <c r="BE570"/>
  <c r="T570"/>
  <c r="R570"/>
  <c r="P570"/>
  <c r="BI567"/>
  <c r="BH567"/>
  <c r="BG567"/>
  <c r="BE567"/>
  <c r="T567"/>
  <c r="R567"/>
  <c r="P567"/>
  <c r="BI561"/>
  <c r="BH561"/>
  <c r="BG561"/>
  <c r="BE561"/>
  <c r="T561"/>
  <c r="R561"/>
  <c r="P561"/>
  <c r="BI557"/>
  <c r="BH557"/>
  <c r="BG557"/>
  <c r="BE557"/>
  <c r="T557"/>
  <c r="R557"/>
  <c r="P557"/>
  <c r="BI555"/>
  <c r="BH555"/>
  <c r="BG555"/>
  <c r="BE555"/>
  <c r="T555"/>
  <c r="R555"/>
  <c r="P555"/>
  <c r="BI552"/>
  <c r="BH552"/>
  <c r="BG552"/>
  <c r="BE552"/>
  <c r="T552"/>
  <c r="R552"/>
  <c r="P552"/>
  <c r="BI548"/>
  <c r="BH548"/>
  <c r="BG548"/>
  <c r="BE548"/>
  <c r="T548"/>
  <c r="R548"/>
  <c r="P548"/>
  <c r="BI545"/>
  <c r="BH545"/>
  <c r="BG545"/>
  <c r="BE545"/>
  <c r="T545"/>
  <c r="R545"/>
  <c r="P545"/>
  <c r="BI537"/>
  <c r="BH537"/>
  <c r="BG537"/>
  <c r="BE537"/>
  <c r="T537"/>
  <c r="R537"/>
  <c r="P537"/>
  <c r="BI534"/>
  <c r="BH534"/>
  <c r="BG534"/>
  <c r="BE534"/>
  <c r="T534"/>
  <c r="R534"/>
  <c r="P534"/>
  <c r="BI529"/>
  <c r="BH529"/>
  <c r="BG529"/>
  <c r="BE529"/>
  <c r="T529"/>
  <c r="R529"/>
  <c r="P529"/>
  <c r="BI526"/>
  <c r="BH526"/>
  <c r="BG526"/>
  <c r="BE526"/>
  <c r="T526"/>
  <c r="R526"/>
  <c r="P526"/>
  <c r="BI522"/>
  <c r="BH522"/>
  <c r="BG522"/>
  <c r="BE522"/>
  <c r="T522"/>
  <c r="R522"/>
  <c r="P522"/>
  <c r="BI519"/>
  <c r="BH519"/>
  <c r="BG519"/>
  <c r="BE519"/>
  <c r="T519"/>
  <c r="R519"/>
  <c r="P519"/>
  <c r="BI515"/>
  <c r="BH515"/>
  <c r="BG515"/>
  <c r="BE515"/>
  <c r="T515"/>
  <c r="R515"/>
  <c r="P515"/>
  <c r="BI507"/>
  <c r="BH507"/>
  <c r="BG507"/>
  <c r="BE507"/>
  <c r="T507"/>
  <c r="R507"/>
  <c r="P507"/>
  <c r="BI504"/>
  <c r="BH504"/>
  <c r="BG504"/>
  <c r="BE504"/>
  <c r="T504"/>
  <c r="R504"/>
  <c r="P504"/>
  <c r="BI500"/>
  <c r="BH500"/>
  <c r="BG500"/>
  <c r="BE500"/>
  <c r="T500"/>
  <c r="R500"/>
  <c r="P500"/>
  <c r="BI497"/>
  <c r="BH497"/>
  <c r="BG497"/>
  <c r="BE497"/>
  <c r="T497"/>
  <c r="R497"/>
  <c r="P497"/>
  <c r="BI493"/>
  <c r="BH493"/>
  <c r="BG493"/>
  <c r="BE493"/>
  <c r="T493"/>
  <c r="R493"/>
  <c r="P493"/>
  <c r="BI490"/>
  <c r="BH490"/>
  <c r="BG490"/>
  <c r="BE490"/>
  <c r="T490"/>
  <c r="R490"/>
  <c r="P490"/>
  <c r="BI486"/>
  <c r="BH486"/>
  <c r="BG486"/>
  <c r="BE486"/>
  <c r="T486"/>
  <c r="R486"/>
  <c r="P486"/>
  <c r="BI482"/>
  <c r="BH482"/>
  <c r="BG482"/>
  <c r="BE482"/>
  <c r="T482"/>
  <c r="R482"/>
  <c r="P482"/>
  <c r="BI474"/>
  <c r="BH474"/>
  <c r="BG474"/>
  <c r="BE474"/>
  <c r="T474"/>
  <c r="R474"/>
  <c r="P474"/>
  <c r="BI467"/>
  <c r="BH467"/>
  <c r="BG467"/>
  <c r="BE467"/>
  <c r="T467"/>
  <c r="R467"/>
  <c r="P467"/>
  <c r="BI463"/>
  <c r="BH463"/>
  <c r="BG463"/>
  <c r="BE463"/>
  <c r="T463"/>
  <c r="R463"/>
  <c r="P463"/>
  <c r="BI455"/>
  <c r="BH455"/>
  <c r="BG455"/>
  <c r="BE455"/>
  <c r="T455"/>
  <c r="R455"/>
  <c r="P455"/>
  <c r="BI453"/>
  <c r="BH453"/>
  <c r="BG453"/>
  <c r="BE453"/>
  <c r="T453"/>
  <c r="R453"/>
  <c r="P453"/>
  <c r="BI449"/>
  <c r="BH449"/>
  <c r="BG449"/>
  <c r="BE449"/>
  <c r="T449"/>
  <c r="R449"/>
  <c r="P449"/>
  <c r="BI447"/>
  <c r="BH447"/>
  <c r="BG447"/>
  <c r="BE447"/>
  <c r="T447"/>
  <c r="R447"/>
  <c r="P447"/>
  <c r="BI442"/>
  <c r="BH442"/>
  <c r="BG442"/>
  <c r="BE442"/>
  <c r="T442"/>
  <c r="R442"/>
  <c r="P442"/>
  <c r="BI440"/>
  <c r="BH440"/>
  <c r="BG440"/>
  <c r="BE440"/>
  <c r="T440"/>
  <c r="R440"/>
  <c r="P440"/>
  <c r="BI438"/>
  <c r="BH438"/>
  <c r="BG438"/>
  <c r="BE438"/>
  <c r="T438"/>
  <c r="R438"/>
  <c r="P438"/>
  <c r="BI427"/>
  <c r="BH427"/>
  <c r="BG427"/>
  <c r="BE427"/>
  <c r="T427"/>
  <c r="R427"/>
  <c r="P427"/>
  <c r="BI420"/>
  <c r="BH420"/>
  <c r="BG420"/>
  <c r="BE420"/>
  <c r="T420"/>
  <c r="R420"/>
  <c r="P420"/>
  <c r="BI413"/>
  <c r="BH413"/>
  <c r="BG413"/>
  <c r="BE413"/>
  <c r="T413"/>
  <c r="R413"/>
  <c r="P413"/>
  <c r="BI408"/>
  <c r="BH408"/>
  <c r="BG408"/>
  <c r="BE408"/>
  <c r="T408"/>
  <c r="R408"/>
  <c r="P408"/>
  <c r="BI406"/>
  <c r="BH406"/>
  <c r="BG406"/>
  <c r="BE406"/>
  <c r="T406"/>
  <c r="R406"/>
  <c r="P406"/>
  <c r="BI401"/>
  <c r="BH401"/>
  <c r="BG401"/>
  <c r="BE401"/>
  <c r="T401"/>
  <c r="R401"/>
  <c r="P401"/>
  <c r="BI396"/>
  <c r="BH396"/>
  <c r="BG396"/>
  <c r="BE396"/>
  <c r="T396"/>
  <c r="R396"/>
  <c r="P396"/>
  <c r="BI394"/>
  <c r="BH394"/>
  <c r="BG394"/>
  <c r="BE394"/>
  <c r="T394"/>
  <c r="R394"/>
  <c r="P394"/>
  <c r="BI392"/>
  <c r="BH392"/>
  <c r="BG392"/>
  <c r="BE392"/>
  <c r="T392"/>
  <c r="R392"/>
  <c r="P392"/>
  <c r="BI390"/>
  <c r="BH390"/>
  <c r="BG390"/>
  <c r="BE390"/>
  <c r="T390"/>
  <c r="R390"/>
  <c r="P390"/>
  <c r="BI386"/>
  <c r="BH386"/>
  <c r="BG386"/>
  <c r="BE386"/>
  <c r="T386"/>
  <c r="R386"/>
  <c r="P386"/>
  <c r="BI382"/>
  <c r="BH382"/>
  <c r="BG382"/>
  <c r="BE382"/>
  <c r="T382"/>
  <c r="R382"/>
  <c r="P382"/>
  <c r="BI377"/>
  <c r="BH377"/>
  <c r="BG377"/>
  <c r="BE377"/>
  <c r="T377"/>
  <c r="R377"/>
  <c r="P377"/>
  <c r="BI375"/>
  <c r="BH375"/>
  <c r="BG375"/>
  <c r="BE375"/>
  <c r="T375"/>
  <c r="R375"/>
  <c r="P375"/>
  <c r="BI367"/>
  <c r="BH367"/>
  <c r="BG367"/>
  <c r="BE367"/>
  <c r="T367"/>
  <c r="R367"/>
  <c r="P367"/>
  <c r="BI365"/>
  <c r="BH365"/>
  <c r="BG365"/>
  <c r="BE365"/>
  <c r="T365"/>
  <c r="R365"/>
  <c r="P365"/>
  <c r="BI359"/>
  <c r="BH359"/>
  <c r="BG359"/>
  <c r="BE359"/>
  <c r="T359"/>
  <c r="R359"/>
  <c r="P359"/>
  <c r="BI357"/>
  <c r="BH357"/>
  <c r="BG357"/>
  <c r="BE357"/>
  <c r="T357"/>
  <c r="R357"/>
  <c r="P357"/>
  <c r="BI349"/>
  <c r="BH349"/>
  <c r="BG349"/>
  <c r="BE349"/>
  <c r="T349"/>
  <c r="R349"/>
  <c r="P349"/>
  <c r="BI341"/>
  <c r="BH341"/>
  <c r="BG341"/>
  <c r="BE341"/>
  <c r="T341"/>
  <c r="R341"/>
  <c r="P341"/>
  <c r="BI334"/>
  <c r="BH334"/>
  <c r="BG334"/>
  <c r="BE334"/>
  <c r="T334"/>
  <c r="R334"/>
  <c r="P334"/>
  <c r="BI329"/>
  <c r="BH329"/>
  <c r="BG329"/>
  <c r="BE329"/>
  <c r="T329"/>
  <c r="R329"/>
  <c r="P329"/>
  <c r="BI324"/>
  <c r="BH324"/>
  <c r="BG324"/>
  <c r="BE324"/>
  <c r="T324"/>
  <c r="R324"/>
  <c r="P324"/>
  <c r="BI320"/>
  <c r="BH320"/>
  <c r="BG320"/>
  <c r="BE320"/>
  <c r="T320"/>
  <c r="R320"/>
  <c r="P320"/>
  <c r="BI315"/>
  <c r="BH315"/>
  <c r="BG315"/>
  <c r="BE315"/>
  <c r="T315"/>
  <c r="R315"/>
  <c r="P315"/>
  <c r="BI311"/>
  <c r="BH311"/>
  <c r="BG311"/>
  <c r="BE311"/>
  <c r="T311"/>
  <c r="R311"/>
  <c r="P311"/>
  <c r="BI309"/>
  <c r="BH309"/>
  <c r="BG309"/>
  <c r="BE309"/>
  <c r="T309"/>
  <c r="R309"/>
  <c r="P309"/>
  <c r="BI305"/>
  <c r="BH305"/>
  <c r="BG305"/>
  <c r="BE305"/>
  <c r="T305"/>
  <c r="R305"/>
  <c r="P305"/>
  <c r="BI301"/>
  <c r="BH301"/>
  <c r="BG301"/>
  <c r="BE301"/>
  <c r="T301"/>
  <c r="R301"/>
  <c r="P301"/>
  <c r="BI297"/>
  <c r="BH297"/>
  <c r="BG297"/>
  <c r="BE297"/>
  <c r="T297"/>
  <c r="R297"/>
  <c r="P297"/>
  <c r="BI293"/>
  <c r="BH293"/>
  <c r="BG293"/>
  <c r="BE293"/>
  <c r="T293"/>
  <c r="R293"/>
  <c r="P293"/>
  <c r="BI289"/>
  <c r="BH289"/>
  <c r="BG289"/>
  <c r="BE289"/>
  <c r="T289"/>
  <c r="R289"/>
  <c r="P289"/>
  <c r="BI285"/>
  <c r="BH285"/>
  <c r="BG285"/>
  <c r="BE285"/>
  <c r="T285"/>
  <c r="R285"/>
  <c r="P285"/>
  <c r="BI281"/>
  <c r="BH281"/>
  <c r="BG281"/>
  <c r="BE281"/>
  <c r="T281"/>
  <c r="R281"/>
  <c r="P281"/>
  <c r="BI277"/>
  <c r="BH277"/>
  <c r="BG277"/>
  <c r="BE277"/>
  <c r="T277"/>
  <c r="R277"/>
  <c r="P277"/>
  <c r="BI273"/>
  <c r="BH273"/>
  <c r="BG273"/>
  <c r="BE273"/>
  <c r="T273"/>
  <c r="R273"/>
  <c r="P273"/>
  <c r="BI269"/>
  <c r="BH269"/>
  <c r="BG269"/>
  <c r="BE269"/>
  <c r="T269"/>
  <c r="R269"/>
  <c r="P269"/>
  <c r="BI265"/>
  <c r="BH265"/>
  <c r="BG265"/>
  <c r="BE265"/>
  <c r="T265"/>
  <c r="R265"/>
  <c r="P265"/>
  <c r="BI258"/>
  <c r="BH258"/>
  <c r="BG258"/>
  <c r="BE258"/>
  <c r="T258"/>
  <c r="R258"/>
  <c r="P258"/>
  <c r="BI253"/>
  <c r="BH253"/>
  <c r="BG253"/>
  <c r="BE253"/>
  <c r="T253"/>
  <c r="R253"/>
  <c r="P253"/>
  <c r="BI246"/>
  <c r="BH246"/>
  <c r="BG246"/>
  <c r="BE246"/>
  <c r="T246"/>
  <c r="R246"/>
  <c r="P246"/>
  <c r="BI239"/>
  <c r="BH239"/>
  <c r="BG239"/>
  <c r="BE239"/>
  <c r="T239"/>
  <c r="R239"/>
  <c r="P239"/>
  <c r="BI233"/>
  <c r="BH233"/>
  <c r="BG233"/>
  <c r="BE233"/>
  <c r="T233"/>
  <c r="R233"/>
  <c r="P233"/>
  <c r="BI231"/>
  <c r="BH231"/>
  <c r="BG231"/>
  <c r="BE231"/>
  <c r="T231"/>
  <c r="R231"/>
  <c r="P231"/>
  <c r="BI225"/>
  <c r="BH225"/>
  <c r="BG225"/>
  <c r="BE225"/>
  <c r="T225"/>
  <c r="R225"/>
  <c r="P225"/>
  <c r="BI219"/>
  <c r="BH219"/>
  <c r="BG219"/>
  <c r="BE219"/>
  <c r="T219"/>
  <c r="R219"/>
  <c r="P219"/>
  <c r="BI215"/>
  <c r="BH215"/>
  <c r="BG215"/>
  <c r="BE215"/>
  <c r="T215"/>
  <c r="R215"/>
  <c r="P215"/>
  <c r="BI213"/>
  <c r="BH213"/>
  <c r="BG213"/>
  <c r="BE213"/>
  <c r="T213"/>
  <c r="R213"/>
  <c r="P213"/>
  <c r="BI209"/>
  <c r="BH209"/>
  <c r="BG209"/>
  <c r="BE209"/>
  <c r="T209"/>
  <c r="R209"/>
  <c r="P209"/>
  <c r="BI205"/>
  <c r="BH205"/>
  <c r="BG205"/>
  <c r="BE205"/>
  <c r="T205"/>
  <c r="R205"/>
  <c r="P205"/>
  <c r="BI198"/>
  <c r="BH198"/>
  <c r="BG198"/>
  <c r="BE198"/>
  <c r="T198"/>
  <c r="R198"/>
  <c r="P198"/>
  <c r="BI194"/>
  <c r="BH194"/>
  <c r="BG194"/>
  <c r="BE194"/>
  <c r="T194"/>
  <c r="R194"/>
  <c r="P194"/>
  <c r="BI190"/>
  <c r="BH190"/>
  <c r="BG190"/>
  <c r="BE190"/>
  <c r="T190"/>
  <c r="R190"/>
  <c r="P190"/>
  <c r="BI186"/>
  <c r="BH186"/>
  <c r="BG186"/>
  <c r="BE186"/>
  <c r="T186"/>
  <c r="R186"/>
  <c r="P186"/>
  <c r="BI183"/>
  <c r="BH183"/>
  <c r="BG183"/>
  <c r="BE183"/>
  <c r="T183"/>
  <c r="R183"/>
  <c r="P183"/>
  <c r="BI179"/>
  <c r="BH179"/>
  <c r="BG179"/>
  <c r="BE179"/>
  <c r="T179"/>
  <c r="R179"/>
  <c r="P179"/>
  <c r="BI176"/>
  <c r="BH176"/>
  <c r="BG176"/>
  <c r="BE176"/>
  <c r="T176"/>
  <c r="R176"/>
  <c r="P176"/>
  <c r="BI172"/>
  <c r="BH172"/>
  <c r="BG172"/>
  <c r="BE172"/>
  <c r="T172"/>
  <c r="R172"/>
  <c r="P172"/>
  <c r="BI167"/>
  <c r="BH167"/>
  <c r="BG167"/>
  <c r="BE167"/>
  <c r="T167"/>
  <c r="R167"/>
  <c r="P167"/>
  <c r="BI165"/>
  <c r="BH165"/>
  <c r="BG165"/>
  <c r="BE165"/>
  <c r="T165"/>
  <c r="R165"/>
  <c r="P165"/>
  <c r="BI163"/>
  <c r="BH163"/>
  <c r="BG163"/>
  <c r="BE163"/>
  <c r="T163"/>
  <c r="R163"/>
  <c r="P163"/>
  <c r="BI161"/>
  <c r="BH161"/>
  <c r="BG161"/>
  <c r="BE161"/>
  <c r="T161"/>
  <c r="R161"/>
  <c r="P161"/>
  <c r="BI157"/>
  <c r="BH157"/>
  <c r="BG157"/>
  <c r="BE157"/>
  <c r="T157"/>
  <c r="R157"/>
  <c r="P157"/>
  <c r="BI153"/>
  <c r="BH153"/>
  <c r="BG153"/>
  <c r="BE153"/>
  <c r="T153"/>
  <c r="R153"/>
  <c r="P153"/>
  <c r="BI147"/>
  <c r="BH147"/>
  <c r="BG147"/>
  <c r="BE147"/>
  <c r="T147"/>
  <c r="R147"/>
  <c r="P147"/>
  <c r="BI143"/>
  <c r="BH143"/>
  <c r="BG143"/>
  <c r="BE143"/>
  <c r="T143"/>
  <c r="R143"/>
  <c r="P143"/>
  <c r="F134"/>
  <c r="E132"/>
  <c r="F89"/>
  <c r="E87"/>
  <c r="J24"/>
  <c r="E24"/>
  <c r="J92"/>
  <c r="J23"/>
  <c r="J21"/>
  <c r="E21"/>
  <c r="J91"/>
  <c r="J20"/>
  <c r="J18"/>
  <c r="E18"/>
  <c r="F92"/>
  <c r="J17"/>
  <c r="J15"/>
  <c r="E15"/>
  <c r="F136"/>
  <c r="J14"/>
  <c r="J12"/>
  <c r="J89"/>
  <c r="E7"/>
  <c r="E130"/>
  <c i="1" r="L90"/>
  <c r="AM90"/>
  <c r="AM89"/>
  <c r="L89"/>
  <c r="AM87"/>
  <c r="L87"/>
  <c r="L85"/>
  <c r="L84"/>
  <c i="2" r="BK1220"/>
  <c r="J1097"/>
  <c r="BK646"/>
  <c r="J329"/>
  <c r="J695"/>
  <c r="BK301"/>
  <c r="BK1184"/>
  <c r="BK1009"/>
  <c r="BK857"/>
  <c r="J772"/>
  <c r="BK767"/>
  <c r="BK545"/>
  <c r="BK305"/>
  <c r="J1585"/>
  <c r="BK1516"/>
  <c r="BK1373"/>
  <c r="BK1285"/>
  <c r="BK1105"/>
  <c r="J972"/>
  <c r="BK895"/>
  <c r="J801"/>
  <c r="BK231"/>
  <c r="J1538"/>
  <c r="J1436"/>
  <c r="J1151"/>
  <c r="J1077"/>
  <c r="BK1014"/>
  <c r="BK941"/>
  <c r="BK853"/>
  <c r="J785"/>
  <c r="BK688"/>
  <c r="J534"/>
  <c r="J390"/>
  <c r="J341"/>
  <c r="J233"/>
  <c r="J1366"/>
  <c r="J1314"/>
  <c r="BK1262"/>
  <c r="J1179"/>
  <c r="J1080"/>
  <c r="J978"/>
  <c r="J809"/>
  <c r="J677"/>
  <c r="BK377"/>
  <c r="J742"/>
  <c r="BK574"/>
  <c r="J438"/>
  <c r="J179"/>
  <c r="J1568"/>
  <c r="J1479"/>
  <c r="BK1274"/>
  <c r="J1237"/>
  <c r="BK1100"/>
  <c r="J895"/>
  <c r="BK772"/>
  <c r="J592"/>
  <c r="J161"/>
  <c i="4" r="BK496"/>
  <c r="J364"/>
  <c r="BK509"/>
  <c r="J462"/>
  <c r="BK281"/>
  <c r="J409"/>
  <c r="J253"/>
  <c r="BK430"/>
  <c r="J245"/>
  <c r="J452"/>
  <c r="BK404"/>
  <c r="BK289"/>
  <c r="BK462"/>
  <c r="BK278"/>
  <c r="BK253"/>
  <c r="BK498"/>
  <c r="J287"/>
  <c r="BK461"/>
  <c r="J333"/>
  <c r="BK269"/>
  <c r="J410"/>
  <c r="J271"/>
  <c r="J378"/>
  <c r="BK387"/>
  <c r="J213"/>
  <c r="J424"/>
  <c r="BK394"/>
  <c r="BK420"/>
  <c r="J229"/>
  <c r="J464"/>
  <c r="J381"/>
  <c r="J232"/>
  <c i="5" r="J137"/>
  <c r="BK137"/>
  <c r="J146"/>
  <c r="BK131"/>
  <c i="6" r="BK144"/>
  <c r="J142"/>
  <c r="J160"/>
  <c r="J136"/>
  <c r="J147"/>
  <c r="BK130"/>
  <c r="BK122"/>
  <c i="7" r="J229"/>
  <c r="J165"/>
  <c r="J249"/>
  <c r="J158"/>
  <c r="J258"/>
  <c r="BK213"/>
  <c r="BK153"/>
  <c r="BK235"/>
  <c r="BK253"/>
  <c r="J197"/>
  <c r="J263"/>
  <c r="J219"/>
  <c r="BK132"/>
  <c r="J154"/>
  <c r="BK158"/>
  <c r="J179"/>
  <c r="BK128"/>
  <c r="BK221"/>
  <c r="J180"/>
  <c r="J206"/>
  <c r="BK222"/>
  <c r="J166"/>
  <c i="8" r="BK125"/>
  <c r="J145"/>
  <c r="J139"/>
  <c r="BK124"/>
  <c i="9" r="J141"/>
  <c r="BK127"/>
  <c i="10" r="BK134"/>
  <c i="11" r="BK130"/>
  <c r="J133"/>
  <c i="12" r="BK181"/>
  <c r="J180"/>
  <c r="BK186"/>
  <c r="BK161"/>
  <c r="J150"/>
  <c r="BK133"/>
  <c r="J181"/>
  <c r="BK158"/>
  <c r="BK148"/>
  <c r="BK134"/>
  <c r="BK178"/>
  <c r="J178"/>
  <c i="13" r="BK185"/>
  <c r="BK171"/>
  <c r="BK144"/>
  <c r="BK155"/>
  <c r="BK138"/>
  <c r="J182"/>
  <c r="J130"/>
  <c r="J146"/>
  <c r="J162"/>
  <c i="14" r="BK280"/>
  <c r="J307"/>
  <c r="J313"/>
  <c r="J288"/>
  <c r="J155"/>
  <c r="BK162"/>
  <c r="J173"/>
  <c r="J246"/>
  <c r="BK178"/>
  <c r="BK164"/>
  <c r="BK253"/>
  <c r="J135"/>
  <c i="15" r="BK314"/>
  <c r="J215"/>
  <c r="BK131"/>
  <c r="J394"/>
  <c r="BK383"/>
  <c r="BK347"/>
  <c r="BK307"/>
  <c r="BK251"/>
  <c r="BK209"/>
  <c r="J140"/>
  <c r="BK184"/>
  <c r="BK335"/>
  <c r="BK379"/>
  <c r="BK350"/>
  <c r="BK337"/>
  <c r="J314"/>
  <c r="J282"/>
  <c r="BK249"/>
  <c r="J211"/>
  <c i="16" r="J187"/>
  <c r="J181"/>
  <c r="BK216"/>
  <c r="J135"/>
  <c i="17" r="J140"/>
  <c r="BK137"/>
  <c r="J138"/>
  <c r="J124"/>
  <c i="2" r="J1481"/>
  <c r="J1156"/>
  <c r="BK957"/>
  <c r="J812"/>
  <c r="BK526"/>
  <c r="J334"/>
  <c r="BK1606"/>
  <c r="BK507"/>
  <c r="J297"/>
  <c r="J1340"/>
  <c r="J1213"/>
  <c r="J1112"/>
  <c r="BK1049"/>
  <c r="J941"/>
  <c r="BK834"/>
  <c r="J771"/>
  <c r="J1599"/>
  <c r="J545"/>
  <c r="J285"/>
  <c r="BK1602"/>
  <c r="J1545"/>
  <c r="J1495"/>
  <c r="BK1362"/>
  <c r="BK1282"/>
  <c r="J1221"/>
  <c r="BK1138"/>
  <c r="J1073"/>
  <c r="BK936"/>
  <c r="J841"/>
  <c r="J273"/>
  <c r="J1575"/>
  <c r="BK1455"/>
  <c r="BK1267"/>
  <c r="BK1213"/>
  <c r="BK1017"/>
  <c r="BK953"/>
  <c r="J814"/>
  <c r="J725"/>
  <c r="J413"/>
  <c r="BK1599"/>
  <c r="J490"/>
  <c r="J219"/>
  <c r="BK1556"/>
  <c r="J1486"/>
  <c r="J1263"/>
  <c r="J1176"/>
  <c r="J1038"/>
  <c r="BK950"/>
  <c r="J793"/>
  <c r="J629"/>
  <c r="BK273"/>
  <c i="3" r="BK123"/>
  <c i="4" r="J506"/>
  <c r="J498"/>
  <c r="J440"/>
  <c r="BK475"/>
  <c r="BK159"/>
  <c r="BK391"/>
  <c r="J259"/>
  <c r="BK403"/>
  <c r="BK237"/>
  <c r="J383"/>
  <c r="J414"/>
  <c r="BK302"/>
  <c r="J496"/>
  <c r="J397"/>
  <c r="BK320"/>
  <c r="BK478"/>
  <c r="BK349"/>
  <c r="BK501"/>
  <c r="J444"/>
  <c r="BK331"/>
  <c r="BK392"/>
  <c i="5" r="BK132"/>
  <c r="J126"/>
  <c r="BK135"/>
  <c r="J133"/>
  <c i="6" r="J153"/>
  <c r="J156"/>
  <c r="J129"/>
  <c r="J144"/>
  <c r="J130"/>
  <c r="BK149"/>
  <c r="BK136"/>
  <c r="J122"/>
  <c i="7" r="BK233"/>
  <c r="J193"/>
  <c r="BK269"/>
  <c r="J211"/>
  <c r="BK134"/>
  <c r="J248"/>
  <c r="J181"/>
  <c r="J262"/>
  <c r="BK190"/>
  <c r="J220"/>
  <c r="BK180"/>
  <c r="J260"/>
  <c r="BK243"/>
  <c r="BK251"/>
  <c r="BK184"/>
  <c r="BK154"/>
  <c r="BK236"/>
  <c r="BK244"/>
  <c r="BK189"/>
  <c r="BK129"/>
  <c r="J133"/>
  <c r="BK144"/>
  <c i="8" r="J138"/>
  <c r="J135"/>
  <c r="J134"/>
  <c i="9" r="J130"/>
  <c r="BK130"/>
  <c i="10" r="BK136"/>
  <c i="11" r="BK126"/>
  <c r="BK129"/>
  <c i="12" r="BK198"/>
  <c r="J194"/>
  <c r="BK176"/>
  <c r="J148"/>
  <c r="J139"/>
  <c r="BK192"/>
  <c r="J174"/>
  <c r="BK150"/>
  <c r="BK138"/>
  <c r="J170"/>
  <c r="J164"/>
  <c i="13" r="J188"/>
  <c r="J124"/>
  <c r="BK164"/>
  <c r="BK158"/>
  <c r="BK167"/>
  <c r="BK176"/>
  <c r="J131"/>
  <c i="14" r="BK222"/>
  <c r="BK250"/>
  <c r="BK302"/>
  <c r="J222"/>
  <c r="J263"/>
  <c r="BK306"/>
  <c r="J270"/>
  <c r="J133"/>
  <c r="BK246"/>
  <c r="J162"/>
  <c r="BK240"/>
  <c i="15" r="BK402"/>
  <c r="J300"/>
  <c r="J209"/>
  <c r="J184"/>
  <c r="J379"/>
  <c r="J320"/>
  <c r="BK254"/>
  <c r="BK148"/>
  <c r="J152"/>
  <c r="J325"/>
  <c r="BK279"/>
  <c r="BK199"/>
  <c r="J248"/>
  <c i="16" r="BK137"/>
  <c r="BK167"/>
  <c r="BK142"/>
  <c r="J176"/>
  <c r="BK208"/>
  <c r="J191"/>
  <c r="BK194"/>
  <c r="J132"/>
  <c i="17" r="BK131"/>
  <c r="BK132"/>
  <c r="BK128"/>
  <c r="J129"/>
  <c i="2" r="J1511"/>
  <c r="BK1233"/>
  <c r="BK947"/>
  <c r="BK643"/>
  <c r="BK442"/>
  <c r="J661"/>
  <c r="BK449"/>
  <c r="J1333"/>
  <c r="BK1121"/>
  <c r="BK974"/>
  <c r="J865"/>
  <c r="J779"/>
  <c r="J639"/>
  <c r="J500"/>
  <c r="BK320"/>
  <c r="BK748"/>
  <c r="BK679"/>
  <c r="J561"/>
  <c r="J309"/>
  <c r="BK258"/>
  <c r="BK1486"/>
  <c r="BK1311"/>
  <c r="BK1165"/>
  <c r="BK1103"/>
  <c r="BK1038"/>
  <c r="BK983"/>
  <c r="J918"/>
  <c r="J764"/>
  <c r="BK653"/>
  <c r="BK493"/>
  <c r="BK365"/>
  <c r="BK277"/>
  <c i="1" r="AS94"/>
  <c i="2" r="BK790"/>
  <c r="BK703"/>
  <c r="BK519"/>
  <c r="BK183"/>
  <c r="J675"/>
  <c r="J455"/>
  <c r="J301"/>
  <c r="F33"/>
  <c i="7" r="J207"/>
  <c r="BK175"/>
  <c r="BK127"/>
  <c r="BK220"/>
  <c r="BK171"/>
  <c r="J156"/>
  <c r="BK201"/>
  <c i="8" r="J127"/>
  <c r="J136"/>
  <c i="9" r="BK138"/>
  <c r="J124"/>
  <c i="11" r="BK128"/>
  <c i="12" r="BK203"/>
  <c r="BK202"/>
  <c r="J147"/>
  <c r="J130"/>
  <c r="J129"/>
  <c r="BK149"/>
  <c r="J169"/>
  <c r="J165"/>
  <c i="13" r="BK175"/>
  <c r="J172"/>
  <c r="J189"/>
  <c r="J129"/>
  <c r="J185"/>
  <c r="BK139"/>
  <c r="J190"/>
  <c r="BK169"/>
  <c r="BK143"/>
  <c i="14" r="J317"/>
  <c r="J225"/>
  <c r="J269"/>
  <c r="BK258"/>
  <c r="BK283"/>
  <c r="J169"/>
  <c r="J306"/>
  <c r="BK260"/>
  <c r="BK192"/>
  <c r="J147"/>
  <c r="J212"/>
  <c i="15" r="BK364"/>
  <c r="BK289"/>
  <c r="J236"/>
  <c r="BK366"/>
  <c r="BK325"/>
  <c r="BK296"/>
  <c r="J263"/>
  <c r="J207"/>
  <c i="16" r="J174"/>
  <c r="BK163"/>
  <c r="BK151"/>
  <c i="2" r="J1562"/>
  <c r="J1348"/>
  <c r="J1207"/>
  <c r="J1090"/>
  <c r="BK691"/>
  <c r="J449"/>
  <c r="J574"/>
  <c r="BK408"/>
  <c r="J172"/>
  <c r="BK1172"/>
  <c r="J1019"/>
  <c r="J930"/>
  <c r="BK782"/>
  <c r="J707"/>
  <c r="BK427"/>
  <c r="BK163"/>
  <c r="BK1541"/>
  <c r="J1424"/>
  <c r="J1311"/>
  <c r="BK1207"/>
  <c r="J1103"/>
  <c r="J1031"/>
  <c r="BK901"/>
  <c r="J653"/>
  <c r="BK161"/>
  <c r="J733"/>
  <c r="BK561"/>
  <c r="J406"/>
  <c r="BK239"/>
  <c r="BK1327"/>
  <c r="J1232"/>
  <c r="J1157"/>
  <c r="BK1053"/>
  <c r="BK918"/>
  <c r="BK1135"/>
  <c r="J1024"/>
  <c r="J953"/>
  <c r="J847"/>
  <c r="BK718"/>
  <c r="BK438"/>
  <c r="F36"/>
  <c i="7" r="J184"/>
  <c r="BK147"/>
  <c r="J254"/>
  <c r="J195"/>
  <c r="BK145"/>
  <c r="BK240"/>
  <c r="J253"/>
  <c r="BK185"/>
  <c i="8" r="BK148"/>
  <c r="J144"/>
  <c r="BK144"/>
  <c r="BK123"/>
  <c i="12" r="J143"/>
  <c r="J201"/>
  <c r="J160"/>
  <c r="BK145"/>
  <c r="J133"/>
  <c r="BK174"/>
  <c r="J176"/>
  <c r="BK165"/>
  <c i="13" r="BK180"/>
  <c r="J170"/>
  <c r="BK142"/>
  <c r="BK174"/>
  <c r="J171"/>
  <c r="J174"/>
  <c r="J161"/>
  <c r="J126"/>
  <c i="14" r="BK160"/>
  <c r="BK205"/>
  <c r="J226"/>
  <c r="BK225"/>
  <c r="BK137"/>
  <c r="BK293"/>
  <c r="BK200"/>
  <c i="15" r="BK374"/>
  <c r="BK293"/>
  <c r="BK172"/>
  <c r="J144"/>
  <c r="J374"/>
  <c r="BK340"/>
  <c r="BK300"/>
  <c r="J238"/>
  <c r="BK197"/>
  <c r="J201"/>
  <c r="J354"/>
  <c r="BK303"/>
  <c r="J246"/>
  <c r="BK178"/>
  <c r="J178"/>
  <c i="16" r="J151"/>
  <c r="J201"/>
  <c r="BK198"/>
  <c r="J163"/>
  <c i="17" r="BK130"/>
  <c r="BK122"/>
  <c i="2" r="J1559"/>
  <c r="J1331"/>
  <c r="BK1124"/>
  <c r="J861"/>
  <c r="J649"/>
  <c r="J1606"/>
  <c r="BK665"/>
  <c r="J447"/>
  <c r="BK167"/>
  <c r="J1571"/>
  <c r="BK1376"/>
  <c r="J1212"/>
  <c r="J1144"/>
  <c r="J1053"/>
  <c r="J971"/>
  <c r="BK868"/>
  <c r="J442"/>
  <c r="J1556"/>
  <c r="J1483"/>
  <c r="BK1331"/>
  <c r="J1227"/>
  <c r="BK1193"/>
  <c r="BK1094"/>
  <c r="BK960"/>
  <c r="J846"/>
  <c r="J787"/>
  <c r="BK606"/>
  <c r="J1602"/>
  <c r="J577"/>
  <c r="BK401"/>
  <c r="F35"/>
  <c i="7" r="BK208"/>
  <c r="BK179"/>
  <c r="BK156"/>
  <c r="BK231"/>
  <c r="BK228"/>
  <c r="J185"/>
  <c r="J142"/>
  <c r="BK159"/>
  <c r="J224"/>
  <c r="J194"/>
  <c i="8" r="J143"/>
  <c r="J126"/>
  <c r="BK128"/>
  <c r="BK132"/>
  <c i="9" r="BK141"/>
  <c r="J129"/>
  <c i="10" r="J134"/>
  <c r="J125"/>
  <c i="11" r="BK133"/>
  <c r="J126"/>
  <c i="12" r="J172"/>
  <c r="J198"/>
  <c r="BK175"/>
  <c r="BK153"/>
  <c r="BK140"/>
  <c r="BK197"/>
  <c r="BK184"/>
  <c i="13" r="BK163"/>
  <c r="BK184"/>
  <c r="J168"/>
  <c r="J137"/>
  <c r="BK156"/>
  <c i="14" r="J294"/>
  <c r="BK223"/>
  <c r="J267"/>
  <c r="J230"/>
  <c r="BK313"/>
  <c r="J160"/>
  <c r="BK290"/>
  <c r="BK169"/>
  <c r="BK296"/>
  <c r="BK277"/>
  <c r="BK220"/>
  <c r="BK155"/>
  <c r="BK182"/>
  <c r="J255"/>
  <c r="BK284"/>
  <c r="J217"/>
  <c i="15" r="J377"/>
  <c r="J224"/>
  <c r="BK162"/>
  <c r="J403"/>
  <c r="BK360"/>
  <c r="BK318"/>
  <c r="J269"/>
  <c r="J129"/>
  <c r="BK168"/>
  <c r="J203"/>
  <c r="BK317"/>
  <c r="J249"/>
  <c r="J213"/>
  <c r="J255"/>
  <c i="16" r="BK157"/>
  <c r="BK147"/>
  <c r="J216"/>
  <c r="J185"/>
  <c r="J147"/>
  <c i="17" r="BK129"/>
  <c r="BK127"/>
  <c r="J131"/>
  <c r="BK124"/>
  <c i="2" r="J1500"/>
  <c r="J1274"/>
  <c r="J1160"/>
  <c r="BK1034"/>
  <c r="J830"/>
  <c r="J176"/>
  <c r="J497"/>
  <c r="J213"/>
  <c r="BK1511"/>
  <c r="BK1323"/>
  <c r="BK1237"/>
  <c r="J1172"/>
  <c r="BK1068"/>
  <c r="J950"/>
  <c r="J884"/>
  <c r="J493"/>
  <c r="J209"/>
  <c r="BK1492"/>
  <c r="BK1307"/>
  <c r="BK1112"/>
  <c r="J1041"/>
  <c r="BK996"/>
  <c r="J936"/>
  <c r="BK745"/>
  <c r="BK677"/>
  <c r="BK504"/>
  <c r="BK375"/>
  <c r="BK311"/>
  <c r="BK1407"/>
  <c r="J1356"/>
  <c r="J1277"/>
  <c r="BK1212"/>
  <c r="BK1118"/>
  <c r="BK1041"/>
  <c r="BK933"/>
  <c r="J757"/>
  <c r="J617"/>
  <c r="J281"/>
  <c r="J624"/>
  <c r="F37"/>
  <c i="8" r="J137"/>
  <c i="9" r="J133"/>
  <c r="J139"/>
  <c i="10" r="BK125"/>
  <c i="11" r="J142"/>
  <c r="BK140"/>
  <c r="J127"/>
  <c i="12" r="J175"/>
  <c r="J179"/>
  <c r="BK188"/>
  <c r="BK173"/>
  <c r="BK151"/>
  <c r="BK131"/>
  <c r="J173"/>
  <c r="J156"/>
  <c r="BK141"/>
  <c r="J177"/>
  <c r="BK163"/>
  <c r="J171"/>
  <c i="13" r="J156"/>
  <c r="J184"/>
  <c r="J141"/>
  <c r="J187"/>
  <c r="BK170"/>
  <c r="J127"/>
  <c r="J160"/>
  <c i="14" r="BK281"/>
  <c r="BK299"/>
  <c r="J195"/>
  <c r="BK267"/>
  <c r="BK133"/>
  <c r="BK217"/>
  <c i="15" r="J345"/>
  <c r="BK259"/>
  <c r="BK205"/>
  <c r="BK158"/>
  <c r="BK323"/>
  <c r="J383"/>
  <c i="16" r="BK179"/>
  <c r="BK168"/>
  <c r="J137"/>
  <c r="BK124"/>
  <c r="BK159"/>
  <c r="J130"/>
  <c i="17" r="J127"/>
  <c r="J142"/>
  <c r="J136"/>
  <c i="2" r="J1503"/>
  <c r="BK1219"/>
  <c r="BK1069"/>
  <c r="J817"/>
  <c r="BK548"/>
  <c r="J167"/>
  <c r="BK570"/>
  <c r="J365"/>
  <c r="BK153"/>
  <c r="BK1297"/>
  <c r="J1074"/>
  <c r="BK892"/>
  <c r="BK793"/>
  <c r="J684"/>
  <c r="BK592"/>
  <c r="J526"/>
  <c r="J386"/>
  <c r="J745"/>
  <c r="J671"/>
  <c r="J519"/>
  <c r="J377"/>
  <c r="BK198"/>
  <c r="J1582"/>
  <c r="J1534"/>
  <c r="BK1483"/>
  <c r="BK1348"/>
  <c r="J1250"/>
  <c r="J1193"/>
  <c r="J1104"/>
  <c r="J993"/>
  <c r="BK930"/>
  <c r="BK850"/>
  <c r="J320"/>
  <c r="BK1559"/>
  <c r="J1369"/>
  <c r="BK1152"/>
  <c r="J1100"/>
  <c r="BK1012"/>
  <c r="BK980"/>
  <c r="J892"/>
  <c r="BK728"/>
  <c r="J537"/>
  <c r="J735"/>
  <c r="J555"/>
  <c r="BK440"/>
  <c r="BK194"/>
  <c r="BK1571"/>
  <c r="BK1538"/>
  <c r="J1455"/>
  <c r="J1380"/>
  <c r="BK1243"/>
  <c r="BK1157"/>
  <c r="J1060"/>
  <c r="J980"/>
  <c r="J850"/>
  <c r="J730"/>
  <c r="BK552"/>
  <c r="BK357"/>
  <c i="3" r="J125"/>
  <c i="4" r="J398"/>
  <c r="BK209"/>
  <c r="BK472"/>
  <c r="BK371"/>
  <c r="J456"/>
  <c r="BK364"/>
  <c r="BK255"/>
  <c r="J461"/>
  <c r="J291"/>
  <c r="J174"/>
  <c r="BK407"/>
  <c r="BK318"/>
  <c r="J429"/>
  <c r="J265"/>
  <c r="BK247"/>
  <c r="J403"/>
  <c r="J337"/>
  <c r="BK453"/>
  <c r="BK286"/>
  <c r="BK151"/>
  <c r="BK337"/>
  <c r="BK384"/>
  <c r="BK438"/>
  <c r="J318"/>
  <c r="BK145"/>
  <c r="BK412"/>
  <c r="J335"/>
  <c r="J189"/>
  <c r="BK417"/>
  <c r="BK224"/>
  <c r="J453"/>
  <c r="BK312"/>
  <c r="BK440"/>
  <c r="J279"/>
  <c i="5" r="BK148"/>
  <c r="J135"/>
  <c r="BK150"/>
  <c r="J139"/>
  <c r="J147"/>
  <c r="BK128"/>
  <c r="J128"/>
  <c i="6" r="BK158"/>
  <c r="BK126"/>
  <c r="J152"/>
  <c r="BK162"/>
  <c i="7" r="J130"/>
  <c r="J251"/>
  <c r="J203"/>
  <c r="BK149"/>
  <c r="BK264"/>
  <c r="J205"/>
  <c r="BK173"/>
  <c r="BK225"/>
  <c r="BK141"/>
  <c r="BK223"/>
  <c r="BK137"/>
  <c r="J147"/>
  <c r="J162"/>
  <c r="J245"/>
  <c r="J139"/>
  <c r="J140"/>
  <c r="BK219"/>
  <c r="BK227"/>
  <c r="J188"/>
  <c r="J137"/>
  <c r="J167"/>
  <c r="J237"/>
  <c r="BK200"/>
  <c i="8" r="BK130"/>
  <c r="J128"/>
  <c i="9" r="J131"/>
  <c r="BK125"/>
  <c i="10" r="J132"/>
  <c r="BK132"/>
  <c i="11" r="J137"/>
  <c r="BK142"/>
  <c r="BK132"/>
  <c i="12" r="J197"/>
  <c r="J193"/>
  <c r="BK195"/>
  <c r="J185"/>
  <c r="J158"/>
  <c r="J149"/>
  <c r="BK132"/>
  <c r="BK170"/>
  <c r="J155"/>
  <c r="BK147"/>
  <c r="J132"/>
  <c r="BK130"/>
  <c r="BK129"/>
  <c r="J168"/>
  <c i="13" r="J165"/>
  <c r="J125"/>
  <c r="BK130"/>
  <c r="J133"/>
  <c r="BK191"/>
  <c r="J152"/>
  <c r="BK153"/>
  <c r="J158"/>
  <c r="J176"/>
  <c r="BK124"/>
  <c i="14" r="BK230"/>
  <c r="BK300"/>
  <c r="BK321"/>
  <c r="BK180"/>
  <c r="BK298"/>
  <c r="J272"/>
  <c r="J276"/>
  <c r="BK147"/>
  <c r="J278"/>
  <c r="J253"/>
  <c r="BK234"/>
  <c r="J223"/>
  <c r="J209"/>
  <c r="J205"/>
  <c r="J151"/>
  <c i="15" r="BK263"/>
  <c r="J199"/>
  <c r="BK136"/>
  <c r="J372"/>
  <c r="BK321"/>
  <c r="J296"/>
  <c r="J232"/>
  <c r="BK152"/>
  <c r="J166"/>
  <c r="BK182"/>
  <c r="BK320"/>
  <c r="BK252"/>
  <c r="J156"/>
  <c i="16" r="BK181"/>
  <c r="J139"/>
  <c r="J122"/>
  <c r="J169"/>
  <c r="BK185"/>
  <c r="J153"/>
  <c i="17" r="J139"/>
  <c r="J132"/>
  <c i="2" r="BK1380"/>
  <c r="BK1147"/>
  <c r="BK847"/>
  <c r="BK522"/>
  <c r="BK293"/>
  <c r="J504"/>
  <c r="BK143"/>
  <c r="J1098"/>
  <c r="BK938"/>
  <c r="BK824"/>
  <c r="J198"/>
  <c r="BK624"/>
  <c r="BK394"/>
  <c r="BK265"/>
  <c r="J143"/>
  <c r="BK1520"/>
  <c r="BK1438"/>
  <c r="BK1366"/>
  <c r="J1197"/>
  <c r="BK1102"/>
  <c r="J983"/>
  <c r="J906"/>
  <c r="J842"/>
  <c r="BK610"/>
  <c r="J382"/>
  <c r="BK176"/>
  <c r="J1307"/>
  <c r="BK1191"/>
  <c r="BK1113"/>
  <c r="BK1024"/>
  <c r="BK927"/>
  <c r="BK812"/>
  <c r="BK602"/>
  <c r="BK213"/>
  <c r="J610"/>
  <c r="J311"/>
  <c r="BK1607"/>
  <c r="J1541"/>
  <c r="BK1436"/>
  <c r="BK1268"/>
  <c r="J1219"/>
  <c r="BK1045"/>
  <c r="J967"/>
  <c r="J827"/>
  <c r="BK359"/>
  <c r="J205"/>
  <c i="3" r="BK121"/>
  <c i="4" r="J455"/>
  <c r="J302"/>
  <c r="BK468"/>
  <c r="BK381"/>
  <c r="J331"/>
  <c r="J448"/>
  <c r="BK369"/>
  <c r="J278"/>
  <c r="BK189"/>
  <c r="BK452"/>
  <c r="J261"/>
  <c r="BK185"/>
  <c r="BK489"/>
  <c r="J367"/>
  <c r="BK395"/>
  <c r="BK229"/>
  <c r="BK492"/>
  <c r="J395"/>
  <c r="BK339"/>
  <c r="BK259"/>
  <c r="J428"/>
  <c r="J187"/>
  <c r="BK432"/>
  <c r="BK291"/>
  <c i="5" r="BK133"/>
  <c r="BK134"/>
  <c r="BK139"/>
  <c r="J141"/>
  <c r="J123"/>
  <c i="6" r="BK143"/>
  <c r="BK145"/>
  <c r="BK123"/>
  <c r="J158"/>
  <c r="BK139"/>
  <c r="BK124"/>
  <c r="BK142"/>
  <c r="BK129"/>
  <c r="J126"/>
  <c i="7" r="BK256"/>
  <c r="J173"/>
  <c r="BK151"/>
  <c r="J261"/>
  <c r="BK197"/>
  <c r="J264"/>
  <c r="J214"/>
  <c r="J168"/>
  <c r="J129"/>
  <c r="BK194"/>
  <c r="J148"/>
  <c r="J231"/>
  <c r="J164"/>
  <c r="J152"/>
  <c r="J182"/>
  <c r="J204"/>
  <c r="J235"/>
  <c r="J161"/>
  <c r="J244"/>
  <c r="BK202"/>
  <c r="J159"/>
  <c r="BK169"/>
  <c r="BK203"/>
  <c r="BK150"/>
  <c i="8" r="J146"/>
  <c r="BK137"/>
  <c r="BK129"/>
  <c i="9" r="J127"/>
  <c r="BK128"/>
  <c i="10" r="BK127"/>
  <c i="11" r="J129"/>
  <c r="F35"/>
  <c i="12" r="J134"/>
  <c r="J157"/>
  <c r="BK143"/>
  <c r="J131"/>
  <c r="J184"/>
  <c r="J162"/>
  <c i="13" r="BK189"/>
  <c r="BK145"/>
  <c r="J151"/>
  <c r="J178"/>
  <c r="J147"/>
  <c r="BK146"/>
  <c r="J150"/>
  <c r="BK190"/>
  <c r="J177"/>
  <c r="BK154"/>
  <c i="14" r="BK226"/>
  <c r="BK317"/>
  <c r="BK292"/>
  <c r="J129"/>
  <c r="BK270"/>
  <c r="BK263"/>
  <c r="BK288"/>
  <c r="BK291"/>
  <c r="BK272"/>
  <c r="BK212"/>
  <c i="15" r="BK394"/>
  <c r="BK269"/>
  <c r="J158"/>
  <c r="BK398"/>
  <c r="BK354"/>
  <c r="BK282"/>
  <c r="BK154"/>
  <c r="BK156"/>
  <c r="J131"/>
  <c r="BK312"/>
  <c r="BK238"/>
  <c r="J148"/>
  <c r="J279"/>
  <c i="16" r="J160"/>
  <c r="J168"/>
  <c r="J144"/>
  <c r="J213"/>
  <c r="BK187"/>
  <c r="BK144"/>
  <c i="17" r="J141"/>
  <c r="BK133"/>
  <c i="2" r="BK1534"/>
  <c r="BK1424"/>
  <c r="J1192"/>
  <c r="J960"/>
  <c r="J688"/>
  <c r="BK500"/>
  <c r="BK367"/>
  <c r="BK771"/>
  <c r="J529"/>
  <c r="J239"/>
  <c r="BK1314"/>
  <c r="BK1156"/>
  <c r="BK1060"/>
  <c r="BK952"/>
  <c r="J718"/>
  <c r="J570"/>
  <c r="J486"/>
  <c r="BK246"/>
  <c r="BK764"/>
  <c r="J691"/>
  <c r="J522"/>
  <c r="J277"/>
  <c r="J157"/>
  <c r="BK1526"/>
  <c r="BK1383"/>
  <c r="J1321"/>
  <c r="J1233"/>
  <c r="J1113"/>
  <c r="J1101"/>
  <c r="J1021"/>
  <c r="BK932"/>
  <c r="BK785"/>
  <c r="BK285"/>
  <c r="BK190"/>
  <c r="J1529"/>
  <c r="BK1340"/>
  <c r="BK1240"/>
  <c r="BK1141"/>
  <c r="BK1031"/>
  <c r="BK971"/>
  <c r="BK912"/>
  <c r="BK787"/>
  <c r="J703"/>
  <c r="BK557"/>
  <c r="BK382"/>
  <c r="J315"/>
  <c r="J1607"/>
  <c r="J1338"/>
  <c r="J1268"/>
  <c r="J1226"/>
  <c r="BK1164"/>
  <c r="J1093"/>
  <c r="J1029"/>
  <c r="J932"/>
  <c r="BK735"/>
  <c r="BK639"/>
  <c r="BK349"/>
  <c r="J767"/>
  <c r="BK463"/>
  <c r="J289"/>
  <c i="3" r="J123"/>
  <c i="4" r="J415"/>
  <c r="J295"/>
  <c r="BK470"/>
  <c r="J345"/>
  <c r="J423"/>
  <c r="J308"/>
  <c r="BK178"/>
  <c r="J412"/>
  <c r="J209"/>
  <c r="J492"/>
  <c r="J375"/>
  <c r="J286"/>
  <c r="J373"/>
  <c r="BK249"/>
  <c r="BK401"/>
  <c r="BK324"/>
  <c r="BK433"/>
  <c r="BK284"/>
  <c r="BK480"/>
  <c r="J371"/>
  <c r="BK241"/>
  <c r="BK409"/>
  <c r="J161"/>
  <c r="BK378"/>
  <c r="BK166"/>
  <c r="J435"/>
  <c r="J387"/>
  <c r="J310"/>
  <c r="J183"/>
  <c r="J306"/>
  <c r="BK458"/>
  <c r="J369"/>
  <c r="J224"/>
  <c r="BK376"/>
  <c i="5" r="J149"/>
  <c r="J140"/>
  <c r="BK127"/>
  <c r="BK145"/>
  <c r="J130"/>
  <c r="J144"/>
  <c r="BK147"/>
  <c r="BK126"/>
  <c i="6" r="BK156"/>
  <c r="J162"/>
  <c r="J139"/>
  <c r="BK148"/>
  <c r="J132"/>
  <c r="J151"/>
  <c r="J145"/>
  <c r="J133"/>
  <c r="J124"/>
  <c i="7" r="J271"/>
  <c r="J242"/>
  <c r="J196"/>
  <c r="BK168"/>
  <c r="J145"/>
  <c r="BK252"/>
  <c r="J199"/>
  <c r="J155"/>
  <c r="J257"/>
  <c r="BK211"/>
  <c r="BK139"/>
  <c r="J221"/>
  <c r="J174"/>
  <c r="BK234"/>
  <c r="J163"/>
  <c r="BK224"/>
  <c r="BK131"/>
  <c r="J160"/>
  <c r="BK193"/>
  <c r="J256"/>
  <c r="BK215"/>
  <c r="J230"/>
  <c r="J131"/>
  <c r="J228"/>
  <c r="J238"/>
  <c r="J190"/>
  <c i="10" r="J124"/>
  <c r="J127"/>
  <c i="11" r="BK127"/>
  <c r="J130"/>
  <c i="12" r="J186"/>
  <c r="BK194"/>
  <c r="J200"/>
  <c r="BK189"/>
  <c r="J166"/>
  <c r="J152"/>
  <c r="J141"/>
  <c i="13" r="BK161"/>
  <c r="J180"/>
  <c r="J144"/>
  <c r="J167"/>
  <c r="J173"/>
  <c r="BK137"/>
  <c r="BK147"/>
  <c r="BK135"/>
  <c r="J139"/>
  <c i="14" r="BK278"/>
  <c r="J310"/>
  <c r="BK266"/>
  <c r="J302"/>
  <c r="BK173"/>
  <c r="J200"/>
  <c r="BK261"/>
  <c r="J280"/>
  <c r="J164"/>
  <c r="J289"/>
  <c r="J281"/>
  <c r="J287"/>
  <c r="J182"/>
  <c r="J292"/>
  <c r="J260"/>
  <c r="J295"/>
  <c r="J286"/>
  <c r="J219"/>
  <c r="J186"/>
  <c i="15" r="J398"/>
  <c r="J307"/>
  <c r="J251"/>
  <c r="BK224"/>
  <c r="J162"/>
  <c r="J370"/>
  <c r="J340"/>
  <c r="BK311"/>
  <c r="J267"/>
  <c r="BK215"/>
  <c i="16" r="BK201"/>
  <c r="BK122"/>
  <c r="J194"/>
  <c r="BK160"/>
  <c r="BK162"/>
  <c i="17" r="BK138"/>
  <c r="J121"/>
  <c r="J133"/>
  <c i="2" r="J1526"/>
  <c r="BK1221"/>
  <c r="J1017"/>
  <c r="BK788"/>
  <c r="BK497"/>
  <c r="J265"/>
  <c r="BK684"/>
  <c r="BK453"/>
  <c r="J186"/>
  <c r="J1267"/>
  <c r="BK1101"/>
  <c r="BK990"/>
  <c r="BK884"/>
  <c r="BK804"/>
  <c r="BK667"/>
  <c r="BK534"/>
  <c r="J463"/>
  <c r="J153"/>
  <c r="J699"/>
  <c r="J515"/>
  <c r="BK269"/>
  <c r="BK1575"/>
  <c r="BK1514"/>
  <c r="BK1369"/>
  <c r="J1243"/>
  <c r="J1191"/>
  <c r="BK1026"/>
  <c r="J935"/>
  <c r="J853"/>
  <c r="BK515"/>
  <c r="J163"/>
  <c r="BK1481"/>
  <c r="BK1333"/>
  <c r="J1164"/>
  <c r="BK1104"/>
  <c r="BK1029"/>
  <c r="J964"/>
  <c r="BK757"/>
  <c r="BK537"/>
  <c r="BK386"/>
  <c r="J1373"/>
  <c r="J1302"/>
  <c r="BK1185"/>
  <c r="BK1098"/>
  <c r="BK1003"/>
  <c r="BK742"/>
  <c r="J482"/>
  <c r="BK209"/>
  <c r="BK617"/>
  <c r="BK297"/>
  <c r="J33"/>
  <c i="7" r="BK199"/>
  <c r="J178"/>
  <c r="BK133"/>
  <c r="J210"/>
  <c r="BK229"/>
  <c r="J192"/>
  <c r="J146"/>
  <c r="J149"/>
  <c r="BK218"/>
  <c r="J171"/>
  <c i="8" r="J131"/>
  <c r="J129"/>
  <c r="BK146"/>
  <c i="9" r="J134"/>
  <c r="BK131"/>
  <c i="10" r="BK128"/>
  <c i="11" r="J132"/>
  <c r="BK138"/>
  <c i="12" r="J189"/>
  <c r="BK190"/>
  <c r="BK180"/>
  <c r="BK154"/>
  <c r="BK142"/>
  <c r="BK185"/>
  <c r="J153"/>
  <c r="BK137"/>
  <c r="BK169"/>
  <c r="J127"/>
  <c r="BK167"/>
  <c i="13" r="BK132"/>
  <c r="BK173"/>
  <c r="J138"/>
  <c r="BK152"/>
  <c r="BK128"/>
  <c r="J191"/>
  <c r="BK178"/>
  <c r="J166"/>
  <c r="J155"/>
  <c i="14" r="J283"/>
  <c r="BK265"/>
  <c r="J137"/>
  <c r="J298"/>
  <c r="BK286"/>
  <c i="15" r="J366"/>
  <c r="J317"/>
  <c r="J252"/>
  <c r="BK211"/>
  <c r="BK129"/>
  <c r="J321"/>
  <c r="BK255"/>
  <c r="BK203"/>
  <c r="J364"/>
  <c r="J323"/>
  <c r="BK286"/>
  <c r="J259"/>
  <c r="BK213"/>
  <c i="16" r="BK176"/>
  <c r="BK169"/>
  <c r="BK213"/>
  <c r="J171"/>
  <c r="J159"/>
  <c r="J124"/>
  <c i="17" r="BK134"/>
  <c r="J126"/>
  <c r="BK142"/>
  <c r="J130"/>
  <c i="2" r="J1520"/>
  <c r="J1141"/>
  <c r="BK887"/>
  <c r="BK597"/>
  <c r="BK413"/>
  <c r="BK1596"/>
  <c r="BK474"/>
  <c r="J258"/>
  <c r="J1240"/>
  <c r="BK1085"/>
  <c r="J947"/>
  <c r="BK841"/>
  <c r="BK604"/>
  <c r="BK490"/>
  <c r="BK324"/>
  <c r="BK165"/>
  <c r="BK710"/>
  <c r="J606"/>
  <c r="BK420"/>
  <c r="J246"/>
  <c r="BK1582"/>
  <c r="BK1524"/>
  <c r="BK1411"/>
  <c r="J1290"/>
  <c r="BK1232"/>
  <c r="J1118"/>
  <c r="BK1093"/>
  <c r="J975"/>
  <c r="BK900"/>
  <c r="BK830"/>
  <c r="BK455"/>
  <c r="BK1592"/>
  <c r="BK1338"/>
  <c r="J1214"/>
  <c r="BK1108"/>
  <c r="J1068"/>
  <c r="J1000"/>
  <c r="BK935"/>
  <c r="BK809"/>
  <c r="BK720"/>
  <c r="J507"/>
  <c r="J367"/>
  <c r="J194"/>
  <c r="J1361"/>
  <c r="J1282"/>
  <c r="BK1200"/>
  <c r="J1135"/>
  <c r="BK1290"/>
  <c r="J1228"/>
  <c r="J1102"/>
  <c r="J1012"/>
  <c r="BK872"/>
  <c r="J728"/>
  <c r="J588"/>
  <c r="J225"/>
  <c i="3" r="J124"/>
  <c i="4" r="J468"/>
  <c r="J343"/>
  <c r="BK493"/>
  <c r="BK245"/>
  <c r="J404"/>
  <c r="BK314"/>
  <c r="J421"/>
  <c r="BK299"/>
  <c r="J249"/>
  <c r="BK383"/>
  <c r="J218"/>
  <c r="J312"/>
  <c r="J430"/>
  <c r="J382"/>
  <c r="J267"/>
  <c r="J482"/>
  <c r="BK413"/>
  <c r="BK367"/>
  <c r="J269"/>
  <c r="J433"/>
  <c r="J329"/>
  <c r="J151"/>
  <c r="BK423"/>
  <c r="BK304"/>
  <c r="J407"/>
  <c i="5" r="BK149"/>
  <c r="BK138"/>
  <c r="BK142"/>
  <c r="BK125"/>
  <c i="6" r="J154"/>
  <c r="BK160"/>
  <c r="BK132"/>
  <c r="BK155"/>
  <c r="BK134"/>
  <c r="BK146"/>
  <c r="BK138"/>
  <c r="BK125"/>
  <c i="7" r="BK270"/>
  <c r="BK207"/>
  <c r="BK166"/>
  <c r="J270"/>
  <c r="J236"/>
  <c r="BK254"/>
  <c r="BK204"/>
  <c r="BK163"/>
  <c r="BK266"/>
  <c r="J189"/>
  <c r="BK260"/>
  <c r="BK181"/>
  <c r="J227"/>
  <c r="J202"/>
  <c r="J127"/>
  <c r="BK157"/>
  <c r="BK262"/>
  <c r="BK196"/>
  <c r="BK160"/>
  <c r="J200"/>
  <c r="BK241"/>
  <c r="BK195"/>
  <c i="8" r="J150"/>
  <c r="BK143"/>
  <c r="BK127"/>
  <c i="9" r="BK139"/>
  <c r="J126"/>
  <c i="10" r="BK129"/>
  <c i="11" r="BK137"/>
  <c i="12" r="J203"/>
  <c r="BK193"/>
  <c r="BK160"/>
  <c r="J145"/>
  <c r="J202"/>
  <c r="J161"/>
  <c r="J151"/>
  <c r="BK139"/>
  <c r="J128"/>
  <c r="BK127"/>
  <c r="BK179"/>
  <c r="BK164"/>
  <c i="13" r="J169"/>
  <c r="BK179"/>
  <c r="BK150"/>
  <c r="J153"/>
  <c r="BK126"/>
  <c r="J142"/>
  <c r="BK166"/>
  <c r="BK140"/>
  <c r="J143"/>
  <c r="BK148"/>
  <c i="14" r="BK289"/>
  <c r="J178"/>
  <c r="J291"/>
  <c r="BK274"/>
  <c r="J238"/>
  <c r="BK186"/>
  <c r="J180"/>
  <c r="BK295"/>
  <c r="BK209"/>
  <c i="15" r="J329"/>
  <c r="J193"/>
  <c r="BK193"/>
  <c r="J350"/>
  <c r="J303"/>
  <c r="J154"/>
  <c r="J136"/>
  <c r="BK342"/>
  <c r="J228"/>
  <c r="BK387"/>
  <c i="16" r="BK139"/>
  <c r="BK128"/>
  <c r="BK135"/>
  <c r="J128"/>
  <c r="BK174"/>
  <c i="17" r="BK135"/>
  <c r="BK136"/>
  <c r="J120"/>
  <c r="BK126"/>
  <c i="2" r="BK1529"/>
  <c r="J1262"/>
  <c r="J1121"/>
  <c r="BK906"/>
  <c r="BK629"/>
  <c r="BK396"/>
  <c r="J710"/>
  <c r="BK715"/>
  <c r="BK392"/>
  <c r="BK219"/>
  <c r="BK1578"/>
  <c r="BK1500"/>
  <c r="J1345"/>
  <c r="BK1228"/>
  <c r="J1169"/>
  <c r="J1014"/>
  <c r="BK921"/>
  <c r="BK730"/>
  <c r="BK225"/>
  <c r="BK1503"/>
  <c r="BK1356"/>
  <c r="J1257"/>
  <c r="BK1186"/>
  <c r="J1105"/>
  <c r="J1049"/>
  <c r="J1003"/>
  <c r="J938"/>
  <c r="J868"/>
  <c r="J738"/>
  <c r="BK675"/>
  <c r="J440"/>
  <c r="J253"/>
  <c r="J1362"/>
  <c r="J1285"/>
  <c r="J1186"/>
  <c r="J1152"/>
  <c r="J1045"/>
  <c r="BK975"/>
  <c r="J788"/>
  <c r="BK661"/>
  <c r="BK447"/>
  <c r="J215"/>
  <c r="BK733"/>
  <c r="J474"/>
  <c r="J293"/>
  <c i="3" r="J122"/>
  <c i="4" r="J470"/>
  <c r="BK271"/>
  <c r="BK464"/>
  <c r="BK333"/>
  <c r="BK429"/>
  <c r="BK353"/>
  <c r="J273"/>
  <c r="J139"/>
  <c r="BK345"/>
  <c r="BK187"/>
  <c r="BK435"/>
  <c r="J322"/>
  <c r="J284"/>
  <c r="J379"/>
  <c r="BK263"/>
  <c r="J203"/>
  <c r="J386"/>
  <c r="J145"/>
  <c r="BK341"/>
  <c r="BK251"/>
  <c r="J450"/>
  <c r="J324"/>
  <c r="BK506"/>
  <c r="BK450"/>
  <c r="BK347"/>
  <c r="BK170"/>
  <c r="BK327"/>
  <c r="J243"/>
  <c i="5" r="J142"/>
  <c r="J122"/>
  <c r="J143"/>
  <c r="J150"/>
  <c r="BK143"/>
  <c r="BK140"/>
  <c r="J124"/>
  <c i="6" r="BK150"/>
  <c r="J157"/>
  <c r="J134"/>
  <c r="J150"/>
  <c i="7" r="BK209"/>
  <c r="BK162"/>
  <c r="BK245"/>
  <c r="BK187"/>
  <c r="BK263"/>
  <c r="J177"/>
  <c r="BK257"/>
  <c r="J209"/>
  <c r="BK178"/>
  <c i="8" r="BK133"/>
  <c r="BK139"/>
  <c r="BK138"/>
  <c r="J130"/>
  <c i="9" r="J128"/>
  <c r="J138"/>
  <c i="10" r="J136"/>
  <c i="12" r="BK144"/>
  <c i="2" r="J1492"/>
  <c r="BK1214"/>
  <c r="BK1077"/>
  <c r="BK699"/>
  <c r="BK467"/>
  <c r="J269"/>
  <c r="J552"/>
  <c r="BK253"/>
  <c r="J1185"/>
  <c r="J996"/>
  <c r="BK842"/>
  <c r="BK754"/>
  <c r="BK186"/>
  <c r="BK588"/>
  <c r="BK289"/>
  <c r="BK1548"/>
  <c r="BK1458"/>
  <c r="BK1277"/>
  <c r="BK1192"/>
  <c r="J1069"/>
  <c r="J990"/>
  <c r="J933"/>
  <c r="J804"/>
  <c r="BK406"/>
  <c r="J1524"/>
  <c r="BK1479"/>
  <c r="BK1250"/>
  <c r="J1200"/>
  <c r="BK1144"/>
  <c r="BK1073"/>
  <c r="BK978"/>
  <c r="J834"/>
  <c r="J715"/>
  <c r="J396"/>
  <c r="J782"/>
  <c r="J557"/>
  <c r="BK390"/>
  <c r="J1514"/>
  <c r="J1407"/>
  <c r="BK1257"/>
  <c r="BK1169"/>
  <c r="BK1097"/>
  <c r="J901"/>
  <c r="J748"/>
  <c r="BK486"/>
  <c r="BK329"/>
  <c i="3" r="BK124"/>
  <c i="4" r="J509"/>
  <c r="BK397"/>
  <c r="J505"/>
  <c r="BK444"/>
  <c r="J316"/>
  <c r="J417"/>
  <c r="BK276"/>
  <c r="BK174"/>
  <c r="J413"/>
  <c r="BK257"/>
  <c r="BK482"/>
  <c r="J406"/>
  <c r="J159"/>
  <c r="BK275"/>
  <c r="J251"/>
  <c r="J489"/>
  <c r="BK308"/>
  <c r="J459"/>
  <c r="J327"/>
  <c r="J257"/>
  <c r="J475"/>
  <c r="J320"/>
  <c r="J304"/>
  <c r="BK418"/>
  <c r="J281"/>
  <c r="BK497"/>
  <c r="BK414"/>
  <c r="BK375"/>
  <c r="BK273"/>
  <c r="J178"/>
  <c r="J365"/>
  <c r="J480"/>
  <c r="J349"/>
  <c r="J170"/>
  <c i="5" r="J134"/>
  <c r="J148"/>
  <c r="J125"/>
  <c r="J121"/>
  <c i="6" r="J137"/>
  <c r="BK140"/>
  <c r="BK161"/>
  <c r="J138"/>
  <c r="BK153"/>
  <c r="BK131"/>
  <c r="J125"/>
  <c i="7" r="BK247"/>
  <c r="J172"/>
  <c r="BK271"/>
  <c r="BK210"/>
  <c r="J141"/>
  <c r="J250"/>
  <c r="J198"/>
  <c r="BK138"/>
  <c r="BK214"/>
  <c r="J175"/>
  <c r="J241"/>
  <c r="BK183"/>
  <c r="J259"/>
  <c r="BK186"/>
  <c r="BK258"/>
  <c r="BK143"/>
  <c r="BK152"/>
  <c r="BK238"/>
  <c r="BK239"/>
  <c r="J239"/>
  <c r="J232"/>
  <c r="BK182"/>
  <c r="BK259"/>
  <c r="J138"/>
  <c r="BK212"/>
  <c i="8" r="BK150"/>
  <c r="J123"/>
  <c r="BK136"/>
  <c i="12" r="J138"/>
  <c r="BK187"/>
  <c r="BK155"/>
  <c r="J146"/>
  <c r="J163"/>
  <c r="J182"/>
  <c i="13" r="J164"/>
  <c r="J136"/>
  <c r="BK133"/>
  <c r="BK182"/>
  <c r="J154"/>
  <c r="BK186"/>
  <c r="BK125"/>
  <c i="14" r="J321"/>
  <c r="BK129"/>
  <c r="BK320"/>
  <c r="J266"/>
  <c r="J296"/>
  <c r="J142"/>
  <c r="J290"/>
  <c r="BK151"/>
  <c r="J300"/>
  <c r="BK297"/>
  <c r="J297"/>
  <c r="BK195"/>
  <c i="15" r="J360"/>
  <c r="J254"/>
  <c r="BK188"/>
  <c r="BK166"/>
  <c r="J387"/>
  <c r="BK333"/>
  <c r="J275"/>
  <c r="J174"/>
  <c r="BK174"/>
  <c r="BK377"/>
  <c r="BK345"/>
  <c r="J315"/>
  <c r="BK275"/>
  <c r="J220"/>
  <c i="16" r="J155"/>
  <c r="BK183"/>
  <c r="BK155"/>
  <c r="BK132"/>
  <c r="J157"/>
  <c i="17" r="J134"/>
  <c r="BK141"/>
  <c r="J128"/>
  <c i="2" r="J1592"/>
  <c r="J1323"/>
  <c r="J1138"/>
  <c r="BK964"/>
  <c r="BK801"/>
  <c r="J602"/>
  <c r="J375"/>
  <c r="BK656"/>
  <c r="J357"/>
  <c r="BK1585"/>
  <c r="BK1160"/>
  <c r="BK1021"/>
  <c r="J957"/>
  <c r="BK861"/>
  <c r="BK1099"/>
  <c r="J912"/>
  <c r="J837"/>
  <c r="J324"/>
  <c r="J1353"/>
  <c r="J1238"/>
  <c r="J1147"/>
  <c r="BK1080"/>
  <c r="J1009"/>
  <c r="J921"/>
  <c r="J790"/>
  <c r="J679"/>
  <c r="J646"/>
  <c r="BK205"/>
  <c r="BK707"/>
  <c r="BK482"/>
  <c r="BK215"/>
  <c r="BK1562"/>
  <c r="J1458"/>
  <c r="BK1353"/>
  <c r="J1184"/>
  <c r="J1085"/>
  <c r="BK972"/>
  <c r="BK846"/>
  <c r="BK660"/>
  <c r="J453"/>
  <c i="3" r="BK125"/>
  <c r="BK122"/>
  <c i="4" r="BK400"/>
  <c r="J341"/>
  <c r="J497"/>
  <c r="J347"/>
  <c r="J478"/>
  <c r="BK373"/>
  <c r="J299"/>
  <c r="BK193"/>
  <c r="J458"/>
  <c r="BK329"/>
  <c r="J193"/>
  <c r="J493"/>
  <c r="BK436"/>
  <c r="BK295"/>
  <c r="BK446"/>
  <c r="BK357"/>
  <c r="J255"/>
  <c r="J196"/>
  <c r="J400"/>
  <c r="BK161"/>
  <c r="BK415"/>
  <c r="J282"/>
  <c r="BK459"/>
  <c r="J401"/>
  <c r="BK398"/>
  <c r="BK265"/>
  <c r="J432"/>
  <c r="J357"/>
  <c r="BK455"/>
  <c r="J353"/>
  <c r="J488"/>
  <c r="BK382"/>
  <c r="J289"/>
  <c i="5" r="BK146"/>
  <c r="BK123"/>
  <c i="6" r="J161"/>
  <c r="BK137"/>
  <c r="BK141"/>
  <c r="BK152"/>
  <c r="J141"/>
  <c r="BK127"/>
  <c i="7" r="J267"/>
  <c r="BK174"/>
  <c r="J153"/>
  <c r="J216"/>
  <c r="J151"/>
  <c r="J266"/>
  <c r="BK249"/>
  <c r="J144"/>
  <c r="J240"/>
  <c r="BK188"/>
  <c r="BK192"/>
  <c r="BK237"/>
  <c r="J150"/>
  <c r="BK155"/>
  <c r="J234"/>
  <c r="J233"/>
  <c r="BK232"/>
  <c r="J225"/>
  <c r="BK217"/>
  <c r="J215"/>
  <c r="J213"/>
  <c r="J186"/>
  <c r="BK148"/>
  <c r="J212"/>
  <c r="BK172"/>
  <c r="BK242"/>
  <c r="BK216"/>
  <c r="BK140"/>
  <c i="8" r="J142"/>
  <c r="J132"/>
  <c r="BK131"/>
  <c i="9" r="BK134"/>
  <c r="BK124"/>
  <c i="10" r="J128"/>
  <c i="11" r="BK125"/>
  <c i="12" r="BK201"/>
  <c r="J187"/>
  <c r="J192"/>
  <c r="BK156"/>
  <c r="J137"/>
  <c i="13" r="J128"/>
  <c r="BK183"/>
  <c r="BK188"/>
  <c r="BK177"/>
  <c r="BK127"/>
  <c i="14" r="BK142"/>
  <c r="J277"/>
  <c r="J250"/>
  <c r="J265"/>
  <c r="J293"/>
  <c r="BK294"/>
  <c r="BK219"/>
  <c r="BK238"/>
  <c r="J240"/>
  <c r="BK255"/>
  <c i="15" r="BK403"/>
  <c r="BK220"/>
  <c r="J168"/>
  <c r="BK370"/>
  <c r="BK315"/>
  <c r="BK228"/>
  <c r="BK201"/>
  <c r="J337"/>
  <c r="J311"/>
  <c r="BK234"/>
  <c r="BK389"/>
  <c i="17" r="BK120"/>
  <c i="2" r="BK1545"/>
  <c r="BK1227"/>
  <c r="J1094"/>
  <c r="BK779"/>
  <c r="J548"/>
  <c r="J392"/>
  <c r="BK179"/>
  <c r="BK555"/>
  <c r="J394"/>
  <c r="BK157"/>
  <c r="BK671"/>
  <c r="BK529"/>
  <c r="J467"/>
  <c r="BK281"/>
  <c r="BK725"/>
  <c r="BK581"/>
  <c r="J349"/>
  <c r="BK172"/>
  <c r="BK1568"/>
  <c r="BK1441"/>
  <c r="J1297"/>
  <c r="J1220"/>
  <c r="J1108"/>
  <c r="J1064"/>
  <c r="J887"/>
  <c r="BK649"/>
  <c r="J1596"/>
  <c r="J1441"/>
  <c r="J1327"/>
  <c r="BK1132"/>
  <c r="BK1064"/>
  <c r="J974"/>
  <c r="J857"/>
  <c r="J723"/>
  <c r="J567"/>
  <c r="BK341"/>
  <c r="J190"/>
  <c r="BK1345"/>
  <c r="BK1238"/>
  <c r="J1132"/>
  <c r="J1026"/>
  <c r="BK827"/>
  <c r="BK723"/>
  <c r="BK577"/>
  <c r="J147"/>
  <c r="J597"/>
  <c r="BK334"/>
  <c r="J165"/>
  <c r="J1548"/>
  <c r="J1411"/>
  <c r="J1252"/>
  <c r="J1165"/>
  <c r="BK1000"/>
  <c r="BK865"/>
  <c r="J720"/>
  <c r="J401"/>
  <c i="3" r="J121"/>
  <c i="4" r="J472"/>
  <c r="BK134"/>
  <c r="J376"/>
  <c r="BK287"/>
  <c r="BK410"/>
  <c r="J275"/>
  <c r="BK456"/>
  <c r="BK322"/>
  <c r="BK183"/>
  <c r="BK488"/>
  <c r="BK343"/>
  <c r="BK282"/>
  <c r="BK267"/>
  <c r="BK213"/>
  <c r="J391"/>
  <c r="J501"/>
  <c r="BK316"/>
  <c r="J241"/>
  <c r="BK365"/>
  <c r="BK196"/>
  <c r="J134"/>
  <c r="BK335"/>
  <c r="BK505"/>
  <c r="J361"/>
  <c r="J263"/>
  <c r="BK386"/>
  <c r="J185"/>
  <c r="BK406"/>
  <c r="J276"/>
  <c r="J314"/>
  <c r="BK203"/>
  <c i="5" r="BK144"/>
  <c r="J138"/>
  <c r="BK121"/>
  <c r="BK141"/>
  <c r="BK122"/>
  <c r="J145"/>
  <c r="J132"/>
  <c i="6" r="BK157"/>
  <c r="BK128"/>
  <c r="J146"/>
  <c r="J131"/>
  <c r="BK151"/>
  <c r="BK135"/>
  <c r="J155"/>
  <c r="J143"/>
  <c r="J135"/>
  <c r="J127"/>
  <c i="7" r="J269"/>
  <c r="J208"/>
  <c r="J169"/>
  <c r="BK130"/>
  <c r="J247"/>
  <c r="BK177"/>
  <c r="J128"/>
  <c r="J252"/>
  <c r="BK205"/>
  <c r="BK164"/>
  <c r="J132"/>
  <c r="BK226"/>
  <c r="BK176"/>
  <c r="BK248"/>
  <c r="J222"/>
  <c r="BK165"/>
  <c r="BK230"/>
  <c r="BK142"/>
  <c r="BK170"/>
  <c r="BK198"/>
  <c r="J246"/>
  <c r="J176"/>
  <c r="BK146"/>
  <c r="J201"/>
  <c r="J226"/>
  <c r="J170"/>
  <c r="BK250"/>
  <c r="J143"/>
  <c r="J217"/>
  <c r="BK161"/>
  <c i="8" r="BK142"/>
  <c r="J133"/>
  <c r="BK134"/>
  <c r="BK135"/>
  <c r="J125"/>
  <c i="9" r="J125"/>
  <c r="BK133"/>
  <c r="BK126"/>
  <c i="10" r="J129"/>
  <c i="11" r="J140"/>
  <c r="J125"/>
  <c r="J128"/>
  <c i="12" r="BK200"/>
  <c r="BK196"/>
  <c r="BK157"/>
  <c r="BK146"/>
  <c r="BK177"/>
  <c r="J154"/>
  <c r="J140"/>
  <c r="BK172"/>
  <c r="BK168"/>
  <c r="BK128"/>
  <c r="BK166"/>
  <c i="13" r="BK168"/>
  <c r="J179"/>
  <c r="J140"/>
  <c r="J175"/>
  <c r="J183"/>
  <c r="J132"/>
  <c r="J145"/>
  <c r="BK165"/>
  <c r="BK151"/>
  <c r="BK187"/>
  <c r="J186"/>
  <c r="BK136"/>
  <c i="14" r="BK269"/>
  <c r="BK276"/>
  <c r="J192"/>
  <c i="15" r="J335"/>
  <c r="BK246"/>
  <c r="J182"/>
  <c r="J389"/>
  <c r="J342"/>
  <c r="J289"/>
  <c r="BK236"/>
  <c r="BK144"/>
  <c r="BK140"/>
  <c r="J318"/>
  <c r="J286"/>
  <c r="BK248"/>
  <c r="J197"/>
  <c r="J188"/>
  <c i="16" r="J179"/>
  <c r="J162"/>
  <c r="J198"/>
  <c r="J142"/>
  <c r="J208"/>
  <c r="BK191"/>
  <c i="17" r="J137"/>
  <c r="BK140"/>
  <c r="BK139"/>
  <c r="J122"/>
  <c i="2" r="BK1565"/>
  <c r="J1438"/>
  <c r="BK1179"/>
  <c r="BK695"/>
  <c r="BK567"/>
  <c r="J420"/>
  <c r="J231"/>
  <c r="J660"/>
  <c r="J427"/>
  <c r="J183"/>
  <c r="BK1302"/>
  <c r="BK1151"/>
  <c r="J1034"/>
  <c r="BK967"/>
  <c r="J872"/>
  <c r="BK814"/>
  <c r="BK738"/>
  <c r="J305"/>
  <c r="J667"/>
  <c r="J656"/>
  <c r="BK233"/>
  <c r="J1578"/>
  <c r="J1516"/>
  <c r="J1383"/>
  <c r="BK1263"/>
  <c r="BK1197"/>
  <c r="J1124"/>
  <c r="BK1090"/>
  <c r="BK1019"/>
  <c r="BK993"/>
  <c r="J927"/>
  <c r="BK837"/>
  <c r="J754"/>
  <c r="J604"/>
  <c r="J408"/>
  <c r="BK309"/>
  <c r="J1376"/>
  <c r="BK1321"/>
  <c r="BK1252"/>
  <c r="BK1176"/>
  <c r="BK1074"/>
  <c r="J952"/>
  <c r="J824"/>
  <c r="J665"/>
  <c r="J359"/>
  <c r="J643"/>
  <c r="BK315"/>
  <c r="BK147"/>
  <c r="J1565"/>
  <c r="BK1495"/>
  <c r="BK1361"/>
  <c r="BK1226"/>
  <c r="J1099"/>
  <c r="J900"/>
  <c r="BK817"/>
  <c r="J581"/>
  <c i="4" r="BK448"/>
  <c r="J339"/>
  <c r="J420"/>
  <c r="BK361"/>
  <c r="BK261"/>
  <c r="BK243"/>
  <c r="BK428"/>
  <c r="J384"/>
  <c r="BK139"/>
  <c r="BK424"/>
  <c r="BK310"/>
  <c r="J237"/>
  <c r="J418"/>
  <c r="J247"/>
  <c r="BK421"/>
  <c r="J166"/>
  <c r="BK379"/>
  <c r="BK218"/>
  <c r="J438"/>
  <c r="J392"/>
  <c r="BK279"/>
  <c r="J436"/>
  <c r="BK232"/>
  <c r="J446"/>
  <c r="BK306"/>
  <c r="J394"/>
  <c i="5" r="BK130"/>
  <c r="BK124"/>
  <c r="J131"/>
  <c r="J127"/>
  <c i="6" r="BK147"/>
  <c r="BK154"/>
  <c r="J149"/>
  <c r="BK133"/>
  <c r="J148"/>
  <c r="J140"/>
  <c r="J128"/>
  <c r="J123"/>
  <c i="7" r="BK261"/>
  <c r="J183"/>
  <c r="J157"/>
  <c r="BK246"/>
  <c r="BK167"/>
  <c r="BK267"/>
  <c r="BK206"/>
  <c r="J223"/>
  <c r="J218"/>
  <c r="J134"/>
  <c r="J187"/>
  <c r="J243"/>
  <c i="8" r="BK145"/>
  <c r="J124"/>
  <c r="J148"/>
  <c r="BK126"/>
  <c i="9" r="BK129"/>
  <c i="10" r="BK124"/>
  <c i="11" r="J138"/>
  <c i="12" r="J195"/>
  <c r="J188"/>
  <c r="J190"/>
  <c r="BK171"/>
  <c r="J144"/>
  <c r="J196"/>
  <c r="J167"/>
  <c r="BK152"/>
  <c r="J142"/>
  <c r="BK162"/>
  <c r="BK182"/>
  <c i="13" r="BK160"/>
  <c r="BK141"/>
  <c r="BK131"/>
  <c r="BK129"/>
  <c r="J163"/>
  <c r="J148"/>
  <c r="BK162"/>
  <c r="BK172"/>
  <c r="J135"/>
  <c i="14" r="J320"/>
  <c r="BK310"/>
  <c r="BK307"/>
  <c r="J234"/>
  <c r="J258"/>
  <c r="BK287"/>
  <c r="J261"/>
  <c r="J284"/>
  <c r="J299"/>
  <c r="J220"/>
  <c r="BK135"/>
  <c r="J274"/>
  <c i="15" r="BK407"/>
  <c r="J312"/>
  <c r="J234"/>
  <c r="J407"/>
  <c r="J402"/>
  <c r="BK207"/>
  <c r="J172"/>
  <c r="J333"/>
  <c r="BK267"/>
  <c r="J205"/>
  <c r="BK372"/>
  <c r="J347"/>
  <c r="BK329"/>
  <c r="J293"/>
  <c r="BK232"/>
  <c i="16" r="J167"/>
  <c r="BK130"/>
  <c r="BK153"/>
  <c r="BK205"/>
  <c r="J205"/>
  <c r="BK171"/>
  <c r="J183"/>
  <c i="17" r="J125"/>
  <c r="BK125"/>
  <c r="BK121"/>
  <c r="J135"/>
  <c i="2" l="1" r="R747"/>
  <c r="BK1159"/>
  <c r="J1159"/>
  <c r="J114"/>
  <c r="R1540"/>
  <c i="4" r="BK240"/>
  <c r="P301"/>
  <c r="P474"/>
  <c r="BK500"/>
  <c r="J500"/>
  <c r="J110"/>
  <c i="5" r="BK136"/>
  <c r="J136"/>
  <c r="J99"/>
  <c i="6" r="P159"/>
  <c i="7" r="P136"/>
  <c r="BK265"/>
  <c r="J265"/>
  <c r="J103"/>
  <c i="8" r="P141"/>
  <c r="P140"/>
  <c i="11" r="R131"/>
  <c r="R124"/>
  <c r="R123"/>
  <c i="13" r="BK149"/>
  <c r="J149"/>
  <c r="J99"/>
  <c i="15" r="BK262"/>
  <c r="J262"/>
  <c r="J100"/>
  <c r="P376"/>
  <c i="2" r="R171"/>
  <c r="BK333"/>
  <c r="J333"/>
  <c r="J101"/>
  <c r="P702"/>
  <c r="P1092"/>
  <c r="P1313"/>
  <c i="3" r="T120"/>
  <c r="T119"/>
  <c r="T118"/>
  <c i="14" r="BK128"/>
  <c r="J128"/>
  <c r="J98"/>
  <c r="R305"/>
  <c i="15" r="T310"/>
  <c r="BK401"/>
  <c r="J401"/>
  <c r="J106"/>
  <c i="2" r="P171"/>
  <c r="P333"/>
  <c r="T702"/>
  <c r="BK1092"/>
  <c r="J1092"/>
  <c r="J113"/>
  <c r="R1382"/>
  <c i="4" r="P133"/>
  <c r="R217"/>
  <c r="R228"/>
  <c r="R301"/>
  <c i="5" r="R136"/>
  <c i="6" r="T121"/>
  <c r="T120"/>
  <c i="7" r="BK136"/>
  <c r="J136"/>
  <c r="J100"/>
  <c r="P255"/>
  <c r="T265"/>
  <c i="9" r="BK132"/>
  <c r="J132"/>
  <c r="J98"/>
  <c i="10" r="R126"/>
  <c r="R123"/>
  <c r="R122"/>
  <c i="11" r="BK136"/>
  <c i="12" r="R159"/>
  <c r="BK199"/>
  <c r="J199"/>
  <c r="J104"/>
  <c i="13" r="R159"/>
  <c i="14" r="R128"/>
  <c i="2" r="P412"/>
  <c r="P977"/>
  <c r="P1159"/>
  <c r="P1540"/>
  <c i="4" r="R363"/>
  <c r="P491"/>
  <c r="P500"/>
  <c i="5" r="P129"/>
  <c i="6" r="T159"/>
  <c i="7" r="BK126"/>
  <c r="BK125"/>
  <c r="J125"/>
  <c r="J97"/>
  <c r="T126"/>
  <c r="T125"/>
  <c r="R255"/>
  <c r="P268"/>
  <c i="9" r="T132"/>
  <c r="T123"/>
  <c r="T122"/>
  <c i="10" r="T126"/>
  <c r="T123"/>
  <c r="T122"/>
  <c i="12" r="BK159"/>
  <c r="J159"/>
  <c r="J101"/>
  <c r="R199"/>
  <c i="13" r="T159"/>
  <c i="14" r="T211"/>
  <c r="P305"/>
  <c i="2" r="BK142"/>
  <c r="J142"/>
  <c r="J98"/>
  <c r="P238"/>
  <c r="R666"/>
  <c r="R1040"/>
  <c r="BK1242"/>
  <c r="J1242"/>
  <c r="J115"/>
  <c i="4" r="R133"/>
  <c r="R132"/>
  <c r="P217"/>
  <c r="P228"/>
  <c r="T240"/>
  <c r="R474"/>
  <c r="R495"/>
  <c i="5" r="R120"/>
  <c i="7" r="BK191"/>
  <c r="J191"/>
  <c r="J101"/>
  <c i="8" r="T122"/>
  <c i="9" r="P132"/>
  <c r="P123"/>
  <c r="P122"/>
  <c i="1" r="AU102"/>
  <c i="11" r="P136"/>
  <c r="P135"/>
  <c i="12" r="R126"/>
  <c r="R125"/>
  <c r="BK183"/>
  <c r="J183"/>
  <c r="J102"/>
  <c r="T199"/>
  <c i="13" r="T123"/>
  <c r="T181"/>
  <c i="14" r="BK245"/>
  <c r="J245"/>
  <c r="J101"/>
  <c i="2" r="T171"/>
  <c r="R333"/>
  <c r="BK702"/>
  <c r="T1092"/>
  <c r="R1313"/>
  <c r="BK1528"/>
  <c r="J1528"/>
  <c r="J119"/>
  <c i="4" r="BK363"/>
  <c r="J363"/>
  <c r="J106"/>
  <c r="R491"/>
  <c r="R500"/>
  <c i="5" r="T136"/>
  <c i="6" r="R159"/>
  <c i="7" r="R126"/>
  <c r="R125"/>
  <c r="BK255"/>
  <c r="J255"/>
  <c r="J102"/>
  <c r="T268"/>
  <c i="8" r="BK122"/>
  <c r="J122"/>
  <c r="J97"/>
  <c i="9" r="T137"/>
  <c r="T136"/>
  <c i="11" r="BK131"/>
  <c r="J131"/>
  <c r="J98"/>
  <c i="12" r="BK126"/>
  <c r="J126"/>
  <c r="J98"/>
  <c r="P183"/>
  <c i="13" r="R134"/>
  <c i="2" r="BK747"/>
  <c r="J747"/>
  <c r="J107"/>
  <c r="T1028"/>
  <c r="R1033"/>
  <c r="T1076"/>
  <c r="P1382"/>
  <c r="T1528"/>
  <c i="3" r="P120"/>
  <c r="P119"/>
  <c r="P118"/>
  <c i="1" r="AU96"/>
  <c i="12" r="BK136"/>
  <c r="J136"/>
  <c r="J100"/>
  <c r="T191"/>
  <c i="13" r="P123"/>
  <c r="P149"/>
  <c i="14" r="R211"/>
  <c r="R319"/>
  <c r="R318"/>
  <c i="15" r="P245"/>
  <c i="2" r="P142"/>
  <c r="T238"/>
  <c r="P666"/>
  <c r="P1040"/>
  <c r="P1076"/>
  <c r="BK1382"/>
  <c r="J1382"/>
  <c r="J117"/>
  <c r="R1528"/>
  <c i="4" r="BK217"/>
  <c r="J217"/>
  <c r="J100"/>
  <c r="BK228"/>
  <c r="J228"/>
  <c r="J101"/>
  <c r="R240"/>
  <c r="R239"/>
  <c r="BK474"/>
  <c r="J474"/>
  <c r="J107"/>
  <c r="T495"/>
  <c i="5" r="P136"/>
  <c i="7" r="T191"/>
  <c r="R268"/>
  <c i="8" r="R141"/>
  <c r="R140"/>
  <c i="9" r="BK137"/>
  <c r="J137"/>
  <c r="J101"/>
  <c i="10" r="P126"/>
  <c r="P123"/>
  <c r="P122"/>
  <c i="1" r="AU103"/>
  <c i="11" r="R136"/>
  <c r="R135"/>
  <c i="12" r="P136"/>
  <c r="BK191"/>
  <c r="J191"/>
  <c r="J103"/>
  <c i="13" r="BK134"/>
  <c r="J134"/>
  <c r="J98"/>
  <c r="P181"/>
  <c i="14" r="P245"/>
  <c r="P319"/>
  <c r="P318"/>
  <c i="15" r="R128"/>
  <c r="P262"/>
  <c r="T376"/>
  <c r="T401"/>
  <c r="T396"/>
  <c i="2" r="T142"/>
  <c r="BK238"/>
  <c r="J238"/>
  <c r="J100"/>
  <c r="T666"/>
  <c r="T1040"/>
  <c r="R1076"/>
  <c r="T1382"/>
  <c i="3" r="R120"/>
  <c r="R119"/>
  <c r="R118"/>
  <c i="13" r="R149"/>
  <c i="14" r="BK211"/>
  <c r="J211"/>
  <c r="J100"/>
  <c r="T319"/>
  <c r="T318"/>
  <c i="15" r="BK245"/>
  <c r="J245"/>
  <c r="J99"/>
  <c r="R245"/>
  <c r="BK376"/>
  <c r="J376"/>
  <c r="J102"/>
  <c r="R401"/>
  <c r="R396"/>
  <c i="2" r="T747"/>
  <c r="P1028"/>
  <c r="T1033"/>
  <c r="R1242"/>
  <c r="BK1485"/>
  <c r="J1485"/>
  <c r="J118"/>
  <c i="4" r="T133"/>
  <c r="T132"/>
  <c r="T217"/>
  <c r="T228"/>
  <c r="BK301"/>
  <c r="J301"/>
  <c r="J105"/>
  <c r="T474"/>
  <c r="BK495"/>
  <c r="J495"/>
  <c r="J109"/>
  <c i="5" r="BK120"/>
  <c r="J120"/>
  <c r="J97"/>
  <c r="BK129"/>
  <c r="J129"/>
  <c r="J98"/>
  <c i="6" r="BK121"/>
  <c r="J121"/>
  <c r="J98"/>
  <c i="7" r="P126"/>
  <c r="P125"/>
  <c r="T255"/>
  <c i="8" r="BK141"/>
  <c r="J141"/>
  <c r="J99"/>
  <c i="12" r="T136"/>
  <c r="R191"/>
  <c i="13" r="P134"/>
  <c r="R181"/>
  <c i="14" r="R245"/>
  <c i="15" r="P310"/>
  <c i="16" r="R121"/>
  <c r="R120"/>
  <c r="R119"/>
  <c i="2" r="T412"/>
  <c r="R977"/>
  <c r="T1159"/>
  <c r="BK1540"/>
  <c r="J1540"/>
  <c r="J120"/>
  <c i="6" r="P121"/>
  <c r="P120"/>
  <c r="P119"/>
  <c i="1" r="AU99"/>
  <c i="7" r="R191"/>
  <c i="8" r="P122"/>
  <c r="P121"/>
  <c i="1" r="AU101"/>
  <c i="11" r="T136"/>
  <c r="T135"/>
  <c i="12" r="T126"/>
  <c r="T125"/>
  <c r="T183"/>
  <c i="13" r="T134"/>
  <c i="14" r="T245"/>
  <c r="BK319"/>
  <c r="J319"/>
  <c r="J106"/>
  <c i="15" r="R310"/>
  <c i="2" r="P747"/>
  <c r="BK1028"/>
  <c r="J1028"/>
  <c r="J109"/>
  <c r="BK1033"/>
  <c r="J1033"/>
  <c r="J110"/>
  <c r="BK1076"/>
  <c r="J1076"/>
  <c r="J112"/>
  <c r="BK1313"/>
  <c r="J1313"/>
  <c r="J116"/>
  <c r="T1485"/>
  <c i="12" r="T159"/>
  <c r="P199"/>
  <c i="13" r="R123"/>
  <c r="BK181"/>
  <c r="J181"/>
  <c r="J102"/>
  <c i="14" r="P211"/>
  <c r="T305"/>
  <c i="15" r="P128"/>
  <c r="P127"/>
  <c r="P126"/>
  <c i="1" r="AU108"/>
  <c i="15" r="R262"/>
  <c r="P401"/>
  <c r="P396"/>
  <c i="2" r="BK412"/>
  <c r="J412"/>
  <c r="J102"/>
  <c r="BK977"/>
  <c r="J977"/>
  <c r="J108"/>
  <c r="R1028"/>
  <c r="P1033"/>
  <c r="T1242"/>
  <c r="P1485"/>
  <c i="3" r="BK120"/>
  <c r="BK119"/>
  <c r="J119"/>
  <c r="J97"/>
  <c i="4" r="P240"/>
  <c r="T301"/>
  <c r="BK491"/>
  <c r="J491"/>
  <c r="J108"/>
  <c r="T500"/>
  <c i="5" r="P120"/>
  <c r="P119"/>
  <c i="1" r="AU98"/>
  <c i="5" r="T129"/>
  <c i="6" r="BK159"/>
  <c r="J159"/>
  <c r="J99"/>
  <c i="7" r="R136"/>
  <c r="R135"/>
  <c r="P265"/>
  <c i="9" r="R132"/>
  <c r="R123"/>
  <c r="R122"/>
  <c i="10" r="BK126"/>
  <c r="J126"/>
  <c r="J98"/>
  <c i="11" r="T131"/>
  <c r="T124"/>
  <c r="T123"/>
  <c i="12" r="R136"/>
  <c r="P191"/>
  <c i="13" r="P159"/>
  <c i="15" r="T128"/>
  <c r="T245"/>
  <c r="R376"/>
  <c i="17" r="R119"/>
  <c i="2" r="R412"/>
  <c r="T977"/>
  <c r="R1159"/>
  <c r="T1540"/>
  <c i="4" r="BK133"/>
  <c r="J133"/>
  <c r="J98"/>
  <c r="P363"/>
  <c r="T491"/>
  <c i="5" r="R129"/>
  <c i="7" r="P191"/>
  <c r="R265"/>
  <c i="8" r="R122"/>
  <c r="R121"/>
  <c i="9" r="P137"/>
  <c r="P136"/>
  <c i="12" r="P159"/>
  <c i="13" r="BK123"/>
  <c r="J123"/>
  <c r="J97"/>
  <c r="T149"/>
  <c i="14" r="T128"/>
  <c r="T127"/>
  <c r="T126"/>
  <c r="BK305"/>
  <c r="J305"/>
  <c r="J103"/>
  <c i="15" r="BK128"/>
  <c r="T262"/>
  <c i="16" r="T121"/>
  <c r="T120"/>
  <c r="T119"/>
  <c i="17" r="T119"/>
  <c i="2" r="R142"/>
  <c r="R238"/>
  <c r="BK666"/>
  <c r="J666"/>
  <c r="J103"/>
  <c r="BK1040"/>
  <c r="J1040"/>
  <c r="J111"/>
  <c r="P1242"/>
  <c r="R1485"/>
  <c i="16" r="BK121"/>
  <c i="17" r="P119"/>
  <c r="R123"/>
  <c i="2" r="BK171"/>
  <c r="T333"/>
  <c r="R702"/>
  <c r="R701"/>
  <c r="R1092"/>
  <c r="T1313"/>
  <c r="P1528"/>
  <c i="4" r="T363"/>
  <c r="P495"/>
  <c i="5" r="T120"/>
  <c r="T119"/>
  <c i="6" r="R121"/>
  <c r="R120"/>
  <c r="R119"/>
  <c i="7" r="T136"/>
  <c r="T135"/>
  <c r="BK268"/>
  <c r="J268"/>
  <c r="J104"/>
  <c i="8" r="T141"/>
  <c r="T140"/>
  <c i="9" r="R137"/>
  <c r="R136"/>
  <c i="11" r="P131"/>
  <c r="P124"/>
  <c r="P123"/>
  <c i="1" r="AU104"/>
  <c i="12" r="P126"/>
  <c r="P125"/>
  <c r="R183"/>
  <c i="13" r="BK159"/>
  <c r="J159"/>
  <c r="J101"/>
  <c i="14" r="P128"/>
  <c r="P127"/>
  <c r="P126"/>
  <c i="1" r="AU107"/>
  <c i="15" r="BK310"/>
  <c r="J310"/>
  <c r="J101"/>
  <c i="16" r="P121"/>
  <c r="P120"/>
  <c r="P119"/>
  <c i="1" r="AU109"/>
  <c i="17" r="BK119"/>
  <c r="J119"/>
  <c r="J97"/>
  <c r="BK123"/>
  <c r="J123"/>
  <c r="J98"/>
  <c r="P123"/>
  <c r="T123"/>
  <c i="11" r="BK141"/>
  <c r="J141"/>
  <c r="J103"/>
  <c i="13" r="BK157"/>
  <c r="J157"/>
  <c r="J100"/>
  <c i="14" r="BK208"/>
  <c r="J208"/>
  <c r="J99"/>
  <c i="9" r="BK140"/>
  <c r="J140"/>
  <c r="J102"/>
  <c i="11" r="BK124"/>
  <c r="J124"/>
  <c r="J97"/>
  <c i="4" r="BK236"/>
  <c r="J236"/>
  <c r="J102"/>
  <c i="9" r="BK123"/>
  <c r="J123"/>
  <c r="J97"/>
  <c i="16" r="BK215"/>
  <c r="J215"/>
  <c r="J99"/>
  <c i="2" r="BK698"/>
  <c r="J698"/>
  <c r="J104"/>
  <c i="8" r="BK149"/>
  <c r="J149"/>
  <c r="J101"/>
  <c i="14" r="BK301"/>
  <c r="J301"/>
  <c r="J102"/>
  <c r="BK316"/>
  <c r="J316"/>
  <c r="J104"/>
  <c i="15" r="BK393"/>
  <c r="J393"/>
  <c r="J103"/>
  <c i="8" r="BK147"/>
  <c r="J147"/>
  <c r="J100"/>
  <c i="10" r="BK133"/>
  <c r="J133"/>
  <c r="J101"/>
  <c i="15" r="BK397"/>
  <c r="BK396"/>
  <c r="J396"/>
  <c r="J104"/>
  <c i="4" r="BK508"/>
  <c r="J508"/>
  <c r="J111"/>
  <c i="11" r="BK139"/>
  <c r="J139"/>
  <c r="J102"/>
  <c i="4" r="BK212"/>
  <c r="J212"/>
  <c r="J99"/>
  <c i="10" r="BK135"/>
  <c r="J135"/>
  <c r="J102"/>
  <c i="17" r="F115"/>
  <c r="BF131"/>
  <c r="E108"/>
  <c r="J91"/>
  <c r="F114"/>
  <c r="BF127"/>
  <c r="BF136"/>
  <c i="16" r="J121"/>
  <c r="J98"/>
  <c i="17" r="BF128"/>
  <c r="BF120"/>
  <c r="BF124"/>
  <c r="BF137"/>
  <c r="BF139"/>
  <c r="BF135"/>
  <c r="J89"/>
  <c r="BF125"/>
  <c r="BF129"/>
  <c r="BF140"/>
  <c r="BF142"/>
  <c r="BF130"/>
  <c r="BF133"/>
  <c r="BF138"/>
  <c r="BF126"/>
  <c r="BF134"/>
  <c r="J92"/>
  <c r="BF121"/>
  <c r="BF132"/>
  <c r="BF141"/>
  <c r="BF122"/>
  <c i="15" r="J128"/>
  <c r="J98"/>
  <c r="J397"/>
  <c r="J105"/>
  <c i="16" r="E109"/>
  <c r="BE122"/>
  <c r="BE135"/>
  <c r="BE155"/>
  <c r="BE179"/>
  <c r="J116"/>
  <c r="BE130"/>
  <c r="BE162"/>
  <c r="BE168"/>
  <c r="BE194"/>
  <c r="BE167"/>
  <c r="BE208"/>
  <c r="J91"/>
  <c r="BE128"/>
  <c r="BE160"/>
  <c r="BE176"/>
  <c r="BE183"/>
  <c r="BE198"/>
  <c r="BE205"/>
  <c r="BE144"/>
  <c r="BE163"/>
  <c r="F116"/>
  <c r="BE185"/>
  <c r="BE201"/>
  <c r="BE213"/>
  <c r="J89"/>
  <c r="BE139"/>
  <c r="BE124"/>
  <c r="BE132"/>
  <c r="BE137"/>
  <c r="BE174"/>
  <c r="BE181"/>
  <c r="BE187"/>
  <c r="BE191"/>
  <c r="F91"/>
  <c r="BE159"/>
  <c r="BE142"/>
  <c r="BE169"/>
  <c r="BE216"/>
  <c r="BE153"/>
  <c r="BE147"/>
  <c r="BE157"/>
  <c r="BE151"/>
  <c r="BE171"/>
  <c i="15" r="J91"/>
  <c r="J120"/>
  <c r="BE144"/>
  <c r="BE197"/>
  <c r="BE203"/>
  <c r="BE207"/>
  <c r="BE224"/>
  <c r="BE238"/>
  <c r="BE251"/>
  <c r="BE252"/>
  <c r="BE267"/>
  <c r="BE282"/>
  <c r="BE303"/>
  <c r="BE312"/>
  <c r="BE318"/>
  <c r="BE377"/>
  <c r="BE387"/>
  <c r="BE389"/>
  <c r="BE131"/>
  <c r="BE172"/>
  <c i="14" r="BK127"/>
  <c r="BK126"/>
  <c r="J126"/>
  <c r="J96"/>
  <c i="15" r="BE188"/>
  <c i="14" r="BK318"/>
  <c r="J318"/>
  <c r="J105"/>
  <c i="15" r="F122"/>
  <c r="BE182"/>
  <c r="BE201"/>
  <c r="BE209"/>
  <c r="BE211"/>
  <c r="BE213"/>
  <c r="BE234"/>
  <c r="BE259"/>
  <c r="BE269"/>
  <c r="BE275"/>
  <c r="BE293"/>
  <c r="BE296"/>
  <c r="BE314"/>
  <c r="BE345"/>
  <c r="BE350"/>
  <c r="BE360"/>
  <c r="BE370"/>
  <c r="F92"/>
  <c r="BE148"/>
  <c r="BE166"/>
  <c r="BE162"/>
  <c r="E85"/>
  <c r="BE129"/>
  <c r="BE140"/>
  <c r="BE154"/>
  <c r="BE178"/>
  <c r="BE193"/>
  <c r="BE156"/>
  <c r="BE174"/>
  <c r="BE158"/>
  <c r="BE168"/>
  <c r="BE215"/>
  <c r="BE220"/>
  <c r="BE228"/>
  <c r="BE246"/>
  <c r="BE248"/>
  <c r="BE263"/>
  <c r="BE289"/>
  <c r="BE311"/>
  <c r="BE323"/>
  <c r="BE325"/>
  <c r="BE342"/>
  <c r="BE374"/>
  <c r="BE379"/>
  <c r="BE383"/>
  <c r="BE184"/>
  <c r="BE398"/>
  <c r="J123"/>
  <c r="BE136"/>
  <c r="BE394"/>
  <c r="BE402"/>
  <c r="BE403"/>
  <c r="BE407"/>
  <c r="BE152"/>
  <c r="BE199"/>
  <c r="BE205"/>
  <c r="BE232"/>
  <c r="BE236"/>
  <c r="BE249"/>
  <c r="BE254"/>
  <c r="BE255"/>
  <c r="BE279"/>
  <c r="BE286"/>
  <c r="BE300"/>
  <c r="BE307"/>
  <c r="BE315"/>
  <c r="BE317"/>
  <c r="BE320"/>
  <c r="BE321"/>
  <c r="BE329"/>
  <c r="BE333"/>
  <c r="BE335"/>
  <c r="BE337"/>
  <c r="BE340"/>
  <c r="BE347"/>
  <c r="BE354"/>
  <c r="BE364"/>
  <c r="BE366"/>
  <c r="BE372"/>
  <c i="14" r="BF220"/>
  <c r="BF182"/>
  <c r="BF195"/>
  <c r="BF277"/>
  <c r="F92"/>
  <c r="J123"/>
  <c r="BF142"/>
  <c r="BF155"/>
  <c r="BF178"/>
  <c r="BF192"/>
  <c r="BF261"/>
  <c r="BF267"/>
  <c r="BF289"/>
  <c r="BF293"/>
  <c r="J91"/>
  <c r="BF129"/>
  <c r="BF147"/>
  <c r="BF173"/>
  <c r="BF255"/>
  <c r="J120"/>
  <c r="BF283"/>
  <c r="BF286"/>
  <c i="13" r="BK122"/>
  <c r="J122"/>
  <c i="14" r="BF160"/>
  <c r="BF226"/>
  <c r="BF274"/>
  <c r="BF278"/>
  <c r="BF288"/>
  <c r="BF298"/>
  <c r="E85"/>
  <c r="F122"/>
  <c r="BF137"/>
  <c r="BF164"/>
  <c r="BF180"/>
  <c r="BF205"/>
  <c r="BF217"/>
  <c r="BF240"/>
  <c r="BF186"/>
  <c r="BF212"/>
  <c r="BF225"/>
  <c r="BF230"/>
  <c r="BF263"/>
  <c r="BF266"/>
  <c r="BF269"/>
  <c r="BF291"/>
  <c r="BF151"/>
  <c r="BF281"/>
  <c r="BF290"/>
  <c r="BF260"/>
  <c r="BF284"/>
  <c r="BF294"/>
  <c r="BF297"/>
  <c r="BF299"/>
  <c r="BF223"/>
  <c r="BF135"/>
  <c r="BF209"/>
  <c r="BF162"/>
  <c r="BF169"/>
  <c r="BF258"/>
  <c r="BF276"/>
  <c r="BF295"/>
  <c r="BF200"/>
  <c r="BF222"/>
  <c r="BF234"/>
  <c r="BF246"/>
  <c r="BF253"/>
  <c r="BF265"/>
  <c r="BF270"/>
  <c r="BF272"/>
  <c r="BF300"/>
  <c r="BF302"/>
  <c r="BF320"/>
  <c r="BF321"/>
  <c r="BF238"/>
  <c r="BF280"/>
  <c r="BF292"/>
  <c r="BF296"/>
  <c r="BF306"/>
  <c r="BF307"/>
  <c r="BF133"/>
  <c r="BF219"/>
  <c r="BF250"/>
  <c r="BF287"/>
  <c r="BF310"/>
  <c r="BF313"/>
  <c r="BF317"/>
  <c i="12" r="BK125"/>
  <c r="BK124"/>
  <c r="J124"/>
  <c r="BK135"/>
  <c r="J135"/>
  <c r="J99"/>
  <c i="13" r="BF132"/>
  <c r="J116"/>
  <c r="BF125"/>
  <c r="BF131"/>
  <c r="E112"/>
  <c r="BF124"/>
  <c r="BF128"/>
  <c r="BF155"/>
  <c r="BF164"/>
  <c r="BF171"/>
  <c r="BF174"/>
  <c r="F92"/>
  <c r="BF152"/>
  <c r="BF167"/>
  <c r="BF170"/>
  <c r="BF180"/>
  <c r="BF184"/>
  <c r="BF127"/>
  <c r="BF135"/>
  <c r="BF138"/>
  <c r="BF156"/>
  <c r="BF162"/>
  <c r="BF163"/>
  <c r="BF166"/>
  <c r="BF189"/>
  <c r="J91"/>
  <c r="BF141"/>
  <c r="BF145"/>
  <c r="BF126"/>
  <c r="BF169"/>
  <c r="BF190"/>
  <c r="BF142"/>
  <c r="BF172"/>
  <c r="BF176"/>
  <c r="BF186"/>
  <c r="BF191"/>
  <c r="F118"/>
  <c r="BF129"/>
  <c r="BF144"/>
  <c r="BF151"/>
  <c r="BF153"/>
  <c r="BF175"/>
  <c r="BF178"/>
  <c r="BF188"/>
  <c r="J92"/>
  <c r="BF146"/>
  <c r="BF150"/>
  <c r="BF158"/>
  <c r="BF168"/>
  <c r="BF136"/>
  <c r="BF139"/>
  <c r="BF143"/>
  <c r="BF154"/>
  <c r="BF160"/>
  <c r="BF161"/>
  <c r="BF165"/>
  <c r="BF182"/>
  <c r="BF187"/>
  <c r="BF140"/>
  <c r="BF185"/>
  <c r="BF130"/>
  <c r="BF137"/>
  <c r="BF147"/>
  <c r="BF183"/>
  <c r="BF148"/>
  <c r="BF177"/>
  <c r="BF133"/>
  <c r="BF173"/>
  <c r="BF179"/>
  <c i="12" r="BF176"/>
  <c r="E114"/>
  <c r="BF127"/>
  <c r="BF163"/>
  <c r="BF166"/>
  <c r="BF174"/>
  <c r="BF177"/>
  <c r="F120"/>
  <c r="BF170"/>
  <c r="BF173"/>
  <c r="J89"/>
  <c r="BF164"/>
  <c r="BF180"/>
  <c i="11" r="J136"/>
  <c r="J101"/>
  <c i="12" r="J92"/>
  <c r="BF172"/>
  <c r="BF128"/>
  <c r="BF182"/>
  <c r="BF167"/>
  <c r="F121"/>
  <c r="BF175"/>
  <c r="J120"/>
  <c r="BF130"/>
  <c r="BF131"/>
  <c r="BF138"/>
  <c r="BF141"/>
  <c r="BF145"/>
  <c r="BF146"/>
  <c r="BF151"/>
  <c r="BF152"/>
  <c r="BF155"/>
  <c r="BF156"/>
  <c r="BF157"/>
  <c r="BF158"/>
  <c r="BF160"/>
  <c r="BF168"/>
  <c r="BF178"/>
  <c r="BF162"/>
  <c r="BF165"/>
  <c r="BF171"/>
  <c r="BF179"/>
  <c r="BF184"/>
  <c r="BF185"/>
  <c r="BF187"/>
  <c r="BF190"/>
  <c r="BF192"/>
  <c r="BF195"/>
  <c r="BF198"/>
  <c r="BF201"/>
  <c r="BF129"/>
  <c r="BF132"/>
  <c r="BF133"/>
  <c r="BF134"/>
  <c r="BF137"/>
  <c r="BF139"/>
  <c r="BF140"/>
  <c r="BF142"/>
  <c r="BF143"/>
  <c r="BF144"/>
  <c r="BF147"/>
  <c r="BF148"/>
  <c r="BF149"/>
  <c r="BF150"/>
  <c r="BF153"/>
  <c r="BF154"/>
  <c r="BF161"/>
  <c r="BF169"/>
  <c r="BF181"/>
  <c r="BF186"/>
  <c r="BF189"/>
  <c r="BF193"/>
  <c r="BF196"/>
  <c r="BF200"/>
  <c r="BF197"/>
  <c r="BF203"/>
  <c r="BF188"/>
  <c r="BF194"/>
  <c r="BF202"/>
  <c i="10" r="BK123"/>
  <c r="J123"/>
  <c r="J97"/>
  <c i="11" r="E85"/>
  <c r="J91"/>
  <c r="J92"/>
  <c r="J117"/>
  <c r="BF125"/>
  <c r="BF130"/>
  <c r="BF137"/>
  <c r="F92"/>
  <c r="BF126"/>
  <c r="BF127"/>
  <c r="BF128"/>
  <c r="BF129"/>
  <c r="BF140"/>
  <c r="F91"/>
  <c r="BF132"/>
  <c r="BF133"/>
  <c r="BF138"/>
  <c r="BF142"/>
  <c i="1" r="BB104"/>
  <c i="10" r="J89"/>
  <c r="J91"/>
  <c r="E112"/>
  <c r="F119"/>
  <c r="BF127"/>
  <c r="BF132"/>
  <c r="F91"/>
  <c r="J92"/>
  <c r="BF124"/>
  <c r="BF129"/>
  <c r="BF136"/>
  <c r="BF125"/>
  <c r="BF128"/>
  <c r="BF134"/>
  <c i="9" r="E85"/>
  <c r="F91"/>
  <c r="J92"/>
  <c r="BF124"/>
  <c r="BF125"/>
  <c r="BF127"/>
  <c r="F92"/>
  <c r="J116"/>
  <c r="BF128"/>
  <c r="BF131"/>
  <c r="BF133"/>
  <c r="BF134"/>
  <c r="BF139"/>
  <c r="BF141"/>
  <c r="J91"/>
  <c r="BF126"/>
  <c r="BF129"/>
  <c r="BF130"/>
  <c r="BF138"/>
  <c i="7" r="BK135"/>
  <c r="J135"/>
  <c r="J99"/>
  <c r="J126"/>
  <c r="J98"/>
  <c i="8" r="E85"/>
  <c r="J91"/>
  <c r="J118"/>
  <c r="BF124"/>
  <c r="BF129"/>
  <c r="BF133"/>
  <c r="BF136"/>
  <c r="BF138"/>
  <c r="J89"/>
  <c r="F118"/>
  <c r="BF125"/>
  <c r="BF127"/>
  <c r="BF131"/>
  <c r="BF132"/>
  <c r="BF134"/>
  <c r="BF135"/>
  <c r="BF146"/>
  <c r="BF148"/>
  <c r="BF123"/>
  <c r="BF128"/>
  <c r="BF137"/>
  <c r="BF139"/>
  <c r="BF143"/>
  <c r="BF145"/>
  <c r="BF150"/>
  <c r="F91"/>
  <c r="BF126"/>
  <c r="BF130"/>
  <c r="BF142"/>
  <c r="BF144"/>
  <c i="7" r="E114"/>
  <c r="BF127"/>
  <c r="BF132"/>
  <c r="BF138"/>
  <c r="BF141"/>
  <c r="BF146"/>
  <c r="BF154"/>
  <c r="BF183"/>
  <c r="BF190"/>
  <c r="BF198"/>
  <c r="BF210"/>
  <c r="BF225"/>
  <c r="BF251"/>
  <c r="BF258"/>
  <c r="BF144"/>
  <c r="BF150"/>
  <c r="BF176"/>
  <c r="BF194"/>
  <c r="BF207"/>
  <c r="BF217"/>
  <c r="BF237"/>
  <c r="BF248"/>
  <c r="BF254"/>
  <c r="BF143"/>
  <c r="BF153"/>
  <c r="BF157"/>
  <c r="BF165"/>
  <c r="BF167"/>
  <c r="BF173"/>
  <c r="BF178"/>
  <c r="BF186"/>
  <c r="BF203"/>
  <c r="BF206"/>
  <c r="BF208"/>
  <c r="BF218"/>
  <c r="BF230"/>
  <c r="BF239"/>
  <c r="BF256"/>
  <c r="BF189"/>
  <c r="BF199"/>
  <c r="BF214"/>
  <c r="BF234"/>
  <c r="BF247"/>
  <c r="BF257"/>
  <c r="J91"/>
  <c r="BF129"/>
  <c r="BF180"/>
  <c r="BF181"/>
  <c r="BF182"/>
  <c r="BF201"/>
  <c r="BF209"/>
  <c r="BF220"/>
  <c r="BF222"/>
  <c r="BF227"/>
  <c r="BF228"/>
  <c r="BF235"/>
  <c r="BF261"/>
  <c r="BF226"/>
  <c r="J89"/>
  <c r="BF164"/>
  <c r="BF172"/>
  <c r="BF177"/>
  <c r="BF187"/>
  <c r="BF193"/>
  <c r="F92"/>
  <c r="BF128"/>
  <c r="BF133"/>
  <c r="BF137"/>
  <c r="BF140"/>
  <c r="BF145"/>
  <c r="BF159"/>
  <c r="BF238"/>
  <c r="BF240"/>
  <c r="F120"/>
  <c r="BF134"/>
  <c r="BF148"/>
  <c r="BF152"/>
  <c r="BF156"/>
  <c r="BF161"/>
  <c r="BF162"/>
  <c r="BF171"/>
  <c r="BF175"/>
  <c r="BF179"/>
  <c r="BF184"/>
  <c r="BF204"/>
  <c r="BF221"/>
  <c r="BF242"/>
  <c r="BF139"/>
  <c r="BF160"/>
  <c r="BF195"/>
  <c r="BF231"/>
  <c r="BF245"/>
  <c r="BF249"/>
  <c i="6" r="BK120"/>
  <c r="BK119"/>
  <c r="J119"/>
  <c r="J96"/>
  <c i="7" r="J121"/>
  <c r="BF130"/>
  <c r="BF166"/>
  <c r="BF170"/>
  <c r="BF212"/>
  <c r="BF232"/>
  <c r="BF236"/>
  <c r="BF253"/>
  <c r="BF224"/>
  <c r="BF241"/>
  <c r="BF149"/>
  <c r="BF155"/>
  <c r="BF163"/>
  <c r="BF169"/>
  <c r="BF192"/>
  <c r="BF211"/>
  <c r="BF270"/>
  <c r="BF271"/>
  <c r="BF151"/>
  <c r="BF158"/>
  <c r="BF174"/>
  <c r="BF185"/>
  <c r="BF188"/>
  <c r="BF196"/>
  <c r="BF215"/>
  <c r="BF216"/>
  <c r="BF219"/>
  <c r="BF223"/>
  <c r="BF229"/>
  <c r="BF244"/>
  <c r="BF246"/>
  <c r="BF260"/>
  <c r="BF263"/>
  <c r="BF269"/>
  <c r="BF131"/>
  <c r="BF142"/>
  <c r="BF168"/>
  <c r="BF200"/>
  <c r="BF202"/>
  <c r="BF205"/>
  <c r="BF233"/>
  <c r="BF250"/>
  <c r="BF266"/>
  <c r="BF147"/>
  <c r="BF197"/>
  <c r="BF213"/>
  <c r="BF243"/>
  <c r="BF252"/>
  <c r="BF259"/>
  <c r="BF262"/>
  <c r="BF264"/>
  <c r="BF267"/>
  <c i="6" r="F91"/>
  <c i="5" r="BK119"/>
  <c r="J119"/>
  <c r="J96"/>
  <c i="6" r="J92"/>
  <c r="J115"/>
  <c r="BF124"/>
  <c r="F92"/>
  <c r="BF123"/>
  <c r="BF126"/>
  <c r="J89"/>
  <c r="E109"/>
  <c r="BF127"/>
  <c r="BF130"/>
  <c r="BF131"/>
  <c r="BF132"/>
  <c r="BF134"/>
  <c r="BF144"/>
  <c r="BF147"/>
  <c r="BF150"/>
  <c r="BF154"/>
  <c r="BF122"/>
  <c r="BF129"/>
  <c r="BF135"/>
  <c r="BF137"/>
  <c r="BF139"/>
  <c r="BF140"/>
  <c r="BF141"/>
  <c r="BF146"/>
  <c r="BF148"/>
  <c r="BF151"/>
  <c r="BF153"/>
  <c r="BF125"/>
  <c r="BF133"/>
  <c r="BF138"/>
  <c r="BF145"/>
  <c r="BF156"/>
  <c r="BF157"/>
  <c r="BF128"/>
  <c r="BF136"/>
  <c r="BF142"/>
  <c r="BF143"/>
  <c r="BF149"/>
  <c r="BF152"/>
  <c r="BF155"/>
  <c r="BF158"/>
  <c r="BF160"/>
  <c r="BF161"/>
  <c r="BF162"/>
  <c i="4" r="BK132"/>
  <c r="J132"/>
  <c r="J97"/>
  <c i="5" r="E85"/>
  <c r="F91"/>
  <c r="F92"/>
  <c r="J115"/>
  <c r="BF122"/>
  <c r="BF123"/>
  <c r="BF126"/>
  <c r="BF127"/>
  <c r="BF134"/>
  <c r="BF137"/>
  <c r="BF142"/>
  <c r="BF145"/>
  <c i="4" r="J240"/>
  <c r="J104"/>
  <c i="5" r="BF121"/>
  <c r="BF124"/>
  <c r="BF130"/>
  <c r="BF146"/>
  <c r="BF147"/>
  <c r="BF149"/>
  <c r="J92"/>
  <c r="J113"/>
  <c r="BF125"/>
  <c r="BF128"/>
  <c r="BF133"/>
  <c r="BF138"/>
  <c r="BF140"/>
  <c r="BF144"/>
  <c r="BF131"/>
  <c r="BF132"/>
  <c r="BF135"/>
  <c r="BF139"/>
  <c r="BF141"/>
  <c r="BF143"/>
  <c r="BF148"/>
  <c r="BF150"/>
  <c i="4" r="J89"/>
  <c r="F127"/>
  <c r="BF365"/>
  <c r="BF371"/>
  <c r="BF384"/>
  <c r="BF448"/>
  <c i="3" r="BK118"/>
  <c r="J118"/>
  <c r="J96"/>
  <c i="4" r="BF213"/>
  <c r="BF241"/>
  <c r="BF278"/>
  <c r="BF281"/>
  <c r="BF320"/>
  <c r="BF376"/>
  <c r="BF468"/>
  <c r="BF475"/>
  <c r="E121"/>
  <c r="BF134"/>
  <c r="BF196"/>
  <c r="BF267"/>
  <c r="BF302"/>
  <c r="BF318"/>
  <c r="BF357"/>
  <c r="BF462"/>
  <c r="BF497"/>
  <c r="F92"/>
  <c r="BF139"/>
  <c r="BF161"/>
  <c r="BF166"/>
  <c r="BF275"/>
  <c r="BF314"/>
  <c r="BF316"/>
  <c r="BF347"/>
  <c r="BF369"/>
  <c r="BF378"/>
  <c r="BF379"/>
  <c r="BF488"/>
  <c r="BF498"/>
  <c r="BF151"/>
  <c r="BF159"/>
  <c r="BF174"/>
  <c r="BF178"/>
  <c r="BF185"/>
  <c r="BF193"/>
  <c r="BF232"/>
  <c r="BF257"/>
  <c r="BF259"/>
  <c r="BF273"/>
  <c r="BF282"/>
  <c r="BF286"/>
  <c r="BF312"/>
  <c r="BF327"/>
  <c r="BF331"/>
  <c r="BF364"/>
  <c r="BF400"/>
  <c r="BF404"/>
  <c r="BF410"/>
  <c r="BF420"/>
  <c r="BF423"/>
  <c r="BF432"/>
  <c r="BF436"/>
  <c r="BF452"/>
  <c r="BF461"/>
  <c r="BF464"/>
  <c r="BF493"/>
  <c r="BF505"/>
  <c r="J91"/>
  <c r="BF189"/>
  <c r="BF269"/>
  <c r="BF287"/>
  <c r="BF375"/>
  <c r="BF403"/>
  <c r="BF415"/>
  <c r="BF265"/>
  <c r="BF276"/>
  <c r="BF343"/>
  <c r="BF361"/>
  <c r="BF373"/>
  <c r="BF421"/>
  <c r="BF170"/>
  <c r="BF263"/>
  <c r="BF306"/>
  <c r="BF322"/>
  <c r="BF337"/>
  <c r="BF401"/>
  <c r="BF412"/>
  <c r="BF417"/>
  <c r="BF429"/>
  <c r="BF450"/>
  <c r="BF480"/>
  <c r="BF506"/>
  <c r="BF249"/>
  <c r="BF261"/>
  <c r="BF271"/>
  <c r="BF289"/>
  <c r="BF299"/>
  <c r="BF333"/>
  <c r="BF392"/>
  <c r="BF395"/>
  <c r="BF430"/>
  <c r="BF440"/>
  <c i="3" r="J120"/>
  <c r="J98"/>
  <c i="4" r="BF145"/>
  <c r="BF218"/>
  <c r="BF224"/>
  <c r="BF229"/>
  <c r="BF291"/>
  <c r="BF304"/>
  <c r="BF339"/>
  <c r="BF367"/>
  <c r="BF433"/>
  <c r="BF470"/>
  <c r="J92"/>
  <c r="BF183"/>
  <c r="BF203"/>
  <c r="BF209"/>
  <c r="BF243"/>
  <c r="BF245"/>
  <c r="BF251"/>
  <c r="BF253"/>
  <c r="BF255"/>
  <c r="BF308"/>
  <c r="BF310"/>
  <c r="BF329"/>
  <c r="BF353"/>
  <c r="BF381"/>
  <c r="BF383"/>
  <c r="BF387"/>
  <c r="BF394"/>
  <c r="BF409"/>
  <c r="BF428"/>
  <c r="BF459"/>
  <c r="BF496"/>
  <c r="BF501"/>
  <c r="BF413"/>
  <c r="BF435"/>
  <c r="BF438"/>
  <c r="BF444"/>
  <c r="BF453"/>
  <c r="BF456"/>
  <c r="BF247"/>
  <c r="BF341"/>
  <c r="BF386"/>
  <c r="BF391"/>
  <c r="BF397"/>
  <c r="BF472"/>
  <c r="BF478"/>
  <c r="BF489"/>
  <c r="BF237"/>
  <c r="BF279"/>
  <c r="BF398"/>
  <c r="BF406"/>
  <c r="BF414"/>
  <c r="BF284"/>
  <c r="BF295"/>
  <c r="BF324"/>
  <c r="BF335"/>
  <c r="BF382"/>
  <c r="BF407"/>
  <c r="BF446"/>
  <c r="BF455"/>
  <c r="BF458"/>
  <c r="BF482"/>
  <c r="BF509"/>
  <c r="BF187"/>
  <c r="BF345"/>
  <c r="BF349"/>
  <c r="BF418"/>
  <c r="BF424"/>
  <c r="BF492"/>
  <c i="2" r="J171"/>
  <c r="J99"/>
  <c r="J702"/>
  <c r="J106"/>
  <c i="3" r="F91"/>
  <c r="F92"/>
  <c r="J115"/>
  <c r="J114"/>
  <c r="BF124"/>
  <c r="J89"/>
  <c r="E108"/>
  <c r="BF125"/>
  <c r="BF121"/>
  <c r="BF122"/>
  <c r="BF123"/>
  <c i="2" r="E85"/>
  <c r="J137"/>
  <c r="BF183"/>
  <c r="BF194"/>
  <c r="BF253"/>
  <c r="BF320"/>
  <c r="BF324"/>
  <c r="BF365"/>
  <c r="BF427"/>
  <c r="BF463"/>
  <c r="BF474"/>
  <c r="BF482"/>
  <c r="BF522"/>
  <c r="BF548"/>
  <c r="BF581"/>
  <c r="BF588"/>
  <c r="BF675"/>
  <c r="BF703"/>
  <c r="BF738"/>
  <c r="BF787"/>
  <c r="BF793"/>
  <c r="BF801"/>
  <c r="BF804"/>
  <c r="BF809"/>
  <c r="BF812"/>
  <c r="BF853"/>
  <c r="BF857"/>
  <c r="BF887"/>
  <c r="BF918"/>
  <c r="BF930"/>
  <c r="BF932"/>
  <c r="BF935"/>
  <c r="BF960"/>
  <c r="BF975"/>
  <c r="BF1014"/>
  <c r="BF1017"/>
  <c r="BF1031"/>
  <c r="BF1064"/>
  <c r="BF1068"/>
  <c r="BF1077"/>
  <c r="BF1093"/>
  <c r="BF1105"/>
  <c r="BF1108"/>
  <c r="BF1112"/>
  <c r="BF1147"/>
  <c r="BF1193"/>
  <c r="BF1197"/>
  <c r="BF1200"/>
  <c r="BF1207"/>
  <c r="BF1213"/>
  <c r="BF1338"/>
  <c r="BF1345"/>
  <c r="BF1348"/>
  <c r="BF1383"/>
  <c r="BF1424"/>
  <c r="BF1441"/>
  <c r="BF1458"/>
  <c r="BF1483"/>
  <c r="BF1511"/>
  <c r="BF1534"/>
  <c r="BF1538"/>
  <c r="BF1541"/>
  <c r="BF1545"/>
  <c r="BF1559"/>
  <c r="BF1606"/>
  <c r="BF172"/>
  <c r="BF179"/>
  <c r="BF246"/>
  <c r="BF281"/>
  <c r="BF293"/>
  <c r="BF297"/>
  <c r="BF309"/>
  <c r="BF359"/>
  <c r="BF386"/>
  <c r="BF390"/>
  <c r="BF396"/>
  <c r="BF438"/>
  <c r="BF453"/>
  <c r="BF574"/>
  <c r="BF592"/>
  <c r="BF649"/>
  <c r="BF653"/>
  <c r="BF660"/>
  <c r="BF695"/>
  <c r="BF699"/>
  <c r="BF715"/>
  <c r="BF718"/>
  <c r="BF772"/>
  <c r="BF1596"/>
  <c r="BF1599"/>
  <c r="F91"/>
  <c r="J134"/>
  <c r="BF143"/>
  <c r="BF163"/>
  <c r="BF167"/>
  <c r="BF190"/>
  <c r="BF239"/>
  <c r="BF269"/>
  <c r="BF315"/>
  <c r="BF377"/>
  <c r="BF401"/>
  <c r="BF447"/>
  <c r="BF486"/>
  <c r="BF515"/>
  <c r="BF537"/>
  <c r="BF552"/>
  <c r="BF656"/>
  <c r="BF679"/>
  <c r="BF684"/>
  <c r="BF707"/>
  <c r="BF764"/>
  <c r="BF785"/>
  <c r="BF790"/>
  <c r="BF814"/>
  <c r="BF817"/>
  <c r="BF830"/>
  <c r="BF846"/>
  <c r="BF901"/>
  <c r="BF906"/>
  <c r="BF933"/>
  <c r="BF953"/>
  <c r="BF957"/>
  <c r="BF964"/>
  <c r="BF974"/>
  <c r="BF1034"/>
  <c r="BF1038"/>
  <c r="BF1069"/>
  <c r="BF1113"/>
  <c r="BF1118"/>
  <c r="BF1135"/>
  <c r="BF1160"/>
  <c r="BF1164"/>
  <c r="BF1165"/>
  <c r="BF1179"/>
  <c r="BF1192"/>
  <c r="BF1220"/>
  <c r="BF1250"/>
  <c r="BF1262"/>
  <c r="BF1267"/>
  <c r="BF1297"/>
  <c r="BF1311"/>
  <c r="BF1323"/>
  <c r="BF1340"/>
  <c r="BF1356"/>
  <c r="BF1369"/>
  <c r="BF1585"/>
  <c i="1" r="AV95"/>
  <c i="2" r="BF198"/>
  <c r="BF205"/>
  <c r="BF225"/>
  <c r="BF311"/>
  <c r="BF334"/>
  <c r="BF375"/>
  <c r="BF382"/>
  <c r="BF406"/>
  <c r="BF490"/>
  <c r="BF534"/>
  <c r="BF604"/>
  <c r="BF639"/>
  <c r="BF646"/>
  <c r="BF661"/>
  <c r="BF667"/>
  <c r="BF710"/>
  <c r="BF725"/>
  <c r="BF728"/>
  <c r="BF730"/>
  <c r="BF788"/>
  <c r="BF900"/>
  <c r="BF912"/>
  <c r="BF967"/>
  <c r="BF983"/>
  <c r="BF993"/>
  <c r="BF1012"/>
  <c r="BF1019"/>
  <c r="BF1026"/>
  <c r="BF1045"/>
  <c r="BF1074"/>
  <c r="BF1080"/>
  <c r="BF1101"/>
  <c r="BF1103"/>
  <c r="BF1124"/>
  <c r="BF1138"/>
  <c r="BF1152"/>
  <c r="BF1156"/>
  <c r="BF1221"/>
  <c r="BF1226"/>
  <c r="BF1237"/>
  <c r="BF1274"/>
  <c r="BF1277"/>
  <c r="BF1331"/>
  <c r="BF1353"/>
  <c r="BF1366"/>
  <c r="BF1380"/>
  <c r="BF1455"/>
  <c r="BF1492"/>
  <c r="BF1514"/>
  <c r="BF1520"/>
  <c r="BF1529"/>
  <c r="BF1562"/>
  <c r="BF1565"/>
  <c r="BF1568"/>
  <c r="BF1575"/>
  <c r="BF1578"/>
  <c r="BF1592"/>
  <c r="F137"/>
  <c r="BF165"/>
  <c r="BF265"/>
  <c r="BF289"/>
  <c r="BF357"/>
  <c r="BF413"/>
  <c r="BF440"/>
  <c r="BF442"/>
  <c r="BF493"/>
  <c r="BF529"/>
  <c r="BF629"/>
  <c r="BF671"/>
  <c r="BF677"/>
  <c r="BF688"/>
  <c r="BF720"/>
  <c r="BF745"/>
  <c r="BF767"/>
  <c r="BF779"/>
  <c r="BF827"/>
  <c r="BF842"/>
  <c r="BF861"/>
  <c r="BF868"/>
  <c r="BF892"/>
  <c r="BF927"/>
  <c r="BF941"/>
  <c r="BF947"/>
  <c r="BF972"/>
  <c r="BF1009"/>
  <c r="BF1024"/>
  <c r="BF1041"/>
  <c r="BF1121"/>
  <c r="BF1141"/>
  <c r="BF1157"/>
  <c r="BF1263"/>
  <c r="BF1314"/>
  <c r="BF1327"/>
  <c r="BF1361"/>
  <c r="BF1362"/>
  <c r="BF1373"/>
  <c r="BF1407"/>
  <c r="BF1438"/>
  <c r="BF1481"/>
  <c r="BF1486"/>
  <c r="BF1548"/>
  <c r="BF1571"/>
  <c r="BF1582"/>
  <c r="BF153"/>
  <c r="BF176"/>
  <c r="BF258"/>
  <c r="BF341"/>
  <c r="BF545"/>
  <c r="BF555"/>
  <c r="BF557"/>
  <c r="BF577"/>
  <c r="BF754"/>
  <c r="BF1602"/>
  <c i="1" r="AZ95"/>
  <c i="2" r="J136"/>
  <c r="BF147"/>
  <c r="BF161"/>
  <c r="BF219"/>
  <c r="BF285"/>
  <c r="BF305"/>
  <c r="BF367"/>
  <c r="BF408"/>
  <c r="BF455"/>
  <c r="BF504"/>
  <c r="BF507"/>
  <c r="BF526"/>
  <c r="BF597"/>
  <c r="BF643"/>
  <c r="BF691"/>
  <c r="BF733"/>
  <c r="BF847"/>
  <c r="BF950"/>
  <c r="BF971"/>
  <c r="BF978"/>
  <c r="BF980"/>
  <c r="BF1073"/>
  <c r="BF1090"/>
  <c r="BF1094"/>
  <c r="BF1098"/>
  <c r="BF1099"/>
  <c r="BF1104"/>
  <c r="BF1132"/>
  <c r="BF1144"/>
  <c r="BF1176"/>
  <c r="BF1186"/>
  <c r="BF1191"/>
  <c r="BF1214"/>
  <c r="BF1219"/>
  <c r="BF1227"/>
  <c r="BF1228"/>
  <c r="BF1232"/>
  <c r="BF1233"/>
  <c r="BF1243"/>
  <c r="BF1252"/>
  <c r="BF1257"/>
  <c r="BF1268"/>
  <c r="BF1282"/>
  <c r="BF1285"/>
  <c r="BF1321"/>
  <c i="1" r="BC95"/>
  <c i="2" r="BF213"/>
  <c r="BF215"/>
  <c r="BF231"/>
  <c r="BF233"/>
  <c r="BF273"/>
  <c r="BF277"/>
  <c r="BF301"/>
  <c r="BF329"/>
  <c r="BF349"/>
  <c r="BF392"/>
  <c r="BF449"/>
  <c r="BF497"/>
  <c r="BF570"/>
  <c r="BF602"/>
  <c r="BF606"/>
  <c r="BF624"/>
  <c r="BF723"/>
  <c r="BF742"/>
  <c r="BF1607"/>
  <c i="1" r="BB95"/>
  <c i="2" r="BF157"/>
  <c r="BF186"/>
  <c r="BF209"/>
  <c r="BF394"/>
  <c r="BF420"/>
  <c r="BF467"/>
  <c r="BF500"/>
  <c r="BF519"/>
  <c r="BF561"/>
  <c r="BF567"/>
  <c r="BF610"/>
  <c r="BF617"/>
  <c r="BF665"/>
  <c r="BF735"/>
  <c r="BF748"/>
  <c r="BF757"/>
  <c r="BF771"/>
  <c r="BF782"/>
  <c r="BF824"/>
  <c r="BF834"/>
  <c r="BF837"/>
  <c r="BF841"/>
  <c r="BF850"/>
  <c r="BF865"/>
  <c r="BF872"/>
  <c r="BF884"/>
  <c r="BF895"/>
  <c r="BF921"/>
  <c r="BF936"/>
  <c r="BF938"/>
  <c r="BF952"/>
  <c r="BF990"/>
  <c r="BF996"/>
  <c r="BF1000"/>
  <c r="BF1003"/>
  <c r="BF1021"/>
  <c r="BF1029"/>
  <c r="BF1049"/>
  <c r="BF1053"/>
  <c r="BF1060"/>
  <c r="BF1085"/>
  <c r="BF1097"/>
  <c r="BF1100"/>
  <c r="BF1102"/>
  <c r="BF1151"/>
  <c r="BF1169"/>
  <c r="BF1172"/>
  <c r="BF1184"/>
  <c r="BF1185"/>
  <c r="BF1212"/>
  <c r="BF1238"/>
  <c r="BF1240"/>
  <c r="BF1290"/>
  <c r="BF1302"/>
  <c r="BF1307"/>
  <c r="BF1333"/>
  <c r="BF1376"/>
  <c r="BF1411"/>
  <c r="BF1436"/>
  <c r="BF1479"/>
  <c r="BF1495"/>
  <c r="BF1500"/>
  <c r="BF1503"/>
  <c r="BF1516"/>
  <c r="BF1524"/>
  <c r="BF1526"/>
  <c r="BF1556"/>
  <c i="1" r="BD95"/>
  <c i="5" r="F36"/>
  <c i="1" r="BC98"/>
  <c i="7" r="F35"/>
  <c i="1" r="BB100"/>
  <c i="13" r="F35"/>
  <c i="1" r="BB106"/>
  <c i="16" r="J34"/>
  <c i="1" r="AW109"/>
  <c i="5" r="F37"/>
  <c i="1" r="BD98"/>
  <c i="7" r="F36"/>
  <c i="1" r="BC100"/>
  <c i="12" r="J30"/>
  <c i="14" r="F33"/>
  <c i="1" r="AZ107"/>
  <c i="4" r="J33"/>
  <c i="1" r="AV97"/>
  <c i="16" r="F37"/>
  <c i="1" r="BD109"/>
  <c i="17" r="J33"/>
  <c i="1" r="AV110"/>
  <c i="4" r="F33"/>
  <c i="1" r="AZ97"/>
  <c i="15" r="J34"/>
  <c i="1" r="AW108"/>
  <c i="8" r="F33"/>
  <c i="1" r="AZ101"/>
  <c i="9" r="F36"/>
  <c i="1" r="BC102"/>
  <c i="10" r="F33"/>
  <c i="1" r="AZ103"/>
  <c i="11" r="F36"/>
  <c i="1" r="BC104"/>
  <c i="13" r="F33"/>
  <c i="1" r="AZ106"/>
  <c i="14" r="F35"/>
  <c i="1" r="BB107"/>
  <c i="4" r="F36"/>
  <c i="1" r="BC97"/>
  <c i="15" r="F37"/>
  <c i="1" r="BD108"/>
  <c i="5" r="F35"/>
  <c i="1" r="BB98"/>
  <c i="7" r="F33"/>
  <c i="1" r="AZ100"/>
  <c i="13" r="F36"/>
  <c i="1" r="BC106"/>
  <c i="17" r="F36"/>
  <c i="1" r="BC110"/>
  <c i="17" r="F35"/>
  <c i="1" r="BB110"/>
  <c i="17" r="F33"/>
  <c i="1" r="AZ110"/>
  <c i="3" r="F37"/>
  <c i="1" r="BD96"/>
  <c i="6" r="F33"/>
  <c i="1" r="AZ99"/>
  <c i="8" r="F35"/>
  <c i="1" r="BB101"/>
  <c i="9" r="F37"/>
  <c i="1" r="BD102"/>
  <c i="11" r="J33"/>
  <c i="1" r="AV104"/>
  <c i="12" r="J33"/>
  <c i="1" r="AV105"/>
  <c i="13" r="J30"/>
  <c i="15" r="F36"/>
  <c i="1" r="BC108"/>
  <c i="5" r="J33"/>
  <c i="1" r="AV98"/>
  <c i="7" r="J33"/>
  <c i="1" r="AV100"/>
  <c i="13" r="J33"/>
  <c i="1" r="AV106"/>
  <c i="14" r="F36"/>
  <c i="1" r="BC107"/>
  <c i="3" r="J33"/>
  <c i="1" r="AV96"/>
  <c i="6" r="F36"/>
  <c i="1" r="BC99"/>
  <c i="8" r="F36"/>
  <c i="1" r="BC101"/>
  <c i="10" r="F37"/>
  <c i="1" r="BD103"/>
  <c i="12" r="F35"/>
  <c i="1" r="BB105"/>
  <c i="15" r="F34"/>
  <c i="1" r="BA108"/>
  <c i="3" r="F33"/>
  <c i="1" r="AZ96"/>
  <c i="6" r="J33"/>
  <c i="1" r="AV99"/>
  <c i="8" r="J33"/>
  <c i="1" r="AV101"/>
  <c i="9" r="J33"/>
  <c i="1" r="AV102"/>
  <c i="10" r="F36"/>
  <c i="1" r="BC103"/>
  <c i="11" r="F33"/>
  <c i="1" r="AZ104"/>
  <c i="12" r="F37"/>
  <c i="1" r="BD105"/>
  <c i="14" r="J33"/>
  <c i="1" r="AV107"/>
  <c i="5" r="F33"/>
  <c i="1" r="AZ98"/>
  <c i="7" r="F37"/>
  <c i="1" r="BD100"/>
  <c i="13" r="F37"/>
  <c i="1" r="BD106"/>
  <c i="16" r="F36"/>
  <c i="1" r="BC109"/>
  <c i="4" r="F35"/>
  <c i="1" r="BB97"/>
  <c i="16" r="F35"/>
  <c i="1" r="BB109"/>
  <c i="3" r="F35"/>
  <c i="1" r="BB96"/>
  <c i="6" r="F35"/>
  <c i="1" r="BB99"/>
  <c i="8" r="F37"/>
  <c i="1" r="BD101"/>
  <c i="9" r="F35"/>
  <c i="1" r="BB102"/>
  <c i="10" r="J33"/>
  <c i="1" r="AV103"/>
  <c i="11" r="F37"/>
  <c i="1" r="BD104"/>
  <c i="12" r="F36"/>
  <c i="1" r="BC105"/>
  <c i="14" r="F37"/>
  <c i="1" r="BD107"/>
  <c i="4" r="F37"/>
  <c i="1" r="BD97"/>
  <c i="16" r="F34"/>
  <c i="1" r="BA109"/>
  <c i="17" r="F37"/>
  <c i="1" r="BD110"/>
  <c i="3" r="F36"/>
  <c i="1" r="BC96"/>
  <c i="6" r="F37"/>
  <c i="1" r="BD99"/>
  <c i="9" r="F33"/>
  <c i="1" r="AZ102"/>
  <c i="10" r="F35"/>
  <c i="1" r="BB103"/>
  <c i="12" r="F33"/>
  <c i="1" r="AZ105"/>
  <c i="15" r="F35"/>
  <c i="1" r="BB108"/>
  <c i="13" l="1" r="T122"/>
  <c i="5" r="R119"/>
  <c i="2" r="T141"/>
  <c r="P701"/>
  <c i="4" r="P239"/>
  <c r="R131"/>
  <c i="12" r="P135"/>
  <c r="P124"/>
  <c i="1" r="AU105"/>
  <c i="7" r="R124"/>
  <c i="4" r="T239"/>
  <c r="T131"/>
  <c i="2" r="BK701"/>
  <c r="J701"/>
  <c r="J105"/>
  <c i="7" r="T124"/>
  <c i="2" r="T701"/>
  <c r="BK141"/>
  <c r="J141"/>
  <c r="J97"/>
  <c i="13" r="P122"/>
  <c i="1" r="AU106"/>
  <c i="12" r="R135"/>
  <c r="R124"/>
  <c i="15" r="BK127"/>
  <c r="J127"/>
  <c r="J97"/>
  <c i="12" r="T135"/>
  <c r="T124"/>
  <c i="7" r="P135"/>
  <c r="P124"/>
  <c i="1" r="AU100"/>
  <c i="8" r="T121"/>
  <c i="17" r="R118"/>
  <c i="11" r="BK135"/>
  <c r="J135"/>
  <c r="J100"/>
  <c i="16" r="BK120"/>
  <c r="BK119"/>
  <c r="J119"/>
  <c r="J96"/>
  <c i="2" r="R141"/>
  <c r="R140"/>
  <c i="6" r="T119"/>
  <c i="13" r="R122"/>
  <c i="2" r="P141"/>
  <c r="P140"/>
  <c i="1" r="AU95"/>
  <c i="17" r="P118"/>
  <c i="1" r="AU110"/>
  <c i="15" r="T127"/>
  <c r="T126"/>
  <c r="R127"/>
  <c r="R126"/>
  <c i="4" r="P132"/>
  <c r="P131"/>
  <c i="1" r="AU97"/>
  <c i="4" r="BK239"/>
  <c r="J239"/>
  <c r="J103"/>
  <c i="17" r="T118"/>
  <c i="14" r="R127"/>
  <c r="R126"/>
  <c i="10" r="BK131"/>
  <c r="J131"/>
  <c r="J100"/>
  <c i="9" r="BK136"/>
  <c r="J136"/>
  <c r="J100"/>
  <c i="8" r="BK140"/>
  <c r="J140"/>
  <c r="J98"/>
  <c i="17" r="BK118"/>
  <c r="J118"/>
  <c r="J96"/>
  <c i="14" r="J127"/>
  <c r="J97"/>
  <c i="1" r="AG106"/>
  <c i="13" r="J96"/>
  <c i="1" r="AG105"/>
  <c i="12" r="J125"/>
  <c r="J97"/>
  <c r="J96"/>
  <c i="10" r="BK122"/>
  <c r="J122"/>
  <c r="J96"/>
  <c i="7" r="BK124"/>
  <c r="J124"/>
  <c r="J96"/>
  <c i="6" r="J120"/>
  <c r="J97"/>
  <c i="4" r="BK131"/>
  <c r="J131"/>
  <c i="2" r="F34"/>
  <c i="1" r="BA95"/>
  <c i="4" r="J34"/>
  <c i="1" r="AW97"/>
  <c r="AT97"/>
  <c i="2" r="J34"/>
  <c i="1" r="AW95"/>
  <c r="AT95"/>
  <c i="10" r="F34"/>
  <c i="1" r="BA103"/>
  <c i="14" r="F34"/>
  <c i="1" r="BA107"/>
  <c i="3" r="J30"/>
  <c i="1" r="AG96"/>
  <c i="5" r="F34"/>
  <c i="1" r="BA98"/>
  <c i="7" r="J34"/>
  <c i="1" r="AW100"/>
  <c r="AT100"/>
  <c i="16" r="J33"/>
  <c i="1" r="AV109"/>
  <c r="AT109"/>
  <c i="3" r="J34"/>
  <c i="1" r="AW96"/>
  <c r="AT96"/>
  <c i="6" r="J34"/>
  <c i="1" r="AW99"/>
  <c r="AT99"/>
  <c i="9" r="F34"/>
  <c i="1" r="BA102"/>
  <c i="12" r="J34"/>
  <c i="1" r="AW105"/>
  <c r="AT105"/>
  <c r="AN105"/>
  <c r="BD94"/>
  <c r="W33"/>
  <c i="4" r="J30"/>
  <c i="1" r="AG97"/>
  <c i="6" r="F34"/>
  <c i="1" r="BA99"/>
  <c i="10" r="J34"/>
  <c i="1" r="AW103"/>
  <c r="AT103"/>
  <c i="13" r="J34"/>
  <c i="1" r="AW106"/>
  <c r="AT106"/>
  <c r="AN106"/>
  <c r="BB94"/>
  <c r="W31"/>
  <c i="4" r="F34"/>
  <c i="1" r="BA97"/>
  <c i="3" r="F34"/>
  <c i="1" r="BA96"/>
  <c i="5" r="J30"/>
  <c i="1" r="AG98"/>
  <c i="7" r="F34"/>
  <c i="1" r="BA100"/>
  <c i="17" r="F34"/>
  <c i="1" r="BA110"/>
  <c i="5" r="J34"/>
  <c i="1" r="AW98"/>
  <c r="AT98"/>
  <c i="9" r="J34"/>
  <c i="1" r="AW102"/>
  <c r="AT102"/>
  <c i="12" r="F34"/>
  <c i="1" r="BA105"/>
  <c i="17" r="J34"/>
  <c i="1" r="AW110"/>
  <c r="AT110"/>
  <c i="6" r="J30"/>
  <c i="1" r="AG99"/>
  <c i="8" r="J34"/>
  <c i="1" r="AW101"/>
  <c r="AT101"/>
  <c i="13" r="F34"/>
  <c i="1" r="BA106"/>
  <c r="BC94"/>
  <c r="W32"/>
  <c i="8" r="F34"/>
  <c i="1" r="BA101"/>
  <c i="14" r="J34"/>
  <c i="1" r="AW107"/>
  <c r="AT107"/>
  <c i="11" r="F34"/>
  <c i="1" r="BA104"/>
  <c i="16" r="F33"/>
  <c i="1" r="AZ109"/>
  <c i="11" r="J34"/>
  <c i="1" r="AW104"/>
  <c r="AT104"/>
  <c i="15" r="F33"/>
  <c i="1" r="AZ108"/>
  <c i="14" r="J30"/>
  <c i="1" r="AG107"/>
  <c i="15" r="J33"/>
  <c i="1" r="AV108"/>
  <c r="AT108"/>
  <c i="2" l="1" r="T140"/>
  <c i="9" r="BK122"/>
  <c r="J122"/>
  <c r="J96"/>
  <c i="8" r="BK121"/>
  <c r="J121"/>
  <c r="J96"/>
  <c i="11" r="BK123"/>
  <c r="J123"/>
  <c r="J96"/>
  <c i="2" r="BK140"/>
  <c r="J140"/>
  <c i="15" r="BK126"/>
  <c r="J126"/>
  <c i="16" r="J120"/>
  <c r="J97"/>
  <c i="1" r="AN107"/>
  <c i="14" r="J39"/>
  <c i="13" r="J39"/>
  <c i="12" r="J39"/>
  <c i="1" r="AN99"/>
  <c r="AN98"/>
  <c i="6" r="J39"/>
  <c i="1" r="AN97"/>
  <c i="4" r="J96"/>
  <c i="5" r="J39"/>
  <c i="1" r="AN96"/>
  <c i="4" r="J39"/>
  <c i="3" r="J39"/>
  <c i="2" r="J30"/>
  <c i="1" r="AG95"/>
  <c i="17" r="J30"/>
  <c i="1" r="AG110"/>
  <c i="15" r="J30"/>
  <c i="1" r="AG108"/>
  <c r="AU94"/>
  <c r="AZ94"/>
  <c r="W29"/>
  <c i="16" r="J30"/>
  <c i="1" r="AG109"/>
  <c r="AY94"/>
  <c r="BA94"/>
  <c r="W30"/>
  <c r="AX94"/>
  <c i="10" r="J30"/>
  <c i="1" r="AG103"/>
  <c r="AN103"/>
  <c i="7" r="J30"/>
  <c i="1" r="AG100"/>
  <c r="AN100"/>
  <c i="17" l="1" r="J39"/>
  <c i="15" r="J39"/>
  <c i="2" r="J39"/>
  <c i="16" r="J39"/>
  <c i="2" r="J96"/>
  <c i="15" r="J96"/>
  <c i="10" r="J39"/>
  <c i="7" r="J39"/>
  <c i="1" r="AN95"/>
  <c r="AN109"/>
  <c r="AN110"/>
  <c r="AN108"/>
  <c i="9" r="J30"/>
  <c i="1" r="AG102"/>
  <c r="AN102"/>
  <c i="8" r="J30"/>
  <c i="1" r="AG101"/>
  <c r="AN101"/>
  <c i="11" r="J30"/>
  <c i="1" r="AG104"/>
  <c r="AN104"/>
  <c r="AV94"/>
  <c r="AK29"/>
  <c r="AW94"/>
  <c r="AK30"/>
  <c i="11" l="1" r="J39"/>
  <c i="8" r="J39"/>
  <c i="9" r="J39"/>
  <c i="1" r="AG94"/>
  <c r="AT94"/>
  <c l="1" r="AN94"/>
  <c r="AK26"/>
  <c l="1" r="AK35"/>
</calcChain>
</file>

<file path=xl/sharedStrings.xml><?xml version="1.0" encoding="utf-8"?>
<sst xmlns="http://schemas.openxmlformats.org/spreadsheetml/2006/main">
  <si>
    <t>Export Komplet</t>
  </si>
  <si>
    <t/>
  </si>
  <si>
    <t>2.0</t>
  </si>
  <si>
    <t>ZAMOK</t>
  </si>
  <si>
    <t>False</t>
  </si>
  <si>
    <t>{0067d3d2-e112-4928-83a2-3a7ddfe9d17e}</t>
  </si>
  <si>
    <t>0,01</t>
  </si>
  <si>
    <t>21</t>
  </si>
  <si>
    <t>12</t>
  </si>
  <si>
    <t>REKAPITULACE STAVBY</t>
  </si>
  <si>
    <t xml:space="preserve">v ---  níže se nacházejí doplnkové a pomocné údaje k sestavám  --- v</t>
  </si>
  <si>
    <t>Návod na vyplnění</t>
  </si>
  <si>
    <t>0,001</t>
  </si>
  <si>
    <t>Kód:</t>
  </si>
  <si>
    <t>IMPORT</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</si>
  <si>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</si>
  <si>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</si>
  <si>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0022025 - Transformace Domova pod Kuňkou - areál Ke Tvrzi</t>
  </si>
  <si>
    <t>KSO:</t>
  </si>
  <si>
    <t>CC-CZ:</t>
  </si>
  <si>
    <t>Místo:</t>
  </si>
  <si>
    <t xml:space="preserve"> </t>
  </si>
  <si>
    <t>Datum:</t>
  </si>
  <si>
    <t>28. 3. 2025</t>
  </si>
  <si>
    <t>Zadavatel:</t>
  </si>
  <si>
    <t>IČ:</t>
  </si>
  <si>
    <t>70892822</t>
  </si>
  <si>
    <t>Pardubický kraj</t>
  </si>
  <si>
    <t>DIČ:</t>
  </si>
  <si>
    <t>CZ70892822</t>
  </si>
  <si>
    <t>Uchazeč:</t>
  </si>
  <si>
    <t>Vyplň údaj</t>
  </si>
  <si>
    <t>Projektant:</t>
  </si>
  <si>
    <t>28814878</t>
  </si>
  <si>
    <t>Sinc s.r.o.</t>
  </si>
  <si>
    <t>CZ28814878</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</si>
  <si>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</si>
  <si>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</si>
  <si>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</si>
  <si>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</si>
  <si>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</si>
  <si>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</si>
  <si>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</si>
  <si>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</si>
  <si>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</si>
  <si>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</si>
  <si>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</si>
  <si>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</si>
  <si>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</si>
  <si>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</si>
  <si>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</si>
  <si>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</si>
  <si>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</si>
  <si>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</si>
  <si>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</si>
  <si>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</si>
  <si>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</si>
  <si>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</si>
  <si>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</si>
  <si>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</si>
  <si>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</si>
  <si>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</si>
  <si>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</si>
  <si>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</si>
  <si>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</si>
  <si>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</si>
  <si>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</si>
  <si>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</si>
  <si>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</si>
  <si>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</si>
  <si>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</si>
  <si>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</si>
  <si>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</si>
  <si>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</si>
  <si>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</si>
  <si>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</si>
  <si>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</si>
  <si>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</si>
  <si>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</si>
  <si>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</si>
  <si>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</si>
  <si>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{00000000-0000-0000-0000-000000000000}</t>
  </si>
  <si>
    <t>/</t>
  </si>
  <si>
    <t>SO 01.1</t>
  </si>
  <si>
    <t>Stavební část</t>
  </si>
  <si>
    <t>STA</t>
  </si>
  <si>
    <t>1</t>
  </si>
  <si>
    <t>{45399611-03cb-4de0-a979-c35f14f50c87}</t>
  </si>
  <si>
    <t>SO 01.3</t>
  </si>
  <si>
    <t>PBŘ</t>
  </si>
  <si>
    <t>{c6ad520a-decb-4340-9f8c-ec4717e1f714}</t>
  </si>
  <si>
    <t>SO 01.4.1</t>
  </si>
  <si>
    <t>Zdravotně tec...</t>
  </si>
  <si>
    <t>{f175b459-7e35-409c-af77-f1578e9fc604}</t>
  </si>
  <si>
    <t>SO 01.4.2</t>
  </si>
  <si>
    <t>Vytápění</t>
  </si>
  <si>
    <t>{d938b502-7e3b-4fb7-b539-934d7831f73c}</t>
  </si>
  <si>
    <t>SO 01.4.3</t>
  </si>
  <si>
    <t>Vzduchotechnika</t>
  </si>
  <si>
    <t>{efa9bb83-31bb-4e2a-8f2c-e0e1c05ab9f6}</t>
  </si>
  <si>
    <t>SO 01.4.4</t>
  </si>
  <si>
    <t>Silnoproud</t>
  </si>
  <si>
    <t>{b937fef6-f8b6-4254-aa31-1a6f1410f41d}</t>
  </si>
  <si>
    <t>SO 01.4.5.1</t>
  </si>
  <si>
    <t>AC část</t>
  </si>
  <si>
    <t>{5a3b09d6-af10-4f52-88cd-403ad1452fe9}</t>
  </si>
  <si>
    <t>SO 01.4.5.2</t>
  </si>
  <si>
    <t>DC část</t>
  </si>
  <si>
    <t>{eaebe2f6-73a4-44cb-887e-65bf602b0cd8}</t>
  </si>
  <si>
    <t>SO 01.4.5.3</t>
  </si>
  <si>
    <t>Konstrukce</t>
  </si>
  <si>
    <t>{74c6f109-f24e-4271-b329-0f3b6d78b317}</t>
  </si>
  <si>
    <t>SO 01.4.5.4</t>
  </si>
  <si>
    <t>Střídače a ...</t>
  </si>
  <si>
    <t>{4d02514b-f2d9-4164-a86a-21c2a0bf4c92}</t>
  </si>
  <si>
    <t>SO 01.4.6</t>
  </si>
  <si>
    <t>Slaboproud</t>
  </si>
  <si>
    <t>{acce58d5-62b7-4132-b3ff-84125bbcf2a2}</t>
  </si>
  <si>
    <t>SO 01.4.7</t>
  </si>
  <si>
    <t>MaR</t>
  </si>
  <si>
    <t>{60382f89-2f12-4cf2-8dc9-2329012e421f}</t>
  </si>
  <si>
    <t>IO 01</t>
  </si>
  <si>
    <t>Vodovodní a kanal...</t>
  </si>
  <si>
    <t>{b158f20a-bded-49ac-ae65-35fac7d52e58}</t>
  </si>
  <si>
    <t>SO 02</t>
  </si>
  <si>
    <t>Komunikace a zpev...</t>
  </si>
  <si>
    <t>{5e25c4d8-f1cd-4461-90fa-00b4277cb812}</t>
  </si>
  <si>
    <t>2</t>
  </si>
  <si>
    <t>SO 03</t>
  </si>
  <si>
    <t>Sadové úpravy</t>
  </si>
  <si>
    <t>{eb423db1-26b5-42e5-a4cf-7609c49b1971}</t>
  </si>
  <si>
    <t>SO 00</t>
  </si>
  <si>
    <t>VRN</t>
  </si>
  <si>
    <t>{d1a6298d-d829-46b3-b013-311211ec53f4}</t>
  </si>
  <si>
    <t>KRYCÍ LIST SOUPISU PRACÍ</t>
  </si>
  <si>
    <t>Objekt:</t>
  </si>
  <si>
    <t>SO 01.1 - Stavební část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</si>
  <si>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</si>
  <si>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</si>
  <si>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</si>
  <si>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</si>
  <si>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</si>
  <si>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</si>
  <si>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</si>
  <si>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</si>
  <si>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</si>
  <si>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</si>
  <si>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</si>
  <si>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</si>
  <si>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</si>
  <si>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</si>
  <si>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</si>
  <si>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</si>
  <si>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</si>
  <si>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</si>
  <si>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</si>
  <si>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</si>
  <si>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</si>
  <si>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</si>
  <si>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</si>
  <si>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</si>
  <si>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</si>
  <si>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</si>
  <si>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782 - Dokončovací práce - obklady z kamene</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</si>
  <si>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</si>
  <si>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</si>
  <si>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</si>
  <si>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</si>
  <si>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</si>
  <si>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</si>
  <si>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</si>
  <si>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</si>
  <si>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</si>
  <si>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</si>
  <si>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</si>
  <si>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</si>
  <si>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</si>
  <si>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</si>
  <si>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</si>
  <si>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</si>
  <si>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</si>
  <si>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</si>
  <si>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</si>
  <si>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</si>
  <si>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131151104</t>
  </si>
  <si>
    <t>Hloubení nezapažených jam a zářezů strojně s urovnáním dna do předepsaného profilu a spádu v hornině třídy těžitelnosti I skupiny 1 a 2 přes 100 do 500 m3</t>
  </si>
  <si>
    <t>m3</t>
  </si>
  <si>
    <t>CS ÚRS 2025 01</t>
  </si>
  <si>
    <t>4</t>
  </si>
  <si>
    <t>Online PSC</t>
  </si>
  <si>
    <t>https://podminky.urs.cz/item/CS_URS_2025_01/131151104</t>
  </si>
  <si>
    <t>VV</t>
  </si>
  <si>
    <t>"základová spára jáma"581,25*0,425</t>
  </si>
  <si>
    <t>Součet</t>
  </si>
  <si>
    <t>132151103</t>
  </si>
  <si>
    <t>Hloubení nezapažených rýh šířky do 800 mm strojně s urovnáním dna do předepsaného profilu a spádu v hornině třídy těžitelnosti I skupiny 1 a 2 přes 50 do 100 m3</t>
  </si>
  <si>
    <t>https://podminky.urs.cz/item/CS_URS_2025_01/132151103</t>
  </si>
  <si>
    <t>"pasy obvod"(48,9+15,05+3,3+0,85)*2*0,6*0,4</t>
  </si>
  <si>
    <t>"pasy vnitřní"(2,7+9,5+9,9+16,85+2,6*4+3,5*3+5,3+9,5)*2*0,6*0,4+(6,2+4)*0,6*0,4</t>
  </si>
  <si>
    <t>"pasy sloupy"1,57*0,6*0,825*2+1,5*0,6*0,825*2+1,7*0,6*0,825+2,4*0,6*0,825*2</t>
  </si>
  <si>
    <t>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</si>
  <si>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</si>
  <si>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</si>
  <si>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t>
  </si>
  <si>
    <t>https://podminky.urs.cz/item/CS_URS_2025_01/162751117</t>
  </si>
  <si>
    <t>"výkopek na skládku"247,031+77,225</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</si>
  <si>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</si>
  <si>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t>
  </si>
  <si>
    <t>8</t>
  </si>
  <si>
    <t>https://podminky.urs.cz/item/CS_URS_2025_01/162751119</t>
  </si>
  <si>
    <t>"skládka do 15km"324,256*14</t>
  </si>
  <si>
    <t>5</t>
  </si>
  <si>
    <t>167151111</t>
  </si>
  <si>
    <t>Nakládání, skládání a překládání neulehlého výkopku nebo sypaniny strojně nakládání, množství přes 100 m3, z hornin třídy těžitelnosti I, skupiny 1 až 3</t>
  </si>
  <si>
    <t>10</t>
  </si>
  <si>
    <t>https://podminky.urs.cz/item/CS_URS_2025_01/167151111</t>
  </si>
  <si>
    <t>171201221</t>
  </si>
  <si>
    <t>Poplatek za uložení stavebního odpadu na skládce (skládkovné) zeminy a kamení zatříděného do Katalogu odpadů pod kódem 17 05 04</t>
  </si>
  <si>
    <t>t</t>
  </si>
  <si>
    <t>https://podminky.urs.cz/item/CS_URS_2025_01/171201221</t>
  </si>
  <si>
    <t>7</t>
  </si>
  <si>
    <t>171251201</t>
  </si>
  <si>
    <t>Uložení sypaniny na skládky nebo meziskládky bez hutnění s upravením uložené sypaniny do předepsaného tvaru</t>
  </si>
  <si>
    <t>14</t>
  </si>
  <si>
    <t>https://podminky.urs.cz/item/CS_URS_2025_01/171251201</t>
  </si>
  <si>
    <t>181951112</t>
  </si>
  <si>
    <t>Úprava pláně vyrovnáním výškových rozdílů strojně v hornině třídy těžitelnosti I, skupiny 1 až 3 se zhutněním</t>
  </si>
  <si>
    <t>m2</t>
  </si>
  <si>
    <t>16</t>
  </si>
  <si>
    <t>https://podminky.urs.cz/item/CS_URS_2025_01/181951112</t>
  </si>
  <si>
    <t>"základová spára"20,75*10,7*2+7,4*12,6+3,3*6,5*2</t>
  </si>
  <si>
    <t>Zakládání</t>
  </si>
  <si>
    <t>9</t>
  </si>
  <si>
    <t>270001121</t>
  </si>
  <si>
    <t>Vytvoření prostupů v základových konstrukcích z monolitického betonu nebo železobetonu osazením trub, prefabrikovaných dílců, dutinových tvarovek, apod., do bednění vnější průřezové plochy přes 0,05 do 0,1 m2, tloušťky zdi do 0,5 m</t>
  </si>
  <si>
    <t>kus</t>
  </si>
  <si>
    <t>18</t>
  </si>
  <si>
    <t>https://podminky.urs.cz/item/CS_URS_2025_01/270001121</t>
  </si>
  <si>
    <t>M</t>
  </si>
  <si>
    <t>28611143</t>
  </si>
  <si>
    <t>trubka kanalizační PVC DN 315x1000mm SN4</t>
  </si>
  <si>
    <t>m</t>
  </si>
  <si>
    <t>20</t>
  </si>
  <si>
    <t>18*0,4</t>
  </si>
  <si>
    <t>11</t>
  </si>
  <si>
    <t>270001122</t>
  </si>
  <si>
    <t>Vytvoření prostupů v základových konstrukcích z monolitického betonu nebo železobetonu osazením trub, prefabrikovaných dílců, dutinových tvarovek, apod., do bednění vnější průřezové plochy přes 0,05 do 0,1 m2, tloušťky zdi přes 0,5 do 1,0 m</t>
  </si>
  <si>
    <t>22</t>
  </si>
  <si>
    <t>https://podminky.urs.cz/item/CS_URS_2025_01/270001122</t>
  </si>
  <si>
    <t>24</t>
  </si>
  <si>
    <t>20*0,6</t>
  </si>
  <si>
    <t>13</t>
  </si>
  <si>
    <t>271532212</t>
  </si>
  <si>
    <t>Podsyp pod základové konstrukce se zhutněním a urovnáním povrchu z kameniva hrubého, frakce 16 - 32 mm</t>
  </si>
  <si>
    <t>26</t>
  </si>
  <si>
    <t>https://podminky.urs.cz/item/CS_URS_2025_01/271532212</t>
  </si>
  <si>
    <t>"S11 spodní stavba"499,91*0,1</t>
  </si>
  <si>
    <t>271532213</t>
  </si>
  <si>
    <t>Podsyp pod základové konstrukce se zhutněním a urovnáním povrchu z kameniva hrubého, frakce 8 - 16 mm</t>
  </si>
  <si>
    <t>28</t>
  </si>
  <si>
    <t>https://podminky.urs.cz/item/CS_URS_2025_01/271532213</t>
  </si>
  <si>
    <t>"S11 spodní stavba"499,91*0,05</t>
  </si>
  <si>
    <t>15</t>
  </si>
  <si>
    <t>271542211</t>
  </si>
  <si>
    <t>Podsyp pod základové konstrukce se zhutněním a urovnáním povrchu ze štěrkodrtě netříděné</t>
  </si>
  <si>
    <t>30</t>
  </si>
  <si>
    <t>https://podminky.urs.cz/item/CS_URS_2025_01/271542211</t>
  </si>
  <si>
    <t>272313711</t>
  </si>
  <si>
    <t>Základy z betonu prostého klenby z betonu kamenem neprokládaného tř. C 20/25</t>
  </si>
  <si>
    <t>32</t>
  </si>
  <si>
    <t>https://podminky.urs.cz/item/CS_URS_2025_01/272313711</t>
  </si>
  <si>
    <t>podkladní beton</t>
  </si>
  <si>
    <t>"pasy obvod"(48,9+15,05+3,3+0,85)*2*0,6*0,05</t>
  </si>
  <si>
    <t>"pasy vnitřní"(2,7+9,5+9,9+16,85+2,6*4+3,5*3+5,3+9,5)*2*0,6*0,05+(6,2+4)*0,6*0,05</t>
  </si>
  <si>
    <t>"pasy sloupy"1,57*0,6*0,05*2+1,5*0,6*0,05*2+1,7*0,6*0,05+2,4*0,6*0,05*2</t>
  </si>
  <si>
    <t>17</t>
  </si>
  <si>
    <t>273321411</t>
  </si>
  <si>
    <t>Základy z betonu železového (bez výztuže) desky z betonu bez zvláštních nároků na prostředí tř. C 20/25</t>
  </si>
  <si>
    <t>34</t>
  </si>
  <si>
    <t>https://podminky.urs.cz/item/CS_URS_2025_01/273321411</t>
  </si>
  <si>
    <t>"S11 podkladní deska"581,25*0,15</t>
  </si>
  <si>
    <t>273351121</t>
  </si>
  <si>
    <t>Bednění základů desek zřízení</t>
  </si>
  <si>
    <t>36</t>
  </si>
  <si>
    <t>https://podminky.urs.cz/item/CS_URS_2025_01/273351121</t>
  </si>
  <si>
    <t>"S11 podkladní deska"139,8*0,15</t>
  </si>
  <si>
    <t>19</t>
  </si>
  <si>
    <t>273351122</t>
  </si>
  <si>
    <t>Bednění základů desek odstranění</t>
  </si>
  <si>
    <t>38</t>
  </si>
  <si>
    <t>https://podminky.urs.cz/item/CS_URS_2025_01/273351122</t>
  </si>
  <si>
    <t>273362021</t>
  </si>
  <si>
    <t>Výztuž základů desek ze svařovaných sítí z drátů typu KARI</t>
  </si>
  <si>
    <t>40</t>
  </si>
  <si>
    <t>https://podminky.urs.cz/item/CS_URS_2025_01/273362021</t>
  </si>
  <si>
    <t>"KARI 150/8 2x"581,25*0,0054*2</t>
  </si>
  <si>
    <t>274321411</t>
  </si>
  <si>
    <t>Základy z betonu železového (bez výztuže) pasy z betonu bez zvláštních nároků na prostředí tř. C 20/25</t>
  </si>
  <si>
    <t>42</t>
  </si>
  <si>
    <t>https://podminky.urs.cz/item/CS_URS_2025_01/274321411</t>
  </si>
  <si>
    <t>"pasy obvod"(48,9+15,05+3,3+0,85)*2*0,6*0,6</t>
  </si>
  <si>
    <t>"pasy vnitřní"(2,7+9,5+9,9+16,85+2,6*4+3,5*3+5,3+9,5)*2*0,6*0,6+(6,2+4)*0,6*0,6</t>
  </si>
  <si>
    <t>"pasy sloupy"1,57*0,6*0,6*2+1,5*0,6*0,6*2+1,7*0,6*0,6+2,4*0,6*0,6*2</t>
  </si>
  <si>
    <t>274351121</t>
  </si>
  <si>
    <t>Bednění základů pasů rovné zřízení</t>
  </si>
  <si>
    <t>44</t>
  </si>
  <si>
    <t>https://podminky.urs.cz/item/CS_URS_2025_01/274351121</t>
  </si>
  <si>
    <t>"pasy obvod"(48,9+15,05+3,3+0,85)*2*0,2</t>
  </si>
  <si>
    <t>"pasy vnitřní"(2,7+9,5+9,9+16,85+2,6*4+3,5*3+5,3+9,5)*2*0,2*2+(6,2+4)*0,2*2</t>
  </si>
  <si>
    <t>"pasy sloupy"(1,57+0,6)*2*0,2*2+(1,5+0,6)*2*0,2*2+(1,7+0,6)*2*0,2+(2,4+0,6)*2*0,2*2</t>
  </si>
  <si>
    <t>23</t>
  </si>
  <si>
    <t>274351122</t>
  </si>
  <si>
    <t>Bednění základů pasů rovné odstranění</t>
  </si>
  <si>
    <t>46</t>
  </si>
  <si>
    <t>https://podminky.urs.cz/item/CS_URS_2025_01/274351122</t>
  </si>
  <si>
    <t>274361821</t>
  </si>
  <si>
    <t>Výztuž základů pasů z betonářské oceli 10 505 (R) nebo BSt 500</t>
  </si>
  <si>
    <t>48</t>
  </si>
  <si>
    <t>https://podminky.urs.cz/item/CS_URS_2025_01/274361821</t>
  </si>
  <si>
    <t>"8"1363,5*0,395/1000</t>
  </si>
  <si>
    <t>"14"2671,8*1,208/1000</t>
  </si>
  <si>
    <t>Svislé a kompletní konstrukce</t>
  </si>
  <si>
    <t>25</t>
  </si>
  <si>
    <t>311113143</t>
  </si>
  <si>
    <t>Nadzákladové zdi z betonových tvárnic ztraceného bednění hladkých včetně výplně z betonu C 20/25, tloušťky zdiva přes 200 do 250 mm</t>
  </si>
  <si>
    <t>50</t>
  </si>
  <si>
    <t>https://podminky.urs.cz/item/CS_URS_2025_01/311113143</t>
  </si>
  <si>
    <t>"S1"0,95*3,275*2</t>
  </si>
  <si>
    <t>"S2"1,75*3,275*2</t>
  </si>
  <si>
    <t>"S3"1,2*3,275*2</t>
  </si>
  <si>
    <t>"S4"1,4*3,275</t>
  </si>
  <si>
    <t>311261216</t>
  </si>
  <si>
    <t>Zdivo strojně zděné z vápenopískových velkoformátových bloků na tenkovrstvou maltu, tloušťka zdiva 200 mm, formát a rozměr bloků QUADRO 498x200x498 mm, z bloků pevnosti přes P15 do P25</t>
  </si>
  <si>
    <t>52</t>
  </si>
  <si>
    <t>https://podminky.urs.cz/item/CS_URS_2025_01/311261216</t>
  </si>
  <si>
    <t>"obvod zdi"(48,5+14,65+3,3+0,85)*2*3,13</t>
  </si>
  <si>
    <t>"otvory"-(1,95*2,25*14+7,09*3,13*2+1,25*2,25*2+1,15*2,25*2+2,5*0,6*2+1,5*0,6*2+1,5*1,5*2+2*2)</t>
  </si>
  <si>
    <t>"vnitřní zdi"(3,1*2+9,9*4+3,9*6+17,25*2+3*6+3,85*2+9,9*2+6,6+4,4)*3,13</t>
  </si>
  <si>
    <t>"otvory"-(1,2*2,25*12+1,3*2,25*4+0,9*2,25*6+2,38*3,13*2+1,1*2,25*2)</t>
  </si>
  <si>
    <t>27</t>
  </si>
  <si>
    <t>311270391</t>
  </si>
  <si>
    <t>Zdivo z přesných vápenopískových tvárnic na tenkovrstvou maltu, tloušťka zdiva 200 mm, formát a rozměr tvárnic 14DF 498x200x248 mm plných, pevnosti přes P15 do P25</t>
  </si>
  <si>
    <t>54</t>
  </si>
  <si>
    <t>https://podminky.urs.cz/item/CS_URS_2025_01/311270391</t>
  </si>
  <si>
    <t>"zdivo atika V1"110,4*0,5</t>
  </si>
  <si>
    <t>"zdivo atika V2"70,6*0,75</t>
  </si>
  <si>
    <t>311279121</t>
  </si>
  <si>
    <t>Zakládací vrstva vápenopískového zdiva z vyrovnávacích bloků, tloušťka zdiva 200 mm</t>
  </si>
  <si>
    <t>56</t>
  </si>
  <si>
    <t>https://podminky.urs.cz/item/CS_URS_2025_01/311279121</t>
  </si>
  <si>
    <t>"obvod zdi"(48,5+14,65+3,3+0,85)*2</t>
  </si>
  <si>
    <t>"otvory"-(1,95*14+7,09*2+1,25*2+1,15*2)</t>
  </si>
  <si>
    <t>"vnitřní zdi"(3,1*2+9,9*4+3,9*6+17,25*2+3*6+3,85*2+9,9*2+6,6+4,4)</t>
  </si>
  <si>
    <t>"otvory"-(1,2*12+1,3*4+0,9*6+2,38*2+1,1*2)</t>
  </si>
  <si>
    <t>29</t>
  </si>
  <si>
    <t>311361821</t>
  </si>
  <si>
    <t>Výztuž nadzákladových zdí nosných svislých nebo odkloněných od svislice, rovných nebo oblých z betonářské oceli 10 505 (R) nebo BSt 500</t>
  </si>
  <si>
    <t>58</t>
  </si>
  <si>
    <t>https://podminky.urs.cz/item/CS_URS_2025_01/311361821</t>
  </si>
  <si>
    <t>"ZB S1-4 12"476*0,888/1000</t>
  </si>
  <si>
    <t>317141442</t>
  </si>
  <si>
    <t>Překlady ploché prefabrikované z pórobetonu osazené do tenkého maltového lože, včetně slepení dvou překladů vedle sebe po celé délce boční plochy, výšky překladu do 200 mm šířky 150 mm, délky překladu přes 1200 do 1300 mm</t>
  </si>
  <si>
    <t>60</t>
  </si>
  <si>
    <t>https://podminky.urs.cz/item/CS_URS_2025_01/317141442</t>
  </si>
  <si>
    <t>"P06"7</t>
  </si>
  <si>
    <t>31</t>
  </si>
  <si>
    <t>317141443</t>
  </si>
  <si>
    <t>Překlady ploché prefabrikované z pórobetonu osazené do tenkého maltového lože, včetně slepení dvou překladů vedle sebe po celé délce boční plochy, výšky překladu do 200 mm šířky 150 mm, délky překladu přes 1300 do 1500 mm</t>
  </si>
  <si>
    <t>62</t>
  </si>
  <si>
    <t>https://podminky.urs.cz/item/CS_URS_2025_01/317141443</t>
  </si>
  <si>
    <t>"P07"2</t>
  </si>
  <si>
    <t>317141445</t>
  </si>
  <si>
    <t>Překlady ploché prefabrikované z pórobetonu osazené do tenkého maltového lože, včetně slepení dvou překladů vedle sebe po celé délce boční plochy, výšky překladu do 200 mm šířky 150 mm, délky překladu přes 1800 do 2000 mm</t>
  </si>
  <si>
    <t>64</t>
  </si>
  <si>
    <t>https://podminky.urs.cz/item/CS_URS_2025_01/317141445</t>
  </si>
  <si>
    <t>"P08"5</t>
  </si>
  <si>
    <t>33</t>
  </si>
  <si>
    <t>317151164</t>
  </si>
  <si>
    <t>Překlady ploché vápenopískové výšky překladu 123 mm, osazené do tenkého maltového lože, šířky 200 mm, délky 1250 mm</t>
  </si>
  <si>
    <t>66</t>
  </si>
  <si>
    <t>https://podminky.urs.cz/item/CS_URS_2025_01/317151164</t>
  </si>
  <si>
    <t>"P01"10</t>
  </si>
  <si>
    <t>317151166</t>
  </si>
  <si>
    <t>Překlady ploché vápenopískové výšky překladu 123 mm, osazené do tenkého maltového lože, šířky 200 mm, délky 1500 mm</t>
  </si>
  <si>
    <t>68</t>
  </si>
  <si>
    <t>https://podminky.urs.cz/item/CS_URS_2025_01/317151166</t>
  </si>
  <si>
    <t>"P02"14</t>
  </si>
  <si>
    <t>35</t>
  </si>
  <si>
    <t>317151170</t>
  </si>
  <si>
    <t>Překlady ploché vápenopískové výšky překladu 123 mm, osazené do tenkého maltového lože, šířky 200 mm, délky 2000 mm</t>
  </si>
  <si>
    <t>70</t>
  </si>
  <si>
    <t>https://podminky.urs.cz/item/CS_URS_2025_01/317151170</t>
  </si>
  <si>
    <t>"P03"6</t>
  </si>
  <si>
    <t>317151173</t>
  </si>
  <si>
    <t>Překlady ploché vápenopískové výšky překladu 123 mm, osazené do tenkého maltového lože, šířky 200 mm, délky 2500 mm</t>
  </si>
  <si>
    <t>72</t>
  </si>
  <si>
    <t>https://podminky.urs.cz/item/CS_URS_2025_01/317151173</t>
  </si>
  <si>
    <t>"P04"11</t>
  </si>
  <si>
    <t>37</t>
  </si>
  <si>
    <t>317151175</t>
  </si>
  <si>
    <t>Překlady ploché vápenopískové výšky překladu 123 mm, osazené do tenkého maltového lože, šířky 200 mm, délky 3000 mm</t>
  </si>
  <si>
    <t>74</t>
  </si>
  <si>
    <t>https://podminky.urs.cz/item/CS_URS_2025_01/317151175</t>
  </si>
  <si>
    <t>"P05"6</t>
  </si>
  <si>
    <t>317321411</t>
  </si>
  <si>
    <t>Překlady z betonu železového (bez výztuže) tř. C 25/30</t>
  </si>
  <si>
    <t>76</t>
  </si>
  <si>
    <t>https://podminky.urs.cz/item/CS_URS_2025_01/317321411</t>
  </si>
  <si>
    <t>"P09"4,8*0,2*0,25*2</t>
  </si>
  <si>
    <t>39</t>
  </si>
  <si>
    <t>317351101</t>
  </si>
  <si>
    <t>Bednění klenbových pásů, říms nebo překladů klenbových pásů válcových včetně podpěrné konstrukce do výše 4 m zřízení</t>
  </si>
  <si>
    <t>78</t>
  </si>
  <si>
    <t>https://podminky.urs.cz/item/CS_URS_2025_01/317351101</t>
  </si>
  <si>
    <t>"P09"(4,8*(0,2*2+0,25))*2</t>
  </si>
  <si>
    <t>317351102</t>
  </si>
  <si>
    <t>Bednění klenbových pásů, říms nebo překladů klenbových pásů válcových včetně podpěrné konstrukce do výše 4 m odstranění</t>
  </si>
  <si>
    <t>80</t>
  </si>
  <si>
    <t>https://podminky.urs.cz/item/CS_URS_2025_01/317351102</t>
  </si>
  <si>
    <t>41</t>
  </si>
  <si>
    <t>317361821</t>
  </si>
  <si>
    <t>Výztuž překladů, říms, žlabů, žlabových říms, klenbových pásů z betonářské oceli 10 505 (R) nebo BSt 500</t>
  </si>
  <si>
    <t>82</t>
  </si>
  <si>
    <t>https://podminky.urs.cz/item/CS_URS_2025_01/317361821</t>
  </si>
  <si>
    <t>"P09 stupeň vyztužení 90kg/m3"6,24*0,09</t>
  </si>
  <si>
    <t>342272245</t>
  </si>
  <si>
    <t>Příčky z pórobetonových tvárnic hladkých na tenké maltové lože objemová hmotnost do 500 kg/m3, tloušťka příčky 150 mm</t>
  </si>
  <si>
    <t>84</t>
  </si>
  <si>
    <t>https://podminky.urs.cz/item/CS_URS_2025_01/342272245</t>
  </si>
  <si>
    <t>"příčky"(3*2+2,2*4+3,1*4+2+1,1*2+4,1+3,85*2+1,5)*3,13</t>
  </si>
  <si>
    <t>"otvory"-(1*2,25*2+0,9*2,25*9)</t>
  </si>
  <si>
    <t>43</t>
  </si>
  <si>
    <t>342291121</t>
  </si>
  <si>
    <t>Ukotvení příček plochými kotvami, do konstrukce cihelné</t>
  </si>
  <si>
    <t>86</t>
  </si>
  <si>
    <t>https://podminky.urs.cz/item/CS_URS_2025_01/342291121</t>
  </si>
  <si>
    <t>23*3,13</t>
  </si>
  <si>
    <t>342291131</t>
  </si>
  <si>
    <t>Ukotvení příček plochými kotvami, do konstrukce betonové</t>
  </si>
  <si>
    <t>88</t>
  </si>
  <si>
    <t>https://podminky.urs.cz/item/CS_URS_2025_01/342291131</t>
  </si>
  <si>
    <t>"atika V1"110,4</t>
  </si>
  <si>
    <t>"atika V2"70,6</t>
  </si>
  <si>
    <t>45</t>
  </si>
  <si>
    <t>346272256</t>
  </si>
  <si>
    <t>Přizdívky z pórobetonových tvárnic objemová hmotnost do 500 kg/m3, na tenké maltové lože, tloušťka přizdívky 150 mm</t>
  </si>
  <si>
    <t>90</t>
  </si>
  <si>
    <t>https://podminky.urs.cz/item/CS_URS_2025_01/346272256</t>
  </si>
  <si>
    <t>"přizdívka geberit"1,8*1*2+1,2*1*5</t>
  </si>
  <si>
    <t>Vodorovné konstrukce</t>
  </si>
  <si>
    <t>411321414</t>
  </si>
  <si>
    <t>Stropy z betonu železového (bez výztuže) stropů deskových, plochých střech, desek balkonových, desek hřibových stropů včetně hlavic hřibových sloupů tř. C 25/30</t>
  </si>
  <si>
    <t>92</t>
  </si>
  <si>
    <t>https://podminky.urs.cz/item/CS_URS_2025_01/411321414</t>
  </si>
  <si>
    <t>strop desky</t>
  </si>
  <si>
    <t>"D11,12"10,3*7,75*0,25*2</t>
  </si>
  <si>
    <t>"D21,22,23"10,3*13,4*0,25*2+3,5*6,1*0,25*2+12,2*7*0,25</t>
  </si>
  <si>
    <t>"prostupy"-(1,01*1,51*0,25*6)</t>
  </si>
  <si>
    <t>47</t>
  </si>
  <si>
    <t>411321616</t>
  </si>
  <si>
    <t>Stropy z betonu železového (bez výztuže) stropů deskových, plochých střech, desek balkonových, desek hřibových stropů včetně hlavic hřibových sloupů tř. C 30/37</t>
  </si>
  <si>
    <t>94</t>
  </si>
  <si>
    <t>https://podminky.urs.cz/item/CS_URS_2025_01/411321616</t>
  </si>
  <si>
    <t>strop venkovní desky</t>
  </si>
  <si>
    <t>"D31,33"(2,18*3,22*0,25+0,94*0,25*0,25)*2</t>
  </si>
  <si>
    <t>"D32"1,57*3,75*0,25</t>
  </si>
  <si>
    <t>"D34,35"(13,36*1,38*0,25+1,16*0,2*0,25+7,39*3,02*0,25)*2</t>
  </si>
  <si>
    <t>"mezi D34,35"7*1,39*0,25</t>
  </si>
  <si>
    <t>411351011</t>
  </si>
  <si>
    <t>Bednění stropních konstrukcí - bez podpěrné konstrukce desek tloušťky stropní desky přes 5 do 25 cm zřízení</t>
  </si>
  <si>
    <t>96</t>
  </si>
  <si>
    <t>https://podminky.urs.cz/item/CS_URS_2025_01/411351011</t>
  </si>
  <si>
    <t>"D11,12"9,9*7,35*2+(10,3+7,75)*2*0,25*2</t>
  </si>
  <si>
    <t>"D21,23"9,9*13*2+3,1*5,7*2+(10,3*2+8,8)*0,25*2+(6,1+3,5+3,7)*0,25*2</t>
  </si>
  <si>
    <t>"D22"11,8*6,6+(10,8*2+3,55)*0,25</t>
  </si>
  <si>
    <t>"prostupy"(1,01+1,51)*2*0,25*6+0,25*4*0,25</t>
  </si>
  <si>
    <t>49</t>
  </si>
  <si>
    <t>411351012</t>
  </si>
  <si>
    <t>Bednění stropních konstrukcí - bez podpěrné konstrukce desek tloušťky stropní desky přes 5 do 25 cm odstranění</t>
  </si>
  <si>
    <t>98</t>
  </si>
  <si>
    <t>https://podminky.urs.cz/item/CS_URS_2025_01/411351012</t>
  </si>
  <si>
    <t>411354313</t>
  </si>
  <si>
    <t>Podpěrná konstrukce stropů - desek, kleneb a skořepin výška podepření do 4 m tloušťka stropu přes 15 do 25 cm zřízení</t>
  </si>
  <si>
    <t>100</t>
  </si>
  <si>
    <t>https://podminky.urs.cz/item/CS_URS_2025_01/411354313</t>
  </si>
  <si>
    <t>"D11,12"9,9*7,35*2</t>
  </si>
  <si>
    <t>"D21,22,23"9,9*13*2+3,1*5,7*2+11,8*6,6</t>
  </si>
  <si>
    <t>51</t>
  </si>
  <si>
    <t>411354314</t>
  </si>
  <si>
    <t>Podpěrná konstrukce stropů - desek, kleneb a skořepin výška podepření do 4 m tloušťka stropu přes 15 do 25 cm odstranění</t>
  </si>
  <si>
    <t>102</t>
  </si>
  <si>
    <t>https://podminky.urs.cz/item/CS_URS_2025_01/411354314</t>
  </si>
  <si>
    <t>411354715</t>
  </si>
  <si>
    <t>Bednění balkonových desek včetně podpěrné konstrukce výšky do 4 m půdorysně křivočarých zřízení</t>
  </si>
  <si>
    <t>104</t>
  </si>
  <si>
    <t>https://podminky.urs.cz/item/CS_URS_2025_01/411354715</t>
  </si>
  <si>
    <t>"D31,33"(2,18*3,22)*2+(2,48+3,22)*0,25*2</t>
  </si>
  <si>
    <t>"D32"1,57*3,45+(3,75+1,57*2+0,3)*0,25</t>
  </si>
  <si>
    <t>"D34,35"(13,66*1,38+1,16*0,3+7,39*3,02)*2+(21,01+1,38+0,3+1,64+0,58)*0,25*2</t>
  </si>
  <si>
    <t>"mezi D34,35"7*1,39+7*0,25</t>
  </si>
  <si>
    <t>53</t>
  </si>
  <si>
    <t>411354716</t>
  </si>
  <si>
    <t>Bednění balkonových desek včetně podpěrné konstrukce výšky do 4 m půdorysně křivočarých odstranění</t>
  </si>
  <si>
    <t>106</t>
  </si>
  <si>
    <t>https://podminky.urs.cz/item/CS_URS_2025_01/411354716</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</si>
  <si>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</si>
  <si>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</si>
  <si>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108</t>
  </si>
  <si>
    <t>https://podminky.urs.cz/item/CS_URS_2025_01/411361821</t>
  </si>
  <si>
    <t>desky vč. trámů horní + dolní výztuž</t>
  </si>
  <si>
    <t>"R8,10,12,16"(33,022+9070,405+1764,463+277,412)/1000</t>
  </si>
  <si>
    <t>55</t>
  </si>
  <si>
    <t>413321414</t>
  </si>
  <si>
    <t>Nosníky z betonu železového (bez výztuže) včetně stěnových i jeřábových drah, volných trámů, průvlaků, rámových příčlí, ztužidel, konzol, vodorovných táhel apod., tyčových konstrukcí tř. C 25/30</t>
  </si>
  <si>
    <t>110</t>
  </si>
  <si>
    <t>https://podminky.urs.cz/item/CS_URS_2025_01/413321414</t>
  </si>
  <si>
    <t>"T průvlaky"7,75*0,2*0,5*2</t>
  </si>
  <si>
    <t>413351121</t>
  </si>
  <si>
    <t>Bednění nosníků a průvlaků - bez podpěrné konstrukce výška nosníku po spodní líc stropní desky přes 100 cm zřízení</t>
  </si>
  <si>
    <t>112</t>
  </si>
  <si>
    <t>https://podminky.urs.cz/item/CS_URS_2025_01/413351121</t>
  </si>
  <si>
    <t>"T průvlaky"7,75*(0,2+0,5)*2</t>
  </si>
  <si>
    <t>57</t>
  </si>
  <si>
    <t>413351122</t>
  </si>
  <si>
    <t>Bednění nosníků a průvlaků - bez podpěrné konstrukce výška nosníku po spodní líc stropní desky přes 100 cm odstranění</t>
  </si>
  <si>
    <t>114</t>
  </si>
  <si>
    <t>https://podminky.urs.cz/item/CS_URS_2025_01/413351122</t>
  </si>
  <si>
    <t>413352115</t>
  </si>
  <si>
    <t>Podpěrná konstrukce nosníků a průvlaků výšky podepření do 4 m výšky nosníku (po spodní hranu stropní desky) přes 100 cm zřízení</t>
  </si>
  <si>
    <t>116</t>
  </si>
  <si>
    <t>https://podminky.urs.cz/item/CS_URS_2025_01/413352115</t>
  </si>
  <si>
    <t>59</t>
  </si>
  <si>
    <t>413352116</t>
  </si>
  <si>
    <t>Podpěrná konstrukce nosníků a průvlaků výšky podepření do 4 m výšky nosníku (po spodní hranu stropní desky) přes 100 cm odstranění</t>
  </si>
  <si>
    <t>118</t>
  </si>
  <si>
    <t>https://podminky.urs.cz/item/CS_URS_2025_01/413352116</t>
  </si>
  <si>
    <t>417321515</t>
  </si>
  <si>
    <t>Ztužující pásy a věnce z betonu železového (bez výztuže) tř. C 25/30</t>
  </si>
  <si>
    <t>120</t>
  </si>
  <si>
    <t>https://podminky.urs.cz/item/CS_URS_2025_01/417321515</t>
  </si>
  <si>
    <t>"atika V1"110,4*0,2*0,265</t>
  </si>
  <si>
    <t>"atika V2"70,6*0,2*0,165</t>
  </si>
  <si>
    <t>61</t>
  </si>
  <si>
    <t>417351115</t>
  </si>
  <si>
    <t>Bednění bočnic ztužujících pásů a věnců včetně vzpěr zřízení</t>
  </si>
  <si>
    <t>122</t>
  </si>
  <si>
    <t>https://podminky.urs.cz/item/CS_URS_2025_01/417351115</t>
  </si>
  <si>
    <t>"atika V1"110,4*(2*0,265)</t>
  </si>
  <si>
    <t>"atika V2"70,6*(2*0,165)</t>
  </si>
  <si>
    <t>417351116</t>
  </si>
  <si>
    <t>Bednění bočnic ztužujících pásů a věnců včetně vzpěr odstranění</t>
  </si>
  <si>
    <t>124</t>
  </si>
  <si>
    <t>https://podminky.urs.cz/item/CS_URS_2025_01/417351116</t>
  </si>
  <si>
    <t>63</t>
  </si>
  <si>
    <t>417361821</t>
  </si>
  <si>
    <t>Výztuž ztužujících pásů a věnců z betonářské oceli 10 505 (R) nebo BSt 500</t>
  </si>
  <si>
    <t>126</t>
  </si>
  <si>
    <t>https://podminky.urs.cz/item/CS_URS_2025_01/417361821</t>
  </si>
  <si>
    <t>"výztuž věnce atika R6,12"(84,766+822,643)/1000</t>
  </si>
  <si>
    <t>Úpravy povrchů, podlahy a osazování výplní</t>
  </si>
  <si>
    <t>621111001</t>
  </si>
  <si>
    <t>Ubroušení výstupků betonu po odbednění neomítaných vnějších ploch ze spár bednicích desek do roviny povrchu podhledů</t>
  </si>
  <si>
    <t>128</t>
  </si>
  <si>
    <t>https://podminky.urs.cz/item/CS_URS_2025_01/621111001</t>
  </si>
  <si>
    <t>venkovní desky kšilt</t>
  </si>
  <si>
    <t>"D32"1,35*3,75</t>
  </si>
  <si>
    <t>"D34,35"(13,66*1,2+7,39*2,9)*2</t>
  </si>
  <si>
    <t>"mezi D34,35"7*1,2</t>
  </si>
  <si>
    <t>65</t>
  </si>
  <si>
    <t>621131111</t>
  </si>
  <si>
    <t>Podkladní a spojovací vrstva vnějších omítaných ploch polymercementový spojovací můstek nanášený ručně podhledů</t>
  </si>
  <si>
    <t>130</t>
  </si>
  <si>
    <t>https://podminky.urs.cz/item/CS_URS_2025_01/621131111</t>
  </si>
  <si>
    <t>612131100</t>
  </si>
  <si>
    <t>Podkladní a spojovací vrstva vnitřních omítaných ploch vápenný postřik nanášený ručně celoplošně stěn</t>
  </si>
  <si>
    <t>132</t>
  </si>
  <si>
    <t>https://podminky.urs.cz/item/CS_URS_2025_01/612131100</t>
  </si>
  <si>
    <t>vápenopískové bloky 200</t>
  </si>
  <si>
    <t>"obvod zdi"(48,5+14,65+3,3+0,85)*2*2,75</t>
  </si>
  <si>
    <t>"vnitřní zdi"(3,1*2+9,9*4+3,9*6+17,25*2+3*6+3,85*2+9,9*2+6,6+4,4)*2,75*2</t>
  </si>
  <si>
    <t>"otvory"-(1,2*2,25*12+1,3*2,25*4+0,9*2,25*6+2,38*3,13*2+1,1*2,25*2)*2</t>
  </si>
  <si>
    <t>porobeton 150</t>
  </si>
  <si>
    <t>"příčky"(3*2+2,2*4+3,1*4+2+1,1*2+4,1+3,85*2+1,5)*2,75*2</t>
  </si>
  <si>
    <t>"otvory"-(1*2,25*2+0,9*2,25*9)*2</t>
  </si>
  <si>
    <t>67</t>
  </si>
  <si>
    <t>612131121</t>
  </si>
  <si>
    <t>Podkladní a spojovací vrstva vnitřních omítaných ploch penetrace disperzní nanášená ručně stěn</t>
  </si>
  <si>
    <t>134</t>
  </si>
  <si>
    <t>https://podminky.urs.cz/item/CS_URS_2025_01/612131121</t>
  </si>
  <si>
    <t>612341121</t>
  </si>
  <si>
    <t>Omítka sádrová nebo vápenosádrová vnitřních ploch nanášená ručně jednovrstvá, tloušťky do 10 mm hladká svislých konstrukcí stěn</t>
  </si>
  <si>
    <t>136</t>
  </si>
  <si>
    <t>https://podminky.urs.cz/item/CS_URS_2025_01/612341121</t>
  </si>
  <si>
    <t>69</t>
  </si>
  <si>
    <t>612341131</t>
  </si>
  <si>
    <t>Sádrový štuk vnitřních ploch tloušťky do 3 mm svislých konstrukcí stěn</t>
  </si>
  <si>
    <t>138</t>
  </si>
  <si>
    <t>https://podminky.urs.cz/item/CS_URS_2025_01/612341131</t>
  </si>
  <si>
    <t>"celá plocha"1169,544</t>
  </si>
  <si>
    <t>"pod obklad"-233,2</t>
  </si>
  <si>
    <t>612341191</t>
  </si>
  <si>
    <t>Omítka sádrová nebo vápenosádrová vnitřních ploch nanášená ručně Příplatek k cenám za každých dalších i započatých 5 mm tloušťky omítky přes 10 mm stěn</t>
  </si>
  <si>
    <t>140</t>
  </si>
  <si>
    <t>https://podminky.urs.cz/item/CS_URS_2025_01/612341191</t>
  </si>
  <si>
    <t>71</t>
  </si>
  <si>
    <t>619991005</t>
  </si>
  <si>
    <t>Zakrytí vnitřních ploch před znečištěním PE fólií včetně pozdějšího odkrytí stěn nebo svislých ploch</t>
  </si>
  <si>
    <t>142</t>
  </si>
  <si>
    <t>https://podminky.urs.cz/item/CS_URS_2025_01/619991005</t>
  </si>
  <si>
    <t>"otvory obvod"(1,7*2,25*12+1*2,25*2+1,7*2,25*2+0,9*2,25*2+2,5*0,6*2+1,5*0,6*2+1,5*1,5*2+2*2+7*2,75*2)</t>
  </si>
  <si>
    <t>621142001</t>
  </si>
  <si>
    <t>Pletivo vnějších ploch v ploše nebo pruzích, na plném podkladu sklovláknité vtlačené do tmelu podhledů</t>
  </si>
  <si>
    <t>144</t>
  </si>
  <si>
    <t>https://podminky.urs.cz/item/CS_URS_2025_01/621142001</t>
  </si>
  <si>
    <t>73</t>
  </si>
  <si>
    <t>621151031</t>
  </si>
  <si>
    <t>Penetrační nátěr vnějších pastovitých tenkovrstvých omítek silikonový podhledů</t>
  </si>
  <si>
    <t>146</t>
  </si>
  <si>
    <t>https://podminky.urs.cz/item/CS_URS_2025_01/621151031</t>
  </si>
  <si>
    <t>"druhá vrstva omítky"89,109</t>
  </si>
  <si>
    <t>621531002</t>
  </si>
  <si>
    <t>Omítka tenkovrstvá silikonová vnějších ploch probarvená bez penetrace zatíraná (škrábaná), zrnitost 1,0 mm podhledů</t>
  </si>
  <si>
    <t>148</t>
  </si>
  <si>
    <t>https://podminky.urs.cz/item/CS_URS_2025_01/621531002</t>
  </si>
  <si>
    <t>75</t>
  </si>
  <si>
    <t>621531012</t>
  </si>
  <si>
    <t>Omítka tenkovrstvá silikonová vnějších ploch probarvená bez penetrace zatíraná (škrábaná), zrnitost 1,5 mm podhledů</t>
  </si>
  <si>
    <t>150</t>
  </si>
  <si>
    <t>https://podminky.urs.cz/item/CS_URS_2025_01/621531012</t>
  </si>
  <si>
    <t>622131121</t>
  </si>
  <si>
    <t>Podkladní a spojovací vrstva vnějších omítaných ploch penetrace nanášená ručně stěn</t>
  </si>
  <si>
    <t>152</t>
  </si>
  <si>
    <t>https://podminky.urs.cz/item/CS_URS_2025_01/622131121</t>
  </si>
  <si>
    <t>"S01,02,03 obvod zdi"(48,5+14,65+3,3+0,85)*2*3,13</t>
  </si>
  <si>
    <t>"S01 atika +3,8 vnější stěna"110,4*0,8</t>
  </si>
  <si>
    <t>"S01 atika +4,2 vnější stěna"70,6*1,12</t>
  </si>
  <si>
    <t>"S13 atika vnitřní stěna"110,4*0,8+70,6*0,9</t>
  </si>
  <si>
    <t>77</t>
  </si>
  <si>
    <t>622142001</t>
  </si>
  <si>
    <t>Pletivo vnějších ploch v ploše nebo pruzích, na plném podkladu sklovláknité vtlačené do tmelu stěn</t>
  </si>
  <si>
    <t>154</t>
  </si>
  <si>
    <t>https://podminky.urs.cz/item/CS_URS_2025_01/622142001</t>
  </si>
  <si>
    <t>"S07 sokl pod terén"(48,9+15,05+3,3+0,85)*2*0,5</t>
  </si>
  <si>
    <t>622143001</t>
  </si>
  <si>
    <t>Montáž omítkových profilů plastových, pozinkovaných nebo dřevěných upevněných vtlačením do podkladní vrstvy nebo přibitím soklových</t>
  </si>
  <si>
    <t>156</t>
  </si>
  <si>
    <t>https://podminky.urs.cz/item/CS_URS_2025_01/622143001</t>
  </si>
  <si>
    <t>"S04 sokl omítka"(1,66+3,3+1,6+1,35+1,05)*2+(7,3+5,4+3,6+9)</t>
  </si>
  <si>
    <t>79</t>
  </si>
  <si>
    <t>55343011</t>
  </si>
  <si>
    <t>profil soklový Pz+PVC pro vnější omítky tl 10mm</t>
  </si>
  <si>
    <t>158</t>
  </si>
  <si>
    <t>43,22*1,05 "Přepočtené koeficientem množství</t>
  </si>
  <si>
    <t>622143003</t>
  </si>
  <si>
    <t>Montáž omítkových profilů plastových, pozinkovaných nebo dřevěných upevněných vtlačením do podkladní vrstvy nebo přibitím rohových s tkaninou</t>
  </si>
  <si>
    <t>160</t>
  </si>
  <si>
    <t>https://podminky.urs.cz/item/CS_URS_2025_01/622143003</t>
  </si>
  <si>
    <t>"K14"113</t>
  </si>
  <si>
    <t>81</t>
  </si>
  <si>
    <t>28341053</t>
  </si>
  <si>
    <t>profil přechodový PVC s okapnicí a výztužnou tkaninou pro zpevnění okapové hrany</t>
  </si>
  <si>
    <t>162</t>
  </si>
  <si>
    <t>113*1,05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</si>
  <si>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</si>
  <si>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</si>
  <si>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164</t>
  </si>
  <si>
    <t>https://podminky.urs.cz/item/CS_URS_2025_01/622143004</t>
  </si>
  <si>
    <t>"otvory obvod"(1,7+2*2,25)*12+(1+2*2,25)*2+(1,7+2*2,25)*2+(0,9+2*2,25)*2+(2,5+2*0,6)*2+(1,5+2*0,6)*2+(1,5*3)*2+(2*3)+(7+2*2,75)*2</t>
  </si>
  <si>
    <t>83</t>
  </si>
  <si>
    <t>59051476</t>
  </si>
  <si>
    <t>profil napojovací okenní PVC s výztužnou tkaninou 9mm</t>
  </si>
  <si>
    <t>166</t>
  </si>
  <si>
    <t>622151031</t>
  </si>
  <si>
    <t>Penetrační nátěr vnějších pastovitých tenkovrstvých omítek silikonový stěn</t>
  </si>
  <si>
    <t>168</t>
  </si>
  <si>
    <t>https://podminky.urs.cz/item/CS_URS_2025_01/622151031</t>
  </si>
  <si>
    <t>"S01 stěna omítka"(10,8+13,7+1,2)*2*3,8+(7+9+3+5,1)*3,8</t>
  </si>
  <si>
    <t>"otvory"-(5,85*2,25*2+10,7*2,25*2+2,5*0,6*2+1,5*1,5*2)</t>
  </si>
  <si>
    <t>"S01 atika +4,2 vnější stěna omítka"70,6*1,165</t>
  </si>
  <si>
    <t>"S04 sokl omítka"((1,66+3,3+1,6+1,35+1,05)*2+(7,3+5,4+3,6+9))*0,32</t>
  </si>
  <si>
    <t>"druhá vrstva omítky"301,004</t>
  </si>
  <si>
    <t>85</t>
  </si>
  <si>
    <t>622211011</t>
  </si>
  <si>
    <t>Montáž kontaktního zateplení lepením a mechanickým kotvením z polystyrenových desek (dodávka ve specifikaci) na vnější stěny, na podklad betonový nebo z lehčeného betonu, z tvárnic keramických nebo vápenopískových, tloušťky desek přes 40 do 80 mm</t>
  </si>
  <si>
    <t>170</t>
  </si>
  <si>
    <t>https://podminky.urs.cz/item/CS_URS_2025_01/622211011</t>
  </si>
  <si>
    <t>28375948</t>
  </si>
  <si>
    <t>deska EPS 100 fasádní λ=0,037 tl 80mm</t>
  </si>
  <si>
    <t>172</t>
  </si>
  <si>
    <t>151,86*1,05 "Přepočtené koeficientem množství</t>
  </si>
  <si>
    <t>87</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</si>
  <si>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</si>
  <si>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</si>
  <si>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174</t>
  </si>
  <si>
    <t>https://podminky.urs.cz/item/CS_URS_2025_01/622211041</t>
  </si>
  <si>
    <t>"S06 sokl obklad pod PIR"(2,65*2+1,35*4+0,2*2)*0,32</t>
  </si>
  <si>
    <t>28376449</t>
  </si>
  <si>
    <t>deska XPS hrana rovná a strukturovaný povrch 300kPA λ=0,035 tl 200mm</t>
  </si>
  <si>
    <t>176</t>
  </si>
  <si>
    <t>3,552*1,05 "Přepočtené koeficientem množství</t>
  </si>
  <si>
    <t>89</t>
  </si>
  <si>
    <t>622211061</t>
  </si>
  <si>
    <t>Montáž kontaktního zateplení lepením a mechanickým kotvením z polystyrenových desek (dodávka ve specifikaci) na vnější stěny, na podklad betonový nebo z lehčeného betonu, z tvárnic keramických nebo vápenopískových, tloušťky desek přes 240 mm</t>
  </si>
  <si>
    <t>178</t>
  </si>
  <si>
    <t>https://podminky.urs.cz/item/CS_URS_2025_01/622211061</t>
  </si>
  <si>
    <t>"S05 sokl obklad pod vatou"(1,6*2+0,4+3,4*2+3,6*2+0,6*2+4,1+2,3)*0,32</t>
  </si>
  <si>
    <t>28376655</t>
  </si>
  <si>
    <t>deska XPS hrana polodrážková a hladký povrch 500kPA λ=0,035 tl 260mm</t>
  </si>
  <si>
    <t>180</t>
  </si>
  <si>
    <t>21,894*1,05 "Přepočtené koeficientem množství</t>
  </si>
  <si>
    <t>91</t>
  </si>
  <si>
    <t>622221061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</si>
  <si>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t>
  </si>
  <si>
    <t>182</t>
  </si>
  <si>
    <t>https://podminky.urs.cz/item/CS_URS_2025_01/622221061</t>
  </si>
  <si>
    <t>"S02 stěna obklad"(7+3,4*2+6,7*2+3,6*2+7,45+0,9*2)*3,8</t>
  </si>
  <si>
    <t>"otvory"-(1,95*2,25*2+1,15*2,25*2+1,5*0,6*2+2*2)</t>
  </si>
  <si>
    <t>63142034</t>
  </si>
  <si>
    <t>deska tepelně izolační minerální kontaktních fasád podélné vlákno λ=0,035-0,036 tl 260mm</t>
  </si>
  <si>
    <t>184</t>
  </si>
  <si>
    <t>433,294*1,05 "Přepočtené koeficientem množství</t>
  </si>
  <si>
    <t>93</t>
  </si>
  <si>
    <t>622231141</t>
  </si>
  <si>
    <t>Montáž kontaktního zateplení lepením a mechanickým kotvením z desek z fenolické pěny (dodávka ve specifikaci) na vnější stěny, na podklad betonový nebo z lehčeného betonu, z tvárnic keramických nebo vápenopískových, tloušťky desek přes 160 do 200 mm</t>
  </si>
  <si>
    <t>186</t>
  </si>
  <si>
    <t>https://podminky.urs.cz/item/CS_URS_2025_01/622231141</t>
  </si>
  <si>
    <t>"S03 stěna obklad PIR"(2,65*2+1,35*4+0,2*2)*2,25</t>
  </si>
  <si>
    <t>76537</t>
  </si>
  <si>
    <t>deska izolační PIR fasádní λ=0,022 tl 200mm</t>
  </si>
  <si>
    <t>Vlastní</t>
  </si>
  <si>
    <t>188</t>
  </si>
  <si>
    <t>24,975*1,05 "Přepočtené koeficientem množství</t>
  </si>
  <si>
    <t>95</t>
  </si>
  <si>
    <t>622251105</t>
  </si>
  <si>
    <t>Montáž kontaktního zateplení lepením a mechanickým kotvením Příplatek k cenám za zápustnou montáž kotev s použitím tepelněizolačních zátek na vnější stěny z minerální vlny</t>
  </si>
  <si>
    <t>190</t>
  </si>
  <si>
    <t>https://podminky.urs.cz/item/CS_URS_2025_01/622251105</t>
  </si>
  <si>
    <t>622251107</t>
  </si>
  <si>
    <t>Montáž kontaktního zateplení lepením a mechanickým kotvením Příplatek k cenám za zápustnou montáž kotev s použitím tepelněizolačních zátek na vnější stěny z fenolické pěny</t>
  </si>
  <si>
    <t>192</t>
  </si>
  <si>
    <t>https://podminky.urs.cz/item/CS_URS_2025_01/622251107</t>
  </si>
  <si>
    <t>97</t>
  </si>
  <si>
    <t>622252001</t>
  </si>
  <si>
    <t>Montáž profilů kontaktního zateplení zakládacích soklových připevněných hmoždinkami</t>
  </si>
  <si>
    <t>194</t>
  </si>
  <si>
    <t>https://podminky.urs.cz/item/CS_URS_2025_01/622252001</t>
  </si>
  <si>
    <t>"S05 sokl obklad pod vatou"(1,6*2+0,4+3,4*2+3,6*2+0,6*2+4,1+2,3)</t>
  </si>
  <si>
    <t>"S06 sokl obklad pod PIR"(2,65*2+1,35*4+0,2*2)</t>
  </si>
  <si>
    <t>28342210</t>
  </si>
  <si>
    <t>profil zakládací PVC s výztužnou tkaninou pro izolant tl 80-300mm</t>
  </si>
  <si>
    <t>196</t>
  </si>
  <si>
    <t>79,52*1,05 "Přepočtené koeficientem množství</t>
  </si>
  <si>
    <t>99</t>
  </si>
  <si>
    <t>622252002</t>
  </si>
  <si>
    <t>Montáž profilů kontaktního zateplení ostatních stěnových, dilatačních apod. lepených do tmelu</t>
  </si>
  <si>
    <t>198</t>
  </si>
  <si>
    <t>https://podminky.urs.cz/item/CS_URS_2025_01/622252002</t>
  </si>
  <si>
    <t>4*3,8+8*1,2</t>
  </si>
  <si>
    <t>63127464</t>
  </si>
  <si>
    <t>profil rohový Al s výztužnou tkaninou š 100/100mm</t>
  </si>
  <si>
    <t>200</t>
  </si>
  <si>
    <t>24,8*1,05 "Přepočtené koeficientem množství</t>
  </si>
  <si>
    <t>101</t>
  </si>
  <si>
    <t>622531002</t>
  </si>
  <si>
    <t>Omítka tenkovrstvá silikonová vnějších ploch probarvená bez penetrace zatíraná (škrábaná), zrnitost 1,0 mm stěn</t>
  </si>
  <si>
    <t>202</t>
  </si>
  <si>
    <t>https://podminky.urs.cz/item/CS_URS_2025_01/622531002</t>
  </si>
  <si>
    <t>622531012</t>
  </si>
  <si>
    <t>Omítka tenkovrstvá silikonová vnějších ploch probarvená bez penetrace zatíraná (škrábaná), zrnitost 1,5 mm stěn</t>
  </si>
  <si>
    <t>204</t>
  </si>
  <si>
    <t>https://podminky.urs.cz/item/CS_URS_2025_01/622531012</t>
  </si>
  <si>
    <t>103</t>
  </si>
  <si>
    <t>629991011</t>
  </si>
  <si>
    <t>Zakrytí vnějších ploch před znečištěním včetně pozdějšího odkrytí výplní otvorů a svislých ploch fólií přilepenou lepící páskou</t>
  </si>
  <si>
    <t>206</t>
  </si>
  <si>
    <t>https://podminky.urs.cz/item/CS_URS_2025_01/629991011</t>
  </si>
  <si>
    <t>631311116</t>
  </si>
  <si>
    <t>Mazanina z betonu prostého bez zvýšených nároků na prostředí tl. přes 50 do 80 mm tř. C 25/30</t>
  </si>
  <si>
    <t>208</t>
  </si>
  <si>
    <t>https://podminky.urs.cz/item/CS_URS_2025_01/631311116</t>
  </si>
  <si>
    <t>"PDL1"(7,8*2+7,01+4,65*2+6,36*2+7,96+4,42+3,61*2+6,55)*0,077</t>
  </si>
  <si>
    <t>"PDL2"(4,42+1,71+1,33)*0,075</t>
  </si>
  <si>
    <t>105</t>
  </si>
  <si>
    <t>631311126</t>
  </si>
  <si>
    <t>Mazanina z betonu prostého bez zvýšených nároků na prostředí tl. přes 80 do 120 mm tř. C 25/30</t>
  </si>
  <si>
    <t>210</t>
  </si>
  <si>
    <t>https://podminky.urs.cz/item/CS_URS_2025_01/631311126</t>
  </si>
  <si>
    <t>"PDL3"(51,19*2+13,23+25,74*2+14,08*2+12,09*6+16,43*2+13,64*2+32,74+14,13)*0,089</t>
  </si>
  <si>
    <t>"PDL4"(4,07*2+13,2*2+4,96)*0,087</t>
  </si>
  <si>
    <t>631319011</t>
  </si>
  <si>
    <t>Příplatek k cenám mazanin za úpravu povrchu mazaniny přehlazením, mazanina tl. přes 50 do 80 mm</t>
  </si>
  <si>
    <t>212</t>
  </si>
  <si>
    <t>https://podminky.urs.cz/item/CS_URS_2025_01/631319011</t>
  </si>
  <si>
    <t>107</t>
  </si>
  <si>
    <t>631319012</t>
  </si>
  <si>
    <t>Příplatek k cenám mazanin za úpravu povrchu mazaniny přehlazením, mazanina tl. přes 80 do 120 mm</t>
  </si>
  <si>
    <t>214</t>
  </si>
  <si>
    <t>https://podminky.urs.cz/item/CS_URS_2025_01/631319012</t>
  </si>
  <si>
    <t>631319221</t>
  </si>
  <si>
    <t>Příplatek k cenám betonových mazanin za vyztužení polymerovými makrovlákny objemové vyztužení 2,5 kg/m3</t>
  </si>
  <si>
    <t>216</t>
  </si>
  <si>
    <t>https://podminky.urs.cz/item/CS_URS_2025_01/631319221</t>
  </si>
  <si>
    <t>6,01+36,794</t>
  </si>
  <si>
    <t>109</t>
  </si>
  <si>
    <t>632450121</t>
  </si>
  <si>
    <t>Potěr cementový vyrovnávací ze suchých směsí v pásu o průměrné (střední) tl. od 10 do 20 mm</t>
  </si>
  <si>
    <t>218</t>
  </si>
  <si>
    <t>https://podminky.urs.cz/item/CS_URS_2025_01/632450121</t>
  </si>
  <si>
    <t>venkovní desky kšilt- spádová vrstva</t>
  </si>
  <si>
    <t>632481213</t>
  </si>
  <si>
    <t>Separační vrstva k oddělení podlahových vrstev z polyetylénové fólie</t>
  </si>
  <si>
    <t>220</t>
  </si>
  <si>
    <t>https://podminky.urs.cz/item/CS_URS_2025_01/632481213</t>
  </si>
  <si>
    <t>"PDL1"(7,8*2+7,01+4,65*2+6,36*2+7,96+4,42+3,61*2+6,55)</t>
  </si>
  <si>
    <t>"PDL2"(4,42+1,71+1,33)</t>
  </si>
  <si>
    <t>"PDL3"(51,19*2+13,23+25,74*2+14,08*2+12,09*6+16,43*2+13,64*2+32,74+14,13)</t>
  </si>
  <si>
    <t>"PDL4"(4,07*2+13,2*2+4,96)</t>
  </si>
  <si>
    <t>111</t>
  </si>
  <si>
    <t>634112123</t>
  </si>
  <si>
    <t>Obvodová dilatace mezi stěnou a mazaninou nebo potěrem podlahovým páskem z pěnového PE s fólií tl. do 10 mm, výšky 80 mm</t>
  </si>
  <si>
    <t>222</t>
  </si>
  <si>
    <t>https://podminky.urs.cz/item/CS_URS_2025_01/634112123</t>
  </si>
  <si>
    <t>"PDL1,2,3,4"</t>
  </si>
  <si>
    <t>11,2*2+8,1*2+8,8*2+28,65*2+14,9+25*2+15,2*2+14*6+16,8*2+15*2+14,8*2+12,1+9,2*2+10,3*2+9,48+11,7+28,82+15,5+7,6*2+11,5+5,5+4,7</t>
  </si>
  <si>
    <t>642942611</t>
  </si>
  <si>
    <t>Osazování zárubní nebo rámů kovových dveřních lisovaných nebo z úhelníků bez dveřních křídel na montážní pěnu, plochy otvoru do 2,5 m2</t>
  </si>
  <si>
    <t>224</t>
  </si>
  <si>
    <t>https://podminky.urs.cz/item/CS_URS_2025_01/642942611</t>
  </si>
  <si>
    <t>"D01"1</t>
  </si>
  <si>
    <t>"D02"4+5</t>
  </si>
  <si>
    <t>"D05"2</t>
  </si>
  <si>
    <t>"D06"4+4</t>
  </si>
  <si>
    <t>"D07"1+3</t>
  </si>
  <si>
    <t>"D08"1+1</t>
  </si>
  <si>
    <t>"D09"1+1</t>
  </si>
  <si>
    <t>113</t>
  </si>
  <si>
    <t>31442</t>
  </si>
  <si>
    <t>zárubeň jednokřídlá ocelová pro dodatečnou montáž tl stěny 160-200mm rozměru 800/2200mm</t>
  </si>
  <si>
    <t>226</t>
  </si>
  <si>
    <t>31443</t>
  </si>
  <si>
    <t>zárubeň jednokřídlá ocelová pro dodatečnou montáž tl stěny 160-200mm rozměru 900/2200mm</t>
  </si>
  <si>
    <t>228</t>
  </si>
  <si>
    <t>115</t>
  </si>
  <si>
    <t>314431</t>
  </si>
  <si>
    <t>zárubeň jednokřídlá ocelová pro dodatečnou montáž tl stěny 160-200mm rozměru 1000/2200mm</t>
  </si>
  <si>
    <t>230</t>
  </si>
  <si>
    <t>31444</t>
  </si>
  <si>
    <t>zárubeň jednokřídlá ocelová pro dodatečnou montáž tl stěny 160-200mm rozměru 1100/2200mm</t>
  </si>
  <si>
    <t>232</t>
  </si>
  <si>
    <t>117</t>
  </si>
  <si>
    <t>31445</t>
  </si>
  <si>
    <t>zárubeň jednokřídlá ocelová pro dodatečnou montáž tl stěny 160-200mm rozměru 1200/2200mm</t>
  </si>
  <si>
    <t>234</t>
  </si>
  <si>
    <t>642946111</t>
  </si>
  <si>
    <t>Osazení stavebního pouzdra posuvných dveří do zděné příčky s jednou kapsou pro jedno dveřní křídlo průchozí šířky do 800 mm</t>
  </si>
  <si>
    <t>236</t>
  </si>
  <si>
    <t>https://podminky.urs.cz/item/CS_URS_2025_01/642946111</t>
  </si>
  <si>
    <t>"D03"5</t>
  </si>
  <si>
    <t>119</t>
  </si>
  <si>
    <t>D0301</t>
  </si>
  <si>
    <t>pouzdro stavební do zdiva pro 1 křídlo posuvných dveří š 800mm v do 2200mm</t>
  </si>
  <si>
    <t>238</t>
  </si>
  <si>
    <t>642946112</t>
  </si>
  <si>
    <t>Osazení stavebního pouzdra posuvných dveří do zděné příčky s jednou kapsou pro jedno dveřní křídlo průchozí šířky přes 800 do 1200 mm</t>
  </si>
  <si>
    <t>240</t>
  </si>
  <si>
    <t>https://podminky.urs.cz/item/CS_URS_2025_01/642946112</t>
  </si>
  <si>
    <t>"D04"2</t>
  </si>
  <si>
    <t>121</t>
  </si>
  <si>
    <t>D0401</t>
  </si>
  <si>
    <t>pouzdro stavební do zdiva pro 1 křídlo posuvných dveří š 1200mm v do 2200mm</t>
  </si>
  <si>
    <t>242</t>
  </si>
  <si>
    <t>Ostatní konstrukce a práce, bourání</t>
  </si>
  <si>
    <t>941111121</t>
  </si>
  <si>
    <t>Lešení řadové trubkové lehké pracovní s podlahami s provozním zatížením tř. 3 do 200 kg/m2 šířky tř. W09 od 0,9 do 1,2 m, výšky výšky do 10 m montáž</t>
  </si>
  <si>
    <t>244</t>
  </si>
  <si>
    <t>https://podminky.urs.cz/item/CS_URS_2025_01/941111121</t>
  </si>
  <si>
    <t>(17+51+4,5+2)*2*4</t>
  </si>
  <si>
    <t>123</t>
  </si>
  <si>
    <t>941111221</t>
  </si>
  <si>
    <t>Lešení řadové trubkové lehké pracovní s podlahami s provozním zatížením tř. 3 do 200 kg/m2 šířky tř. W09 od 0,9 do 1,2 m, výšky výšky do 10 m příplatek k ceně za každý den použití</t>
  </si>
  <si>
    <t>246</t>
  </si>
  <si>
    <t>https://podminky.urs.cz/item/CS_URS_2025_01/941111221</t>
  </si>
  <si>
    <t>"pronájem odhad 4 měsíce"596*120</t>
  </si>
  <si>
    <t>941111821</t>
  </si>
  <si>
    <t>Lešení řadové trubkové lehké pracovní s podlahami s provozním zatížením tř. 3 do 200 kg/m2 šířky tř. W09 od 0,9 do 1,2 m, výšky výšky do 10 m demontáž</t>
  </si>
  <si>
    <t>248</t>
  </si>
  <si>
    <t>https://podminky.urs.cz/item/CS_URS_2025_01/941111821</t>
  </si>
  <si>
    <t>125</t>
  </si>
  <si>
    <t>949101111</t>
  </si>
  <si>
    <t>Lešení pomocné pracovní pro objekty pozemních staveb pro zatížení do 150 kg/m2, o výšce lešeňové podlahy do 1,9 m</t>
  </si>
  <si>
    <t>250</t>
  </si>
  <si>
    <t>https://podminky.urs.cz/item/CS_URS_2025_01/949101111</t>
  </si>
  <si>
    <t>952901111</t>
  </si>
  <si>
    <t>Vyčištění budov nebo objektů před předáním do užívání budov bytové nebo občanské výstavby, světlé výšky podlaží do 4 m</t>
  </si>
  <si>
    <t>252</t>
  </si>
  <si>
    <t>https://podminky.urs.cz/item/CS_URS_2025_01/952901111</t>
  </si>
  <si>
    <t>"101-140"</t>
  </si>
  <si>
    <t>7,8*2+4,07*2+4,42*2+51,19*2+13,23+25,74*2+14,08*2+12,09*6+16,43*2+13,64*2+13,2*2+7,01+4,65*2+6,36*2+4,96+7,96+32,74+14,13+3,61*2+6,55+1,71+1,33</t>
  </si>
  <si>
    <t>127</t>
  </si>
  <si>
    <t>953333321</t>
  </si>
  <si>
    <t>PVC těsnící pás do betonových konstrukcí do dilatačních spar vnitřní, pokládaný doprostřed konstrukce mezi výztuž šířky 240 mm</t>
  </si>
  <si>
    <t>254</t>
  </si>
  <si>
    <t>https://podminky.urs.cz/item/CS_URS_2025_01/953333321</t>
  </si>
  <si>
    <t>"dilatace venkovní desky"1,38*4+1,39*2</t>
  </si>
  <si>
    <t>95351132.R</t>
  </si>
  <si>
    <t>Nosný tepelně-izolační prvek pro přerušení tepelných mostů pro betonové balkónové desky tloušťky 250 mm, délka 1 m pronikající do stropních polí se smykovou výztuží</t>
  </si>
  <si>
    <t>256</t>
  </si>
  <si>
    <t>20,67*2+1,05*2+7,16+3,3*2+2,18*2+3,45</t>
  </si>
  <si>
    <t>129</t>
  </si>
  <si>
    <t>953966121</t>
  </si>
  <si>
    <t>Montáž ochranných prvků stěn do zdravotnických zařízení antibakteriálních pomocí hmoždinek madlo a svodidlo</t>
  </si>
  <si>
    <t>258</t>
  </si>
  <si>
    <t>https://podminky.urs.cz/item/CS_URS_2025_01/953966121</t>
  </si>
  <si>
    <t>"Z35"22,94</t>
  </si>
  <si>
    <t>Z35</t>
  </si>
  <si>
    <t>panel ochranný, PVC panel se zabudovaným LED podsvícením, povrch texturovaný, tl 1,5mm, Bs1d0</t>
  </si>
  <si>
    <t>260</t>
  </si>
  <si>
    <t>22,94*1,1 "Přepočtené koeficientem množství</t>
  </si>
  <si>
    <t>998</t>
  </si>
  <si>
    <t>Přesun hmot</t>
  </si>
  <si>
    <t>131</t>
  </si>
  <si>
    <t>998011001</t>
  </si>
  <si>
    <t>Přesun hmot pro budovy občanské výstavby, bydlení, výrobu a služby s nosnou svislou konstrukcí zděnou z cihel, tvárnic nebo kamene vodorovná dopravní vzdálenost do 100 m základní pro budovy výšky do 6 m</t>
  </si>
  <si>
    <t>262</t>
  </si>
  <si>
    <t>https://podminky.urs.cz/item/CS_URS_2025_01/998011001</t>
  </si>
  <si>
    <t>PSV</t>
  </si>
  <si>
    <t>Práce a dodávky PSV</t>
  </si>
  <si>
    <t>711</t>
  </si>
  <si>
    <t>Izolace proti vodě, vlhkosti a plynům</t>
  </si>
  <si>
    <t>711111001</t>
  </si>
  <si>
    <t>Provedení izolace proti zemní vlhkosti natěradly a tmely za studena na ploše vodorovné V nátěrem penetračním</t>
  </si>
  <si>
    <t>264</t>
  </si>
  <si>
    <t>https://podminky.urs.cz/item/CS_URS_2025_01/711111001</t>
  </si>
  <si>
    <t>"S11 podkladní deska"581,25</t>
  </si>
  <si>
    <t>133</t>
  </si>
  <si>
    <t>11163150</t>
  </si>
  <si>
    <t>lak penetrační asfaltový</t>
  </si>
  <si>
    <t>266</t>
  </si>
  <si>
    <t>581,25*0,0003 "Přepočtené koeficientem množství</t>
  </si>
  <si>
    <t>711112001</t>
  </si>
  <si>
    <t>Provedení izolace proti zemní vlhkosti natěradly a tmely za studena na ploše svislé S nátěrem penetračním</t>
  </si>
  <si>
    <t>268</t>
  </si>
  <si>
    <t>https://podminky.urs.cz/item/CS_URS_2025_01/711112001</t>
  </si>
  <si>
    <t>"sokl celý"(48,9+15,05+3,3+0,85)*2*1,1</t>
  </si>
  <si>
    <t>"otvory"-(1,95*14+1,25*2+1,15*2+7,09*2)*0,3</t>
  </si>
  <si>
    <t>135</t>
  </si>
  <si>
    <t>270</t>
  </si>
  <si>
    <t>2489,491*0,00034 "Přepočtené koeficientem množství</t>
  </si>
  <si>
    <t>711141559</t>
  </si>
  <si>
    <t>Provedení izolace proti zemní vlhkosti pásy přitavením NAIP na ploše vodorovné V</t>
  </si>
  <si>
    <t>272</t>
  </si>
  <si>
    <t>https://podminky.urs.cz/item/CS_URS_2025_01/711141559</t>
  </si>
  <si>
    <t>137</t>
  </si>
  <si>
    <t>62853004</t>
  </si>
  <si>
    <t>pás asfaltový natavitelný modifikovaný SBS s vložkou ze skleněné tkaniny a spalitelnou PE fólií nebo jemnozrnným minerálním posypem na horním povrchu tl 4,0mm</t>
  </si>
  <si>
    <t>274</t>
  </si>
  <si>
    <t>581,25*1,1655 "Přepočtené koeficientem množství</t>
  </si>
  <si>
    <t>276</t>
  </si>
  <si>
    <t>139</t>
  </si>
  <si>
    <t>62856011</t>
  </si>
  <si>
    <t>pás asfaltový natavitelný modifikovaný SBS s vložkou z hliníkové fólie s textilií a spalitelnou PE fólií nebo jemnozrnným minerálním posypem na horním povrchu tl 4,0mm</t>
  </si>
  <si>
    <t>278</t>
  </si>
  <si>
    <t>711142559</t>
  </si>
  <si>
    <t>Provedení izolace proti zemní vlhkosti pásy přitavením NAIP na ploše svislé S</t>
  </si>
  <si>
    <t>280</t>
  </si>
  <si>
    <t>https://podminky.urs.cz/item/CS_URS_2025_01/711142559</t>
  </si>
  <si>
    <t>141</t>
  </si>
  <si>
    <t>282</t>
  </si>
  <si>
    <t>135,936*1,221 "Přepočtené koeficientem množství</t>
  </si>
  <si>
    <t>284</t>
  </si>
  <si>
    <t>143</t>
  </si>
  <si>
    <t>286</t>
  </si>
  <si>
    <t>711161274</t>
  </si>
  <si>
    <t>Provedení izolace proti zemní vlhkosti nopovou fólií na ploše svislé S výška nopu do 20 mm</t>
  </si>
  <si>
    <t>288</t>
  </si>
  <si>
    <t>https://podminky.urs.cz/item/CS_URS_2025_01/711161274</t>
  </si>
  <si>
    <t>145</t>
  </si>
  <si>
    <t>28323005</t>
  </si>
  <si>
    <t>fólie profilovaná (nopová) drenážní HDPE s výškou nopů 8mm</t>
  </si>
  <si>
    <t>290</t>
  </si>
  <si>
    <t>68,1*1,221 "Přepočtené koeficientem množství</t>
  </si>
  <si>
    <t>998711201</t>
  </si>
  <si>
    <t>Přesun hmot pro izolace proti vodě, vlhkosti a plynům stanovený procentní sazbou (%) z ceny vodorovná dopravní vzdálenost do 50 m základní v objektech výšky do 6 m</t>
  </si>
  <si>
    <t>%</t>
  </si>
  <si>
    <t>292</t>
  </si>
  <si>
    <t>https://podminky.urs.cz/item/CS_URS_2025_01/998711201</t>
  </si>
  <si>
    <t>712</t>
  </si>
  <si>
    <t>Povlakové krytiny</t>
  </si>
  <si>
    <t>147</t>
  </si>
  <si>
    <t>712311101</t>
  </si>
  <si>
    <t>Provedení povlakové krytiny střech plochých do 10° natěradly a tmely za studena nátěrem lakem penetračním nebo asfaltovým</t>
  </si>
  <si>
    <t>294</t>
  </si>
  <si>
    <t>https://podminky.urs.cz/item/CS_URS_2025_01/712311101</t>
  </si>
  <si>
    <t>"S09,10 střecha celá plocha vodorovná"569,5</t>
  </si>
  <si>
    <t>"S13 atika"110,4*0,8+70,6*1,165</t>
  </si>
  <si>
    <t>"světlíky plocha vodorovná"-(1,51*1,01*6)</t>
  </si>
  <si>
    <t>296</t>
  </si>
  <si>
    <t>730,918*0,00032 "Přepočtené koeficientem množství</t>
  </si>
  <si>
    <t>149</t>
  </si>
  <si>
    <t>712341559</t>
  </si>
  <si>
    <t>Provedení povlakové krytiny střech plochých do 10° pásy přitavením NAIP v plné ploše</t>
  </si>
  <si>
    <t>298</t>
  </si>
  <si>
    <t>https://podminky.urs.cz/item/CS_URS_2025_01/712341559</t>
  </si>
  <si>
    <t>"S13 atika vnitřní stěna"110,4*0,8+70,6*1,165</t>
  </si>
  <si>
    <t>"světlíky plocha svislá"(1,51+1,01)*2*0,5*6</t>
  </si>
  <si>
    <t>300</t>
  </si>
  <si>
    <t>746,038*1,1655 "Přepočtené koeficientem množství</t>
  </si>
  <si>
    <t>151</t>
  </si>
  <si>
    <t>712341715</t>
  </si>
  <si>
    <t>Provedení povlakové krytiny střech plochých do 10° pásy přitavením NAIP ostatní činnosti při pokládání pásů (materiál ve specifikaci) zaizolování prostupů střešní rovinou kruhový průřez, průměr do 300 mm</t>
  </si>
  <si>
    <t>302</t>
  </si>
  <si>
    <t>https://podminky.urs.cz/item/CS_URS_2025_01/712341715</t>
  </si>
  <si>
    <t>"K01"10</t>
  </si>
  <si>
    <t>62851033</t>
  </si>
  <si>
    <t>prostup parozábranou s integrovanou manžetou z modifikovaného asfaltového pásu DN 125</t>
  </si>
  <si>
    <t>304</t>
  </si>
  <si>
    <t>153</t>
  </si>
  <si>
    <t>306</t>
  </si>
  <si>
    <t>"Z31"2</t>
  </si>
  <si>
    <t>"Z32"2</t>
  </si>
  <si>
    <t>"Z33"10</t>
  </si>
  <si>
    <t>"Z34"10</t>
  </si>
  <si>
    <t>62851032</t>
  </si>
  <si>
    <t>prostup parozábranou s integrovanou manžetou z modifikovaného asfaltového pásu DN 100</t>
  </si>
  <si>
    <t>308</t>
  </si>
  <si>
    <t>10+10</t>
  </si>
  <si>
    <t>155</t>
  </si>
  <si>
    <t>51034</t>
  </si>
  <si>
    <t>prostup parozábranou s integrovanou manžetou z modifikovaného asfaltového pásu DN 160</t>
  </si>
  <si>
    <t>310</t>
  </si>
  <si>
    <t>2+2</t>
  </si>
  <si>
    <t>712341718</t>
  </si>
  <si>
    <t>Provedení povlakové krytiny střech plochých do 10° pásy přitavením NAIP ostatní činnosti při pokládání pásů (materiál ve specifikaci) zaizolování prostupů střešní rovinou hranatý průřez, vnitřní plochy do 0,09 m2</t>
  </si>
  <si>
    <t>312</t>
  </si>
  <si>
    <t>https://podminky.urs.cz/item/CS_URS_2025_01/712341718</t>
  </si>
  <si>
    <t>157</t>
  </si>
  <si>
    <t>51038</t>
  </si>
  <si>
    <t>prostup pro kabely s integrovanou manžetou z modifikovaného asfaltového pásu</t>
  </si>
  <si>
    <t>314</t>
  </si>
  <si>
    <t>712361705</t>
  </si>
  <si>
    <t>Provedení povlakové krytiny střech plochých do 10° fólií lepená se svařovanými spoji</t>
  </si>
  <si>
    <t>316</t>
  </si>
  <si>
    <t>https://podminky.urs.cz/item/CS_URS_2025_01/712361705</t>
  </si>
  <si>
    <t>159</t>
  </si>
  <si>
    <t>28322012</t>
  </si>
  <si>
    <t>fólie hydroizolační střešní mPVC mechanicky kotvená šedá tl 1,5mm</t>
  </si>
  <si>
    <t>318</t>
  </si>
  <si>
    <t>598,223*1,1655 "Přepočtené koeficientem množství</t>
  </si>
  <si>
    <t>712363005</t>
  </si>
  <si>
    <t>Provedení povlakové krytiny střech plochých do 10° fólií termoplastickou mPVC (měkčené PVC) aplikace fólie na oplechování (na tzv. fóliový plech) horkovzdušným navařením v plné ploše</t>
  </si>
  <si>
    <t>320</t>
  </si>
  <si>
    <t>https://podminky.urs.cz/item/CS_URS_2025_01/712363005</t>
  </si>
  <si>
    <t>"atika"((49+15,2+3,3+0,9)*2+10,8*4+4,5+2,8)*0,6</t>
  </si>
  <si>
    <t>161</t>
  </si>
  <si>
    <t>322</t>
  </si>
  <si>
    <t>201,489*1,1655 "Přepočtené koeficientem množství</t>
  </si>
  <si>
    <t>712363101</t>
  </si>
  <si>
    <t>Provedení povlakové krytiny střech plochých do 10° fólií ostatní činnosti při pokládání hydroizolačních fólií (materiál ve specifikaci) mechanické ukotvení talířovou hmoždinkou do polystyrenu nebo desek z minerální vlny</t>
  </si>
  <si>
    <t>324</t>
  </si>
  <si>
    <t>https://podminky.urs.cz/item/CS_URS_2025_01/712363101</t>
  </si>
  <si>
    <t>"S09 zelená střecha vč. kačírkové části"365,584*6</t>
  </si>
  <si>
    <t>"S10 kačírková střecha"139,139*6</t>
  </si>
  <si>
    <t>163</t>
  </si>
  <si>
    <t>59051226</t>
  </si>
  <si>
    <t>hmoždinka ETA univerzální šroubovací fasádní s kovovým trnem pro montáž TI 8x60x455mm</t>
  </si>
  <si>
    <t>326</t>
  </si>
  <si>
    <t>3028,338*1,05 "Přepočtené koeficientem množství</t>
  </si>
  <si>
    <t>712363112</t>
  </si>
  <si>
    <t>Provedení povlakové krytiny střech plochých do 10° fólií ostatní činnosti při pokládání hydroizolačních fólií (materiál ve specifikaci) vodotěsné překrytí talířové hmoždinky pruhem fólie horkovzdušným navařením</t>
  </si>
  <si>
    <t>328</t>
  </si>
  <si>
    <t>https://podminky.urs.cz/item/CS_URS_2025_01/712363112</t>
  </si>
  <si>
    <t>165</t>
  </si>
  <si>
    <t>28322058</t>
  </si>
  <si>
    <t>fólie hydroizolační střešní mPVC nevyztužená určená na detaily šedá tl 1,5mm</t>
  </si>
  <si>
    <t>330</t>
  </si>
  <si>
    <t>3028,338*0,04</t>
  </si>
  <si>
    <t>712363115</t>
  </si>
  <si>
    <t>Provedení povlakové krytiny střech plochých do 10° fólií ostatní činnosti při pokládání hydroizolačních fólií (materiál ve specifikaci) zaizolování prostupů střešní rovinou kruhový průřez, průměr do 300 mm</t>
  </si>
  <si>
    <t>332</t>
  </si>
  <si>
    <t>https://podminky.urs.cz/item/CS_URS_2025_01/712363115</t>
  </si>
  <si>
    <t>167</t>
  </si>
  <si>
    <t>28342014</t>
  </si>
  <si>
    <t>manžeta těsnící pro prostupy hydroizolací z PVC uzavřená kruhová vnitřní průměr 120-180</t>
  </si>
  <si>
    <t>334</t>
  </si>
  <si>
    <t>28342013</t>
  </si>
  <si>
    <t>manžeta těsnící pro prostupy hydroizolací z PVC uzavřená kruhová vnitřní průměr 90-114</t>
  </si>
  <si>
    <t>336</t>
  </si>
  <si>
    <t>169</t>
  </si>
  <si>
    <t>712363118</t>
  </si>
  <si>
    <t>Provedení povlakové krytiny střech plochých do 10° fólií ostatní činnosti při pokládání hydroizolačních fólií (materiál ve specifikaci) zaizolování prostupů střešní rovinou hranatý průřez, vnitřní plochy do 0,09 m2</t>
  </si>
  <si>
    <t>338</t>
  </si>
  <si>
    <t>https://podminky.urs.cz/item/CS_URS_2025_01/712363118</t>
  </si>
  <si>
    <t>"strop"1</t>
  </si>
  <si>
    <t>28342016</t>
  </si>
  <si>
    <t>manžeta těsnící pro prostupy hydroizolací z PVC uzavřená čtyřhranná rozměr 8x40-80 10x30-50 15x35 16x16 20x20-40 25x25-30 30x30</t>
  </si>
  <si>
    <t>340</t>
  </si>
  <si>
    <t>1*0,66 "Přepočtené koeficientem množství</t>
  </si>
  <si>
    <t>171</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</si>
  <si>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</si>
  <si>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</si>
  <si>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342</t>
  </si>
  <si>
    <t>https://podminky.urs.cz/item/CS_URS_2025_01/712363122</t>
  </si>
  <si>
    <t>"K10"32</t>
  </si>
  <si>
    <t>28322070</t>
  </si>
  <si>
    <t>roh vnitřní pro střešní fólie mPVC šedé</t>
  </si>
  <si>
    <t>344</t>
  </si>
  <si>
    <t>173</t>
  </si>
  <si>
    <t>346</t>
  </si>
  <si>
    <t>"K09"38</t>
  </si>
  <si>
    <t>28322071</t>
  </si>
  <si>
    <t>roh vnější pro střešní fólie mPVC šedá</t>
  </si>
  <si>
    <t>348</t>
  </si>
  <si>
    <t>175</t>
  </si>
  <si>
    <t>71236335.R01</t>
  </si>
  <si>
    <t>Povlakové krytiny střech plochých do 10° z tvarovaných poplastovaných lišt pro mPVC stěnová lišta ukončovací vč. podomítkové okapnice rš 100 mm</t>
  </si>
  <si>
    <t>350</t>
  </si>
  <si>
    <t>"K12"55</t>
  </si>
  <si>
    <t>71236335.R02</t>
  </si>
  <si>
    <t>Povlakové krytiny střech plochých do 10° z tvarovaných poplastovaných lišt pro mPVC stěnová lišta nepřiznanou okapničkou rš 100 mm</t>
  </si>
  <si>
    <t>352</t>
  </si>
  <si>
    <t>177</t>
  </si>
  <si>
    <t>712363352</t>
  </si>
  <si>
    <t>Povlakové krytiny střech plochých do 10° z tvarovaných poplastovaných lišt pro mPVC vnitřní koutová lišta rš 100 mm</t>
  </si>
  <si>
    <t>354</t>
  </si>
  <si>
    <t>https://podminky.urs.cz/item/CS_URS_2025_01/712363352</t>
  </si>
  <si>
    <t>"K10"225</t>
  </si>
  <si>
    <t>712363353</t>
  </si>
  <si>
    <t>Povlakové krytiny střech plochých do 10° z tvarovaných poplastovaných lišt pro mPVC vnější koutová lišta rš 100 mm</t>
  </si>
  <si>
    <t>356</t>
  </si>
  <si>
    <t>https://podminky.urs.cz/item/CS_URS_2025_01/712363353</t>
  </si>
  <si>
    <t>"K09"184,5</t>
  </si>
  <si>
    <t>179</t>
  </si>
  <si>
    <t>712363355</t>
  </si>
  <si>
    <t>Povlakové krytiny střech plochých do 10° z tvarovaných poplastovaných lišt pro mPVC okapnice rš 150 mm</t>
  </si>
  <si>
    <t>358</t>
  </si>
  <si>
    <t>https://podminky.urs.cz/item/CS_URS_2025_01/712363355</t>
  </si>
  <si>
    <t>"K11"61,5</t>
  </si>
  <si>
    <t>712363355.R1</t>
  </si>
  <si>
    <t>Povlakové krytiny střech plochých do 10° z tvarovaných poplastovaných lišt pro mPVC parapetní připojovací profil rš 150 mm</t>
  </si>
  <si>
    <t>360</t>
  </si>
  <si>
    <t>"K13"61,5</t>
  </si>
  <si>
    <t>181</t>
  </si>
  <si>
    <t>712363358</t>
  </si>
  <si>
    <t>Povlakové krytiny střech plochých do 10° z tvarovaných poplastovaných lišt pro mPVC závětrná lišta rš 250 mm</t>
  </si>
  <si>
    <t>362</t>
  </si>
  <si>
    <t>https://podminky.urs.cz/item/CS_URS_2025_01/712363358</t>
  </si>
  <si>
    <t>"K08"189,5</t>
  </si>
  <si>
    <t>712391171</t>
  </si>
  <si>
    <t>Provedení povlakové krytiny střech plochých do 10° -ostatní práce provedení vrstvy textilní podkladní</t>
  </si>
  <si>
    <t>364</t>
  </si>
  <si>
    <t>https://podminky.urs.cz/item/CS_URS_2025_01/712391171</t>
  </si>
  <si>
    <t>"S09 zelená střecha vč. kačírkové části"(12,64*9,7+8*2,8+0,6*4,2)*2+6,08*11,6</t>
  </si>
  <si>
    <t>"S10 kačírková střecha"9,73*7,15*2</t>
  </si>
  <si>
    <t>"S13 atika vnitřní stěna"110,4*0,3+70,6*0,5</t>
  </si>
  <si>
    <t>"S01 atika +4,2 vnější stěna"70,6*0,3</t>
  </si>
  <si>
    <t>"světlíky svislá stěna"(1,5+1)*2*0,13*6</t>
  </si>
  <si>
    <t>183</t>
  </si>
  <si>
    <t>69311199</t>
  </si>
  <si>
    <t>geotextilie netkaná separační, ochranná, filtrační, drenážní PES(70%)+PP(30%) 300g/m2</t>
  </si>
  <si>
    <t>366</t>
  </si>
  <si>
    <t>687,332*1,155 "Přepočtené koeficientem množství</t>
  </si>
  <si>
    <t>712391172</t>
  </si>
  <si>
    <t>Provedení povlakové krytiny střech plochých do 10° -ostatní práce provedení vrstvy textilní ochranné</t>
  </si>
  <si>
    <t>368</t>
  </si>
  <si>
    <t>https://podminky.urs.cz/item/CS_URS_2025_01/712391172</t>
  </si>
  <si>
    <t>"S01 atika +4,2 svislá část"70,6*0,13</t>
  </si>
  <si>
    <t>185</t>
  </si>
  <si>
    <t>69311202</t>
  </si>
  <si>
    <t>geotextilie netkaná separační, ochranná, filtrační, drenážní PES(70%)+PP(30%) 500g/m2</t>
  </si>
  <si>
    <t>370</t>
  </si>
  <si>
    <t>148,317*1,155 "Přepočtené koeficientem množství</t>
  </si>
  <si>
    <t>712391382</t>
  </si>
  <si>
    <t>Provedení povlakové krytiny střech plochých do 10° -ostatní práce dokončení izolace násypem z hrubého kameniva frakce 16 - 22, tl. 50 mm</t>
  </si>
  <si>
    <t>372</t>
  </si>
  <si>
    <t>https://podminky.urs.cz/item/CS_URS_2025_01/712391382</t>
  </si>
  <si>
    <t>"S09 zelená střecha široké pásy okolo světlíků celková tl. 120mm"(4,2*1,35+7,5*1,7)*2+(1*1*+5,2*1+5,5*1,7)</t>
  </si>
  <si>
    <t>"S10 kačírková střecha celková tl. 130mm"9,73*7,15*2</t>
  </si>
  <si>
    <t>187</t>
  </si>
  <si>
    <t>58337402</t>
  </si>
  <si>
    <t>kamenivo dekorační (kačírek) frakce 16/22</t>
  </si>
  <si>
    <t>374</t>
  </si>
  <si>
    <t>712391482</t>
  </si>
  <si>
    <t>Provedení povlakové krytiny střech plochých do 10° -ostatní práce dokončení izolace násypem z hrubého kameniva Příplatek k ceně za každých dalších 10 mm</t>
  </si>
  <si>
    <t>376</t>
  </si>
  <si>
    <t>https://podminky.urs.cz/item/CS_URS_2025_01/712391482</t>
  </si>
  <si>
    <t>"S09 zelená střecha široké pásy okolo světlíků celková tl. 120mm"(4,2*1,35+7,5*1,7)*2+(1*1+5,2*1+5,5*1,7)</t>
  </si>
  <si>
    <t>189</t>
  </si>
  <si>
    <t>378</t>
  </si>
  <si>
    <t>"S09 zelená střecha široké pásy okolo světlíků celková tl. 120mm"(4,2*1,35+7,5*1,7)*2*0,07+(1*1+5,2*1+5,5*1,7)*0,07</t>
  </si>
  <si>
    <t>"S10 kačírková střecha celková tl. 130mm"9,73*7,15*2*0,08</t>
  </si>
  <si>
    <t>14,798*1,7 "Přepočtené koeficientem množství</t>
  </si>
  <si>
    <t>712771101</t>
  </si>
  <si>
    <t>Provedení ochranné vrstvy vegetační střechy proti prorůstání kořenů, proti mechanickému poškození hydroizolace z textilií nebo rohoží volně kladených s přesahem, sklon střechy do 5°</t>
  </si>
  <si>
    <t>380</t>
  </si>
  <si>
    <t>https://podminky.urs.cz/item/CS_URS_2025_01/712771101</t>
  </si>
  <si>
    <t>"S09 zelená střecha celá plocha"(147*2+6,8*11,6)</t>
  </si>
  <si>
    <t>"světlíky svislá"(1+1,5)*2*6*0,18</t>
  </si>
  <si>
    <t>"světlíky"-(1*1,5*6)</t>
  </si>
  <si>
    <t>191</t>
  </si>
  <si>
    <t>69334002</t>
  </si>
  <si>
    <t>textilie ochranná vegetačních střech 300g/m2</t>
  </si>
  <si>
    <t>382</t>
  </si>
  <si>
    <t>369,28*1,05 "Přepočtené koeficientem množství</t>
  </si>
  <si>
    <t>712771221</t>
  </si>
  <si>
    <t>Provedení drenážní vrstvy vegetační střechy z plastových nopových fólií, výšky nopů do 25 mm, sklon střechy do 5°</t>
  </si>
  <si>
    <t>384</t>
  </si>
  <si>
    <t>https://podminky.urs.cz/item/CS_URS_2025_01/712771221</t>
  </si>
  <si>
    <t>"světlíky svislá"(1+1,5)*2*6*0,16</t>
  </si>
  <si>
    <t>193</t>
  </si>
  <si>
    <t>69334152</t>
  </si>
  <si>
    <t>fólie profilovaná (nopová) perforovaná HDPE s hydroakumulační a drenážní funkcí do vegetačních střech s výškou nopů 20mm</t>
  </si>
  <si>
    <t>386</t>
  </si>
  <si>
    <t>368,68*1,1025 "Přepočtené koeficientem množství</t>
  </si>
  <si>
    <t>712771255</t>
  </si>
  <si>
    <t>Provedení drenážní vrstvy vegetační střechy odvodnění osazením kontrolní šachty na střešní vpusť</t>
  </si>
  <si>
    <t>388</t>
  </si>
  <si>
    <t>https://podminky.urs.cz/item/CS_URS_2025_01/712771255</t>
  </si>
  <si>
    <t>195</t>
  </si>
  <si>
    <t>34337</t>
  </si>
  <si>
    <t>šachta kontrolní odvodnění vegetačních střech PA 400x400mm</t>
  </si>
  <si>
    <t>390</t>
  </si>
  <si>
    <t>712771259</t>
  </si>
  <si>
    <t>Provedení drenážní vrstvy vegetační střechy odvodnění osazením výškového nástavce kontrolní šachty</t>
  </si>
  <si>
    <t>392</t>
  </si>
  <si>
    <t>https://podminky.urs.cz/item/CS_URS_2025_01/712771259</t>
  </si>
  <si>
    <t>197</t>
  </si>
  <si>
    <t>34331</t>
  </si>
  <si>
    <t>nástavec kontrolní šachtice vegetačních střech 400x400mm</t>
  </si>
  <si>
    <t>394</t>
  </si>
  <si>
    <t>712771271</t>
  </si>
  <si>
    <t>Provedení filtrační vrstvy vegetační střechy z textilií kladených volně s přesahem, sklon střechy do 5°</t>
  </si>
  <si>
    <t>396</t>
  </si>
  <si>
    <t>https://podminky.urs.cz/item/CS_URS_2025_01/712771271</t>
  </si>
  <si>
    <t>199</t>
  </si>
  <si>
    <t>69311060</t>
  </si>
  <si>
    <t>geotextilie netkaná separační, ochranná, filtrační, drenážní PP 200g/m2</t>
  </si>
  <si>
    <t>398</t>
  </si>
  <si>
    <t>368,68*1,1 "Přepočtené koeficientem množství</t>
  </si>
  <si>
    <t>712771411</t>
  </si>
  <si>
    <t>Provedení vegetační vrstvy vegetační střechy ze substrátu, tloušťky přes 100 do 200 mm, sklon střechy do 5°</t>
  </si>
  <si>
    <t>400</t>
  </si>
  <si>
    <t>https://podminky.urs.cz/item/CS_URS_2025_01/712771411</t>
  </si>
  <si>
    <t>"S09 zelená střecha obvod kačírek celková tl. 120mm"-(56*2+36)*0,25</t>
  </si>
  <si>
    <t>"S09 zelená střecha široké pásy kačírek okolo světlíků celková tl. 120mm"-((4,2*1,35+7,5*1,7)*2+(1*1+5,2*1+5,5*1,7))</t>
  </si>
  <si>
    <t>201</t>
  </si>
  <si>
    <t>10321001</t>
  </si>
  <si>
    <t>substrát vegetačních střech extenzivní suchomilných rostlin</t>
  </si>
  <si>
    <t>402</t>
  </si>
  <si>
    <t>283,49*0,12</t>
  </si>
  <si>
    <t>712771521</t>
  </si>
  <si>
    <t>Založení vegetace vegetační střechy položením vegetační nebo trávníkové rohože, sklon střechy do 5°</t>
  </si>
  <si>
    <t>404</t>
  </si>
  <si>
    <t>https://podminky.urs.cz/item/CS_URS_2025_01/712771521</t>
  </si>
  <si>
    <t>203</t>
  </si>
  <si>
    <t>69334504</t>
  </si>
  <si>
    <t>koberec rozchodníkový vegetačních střech</t>
  </si>
  <si>
    <t>406</t>
  </si>
  <si>
    <t>712771601</t>
  </si>
  <si>
    <t>Provedení ochranných pásů vegetační střechy po obvodu střechy, v místech střešních prostupům napojení na zeď apod. z praného říčního kameniva, tloušťky do 100 mm, šířky do 500 mm</t>
  </si>
  <si>
    <t>408</t>
  </si>
  <si>
    <t>https://podminky.urs.cz/item/CS_URS_2025_01/712771601</t>
  </si>
  <si>
    <t>"S09 zelená střecha obvod celková tl. 120mm"(56*2+36)*0,25*0,12</t>
  </si>
  <si>
    <t>205</t>
  </si>
  <si>
    <t>410</t>
  </si>
  <si>
    <t>4,44*1,6524 "Přepočtené koeficientem množství</t>
  </si>
  <si>
    <t>712771613</t>
  </si>
  <si>
    <t>Provedení ochranných pásů vegetační střechy osazení ochranné kačírkové lišty navařením na hydroizolaci</t>
  </si>
  <si>
    <t>412</t>
  </si>
  <si>
    <t>https://podminky.urs.cz/item/CS_URS_2025_01/712771613</t>
  </si>
  <si>
    <t>"K15"176,5</t>
  </si>
  <si>
    <t>207</t>
  </si>
  <si>
    <t>34040</t>
  </si>
  <si>
    <t>lišta kačírková Al výška 120-120mm</t>
  </si>
  <si>
    <t>414</t>
  </si>
  <si>
    <t>176,5*1,02 "Přepočtené koeficientem množství</t>
  </si>
  <si>
    <t>712998202</t>
  </si>
  <si>
    <t>Provedení povlakové krytiny střech - ostatní práce montáž odvodňovacího prvku nouzového atikového přepadu z PVC na dešťovou vodu DN 125</t>
  </si>
  <si>
    <t>416</t>
  </si>
  <si>
    <t>https://podminky.urs.cz/item/CS_URS_2025_01/712998202</t>
  </si>
  <si>
    <t>209</t>
  </si>
  <si>
    <t>42773</t>
  </si>
  <si>
    <t>přepad bezpečnostní atikový DN 150, dl. 600mm s manžetou pro hydroizolaci z PVC-P</t>
  </si>
  <si>
    <t>418</t>
  </si>
  <si>
    <t>712999003</t>
  </si>
  <si>
    <t>Provedení povlakové krytiny střech - ostatní práce montáž profilu pro aplikaci fotvoltaických nebo solárních panelů bez perforace hydroizolace PVC-P manžety</t>
  </si>
  <si>
    <t>420</t>
  </si>
  <si>
    <t>https://podminky.urs.cz/item/CS_URS_2025_01/712999003</t>
  </si>
  <si>
    <t>211</t>
  </si>
  <si>
    <t>28341000</t>
  </si>
  <si>
    <t>manžeta PVC-P pro systémové řešení montáže fotovoltaických nebo solárních panelů bez perforace hydroizolace</t>
  </si>
  <si>
    <t>422</t>
  </si>
  <si>
    <t>998712201</t>
  </si>
  <si>
    <t>Přesun hmot pro povlakové krytiny stanovený procentní sazbou (%) z ceny vodorovná dopravní vzdálenost do 50 m základní v objektech výšky do 6 m</t>
  </si>
  <si>
    <t>424</t>
  </si>
  <si>
    <t>https://podminky.urs.cz/item/CS_URS_2025_01/998712201</t>
  </si>
  <si>
    <t>713</t>
  </si>
  <si>
    <t>Izolace tepelné</t>
  </si>
  <si>
    <t>213</t>
  </si>
  <si>
    <t>713123111</t>
  </si>
  <si>
    <t>Montáž tepelně izolačního systému základové desky z XPS desek na vodorovné ploše jednovrstvého tloušťky izolace do 100 mm</t>
  </si>
  <si>
    <t>426</t>
  </si>
  <si>
    <t>https://podminky.urs.cz/item/CS_URS_2025_01/713123111</t>
  </si>
  <si>
    <t>28376354</t>
  </si>
  <si>
    <t>deska perimetrická pro zateplení spodních staveb 200kPa λ=0,034 tl 100mm</t>
  </si>
  <si>
    <t>428</t>
  </si>
  <si>
    <t>492,54*1,08 "Přepočtené koeficientem množství</t>
  </si>
  <si>
    <t>215</t>
  </si>
  <si>
    <t>713123122</t>
  </si>
  <si>
    <t>Montáž tepelně izolačního systému základové desky z XPS desek na vodorovné ploše dvouvrstvého tloušťky izolace do 200 mm</t>
  </si>
  <si>
    <t>430</t>
  </si>
  <si>
    <t>https://podminky.urs.cz/item/CS_URS_2025_01/713123122</t>
  </si>
  <si>
    <t>"PDL1"7,8*2+7,01+4,65*2+6,36*2+7,96+4,42+3,61*2+6,55</t>
  </si>
  <si>
    <t>"PDL2"4,42+1,71+1,33</t>
  </si>
  <si>
    <t>"PDL3"51,19*2+13,23+25,74*2+14,08*2+12,09*6+16,43*2+13,64*2+32,74+14,13</t>
  </si>
  <si>
    <t>"PDL4"4,07*2+13,2*2+4,96</t>
  </si>
  <si>
    <t>28375912</t>
  </si>
  <si>
    <t>deska EPS 150 pro konstrukce s vysokým zatížením λ=0,035 tl 80mm</t>
  </si>
  <si>
    <t>432</t>
  </si>
  <si>
    <t>492,54*1,16 "Přepočtené koeficientem množství</t>
  </si>
  <si>
    <t>217</t>
  </si>
  <si>
    <t>28375914</t>
  </si>
  <si>
    <t>deska EPS 150 pro konstrukce s vysokým zatížením λ=0,035 tl 100mm</t>
  </si>
  <si>
    <t>434</t>
  </si>
  <si>
    <t>713131141</t>
  </si>
  <si>
    <t>Montáž tepelné izolace stěn rohožemi, pásy, deskami, dílci, bloky (izolační materiál ve specifikaci) lepením celoplošně bez mechanického kotvení</t>
  </si>
  <si>
    <t>436</t>
  </si>
  <si>
    <t>https://podminky.urs.cz/item/CS_URS_2025_01/713131141</t>
  </si>
  <si>
    <t>219</t>
  </si>
  <si>
    <t>438</t>
  </si>
  <si>
    <t>68,1*1,05 "Přepočtené koeficientem množství</t>
  </si>
  <si>
    <t>713141136</t>
  </si>
  <si>
    <t>Montáž tepelné izolace střech plochých rohožemi, pásy, deskami, dílci, bloky (izolační materiál ve specifikaci) přilepenými za studena jednovrstvá nízkoexpanzní (PUR) pěnou</t>
  </si>
  <si>
    <t>440</t>
  </si>
  <si>
    <t>https://podminky.urs.cz/item/CS_URS_2025_01/713141136</t>
  </si>
  <si>
    <t>"světlíky"-1,5*1*6</t>
  </si>
  <si>
    <t>221</t>
  </si>
  <si>
    <t>28376519</t>
  </si>
  <si>
    <t>deska izolační PIR s oboustrannou kompozitní fólií s hliníkovou vložkou pro ploché střechy λ=0,023 tl 140mm</t>
  </si>
  <si>
    <t>442</t>
  </si>
  <si>
    <t>495,723*1,05 "Přepočtené koeficientem množství</t>
  </si>
  <si>
    <t>444</t>
  </si>
  <si>
    <t>223</t>
  </si>
  <si>
    <t>28375990</t>
  </si>
  <si>
    <t>deska EPS 150 pro konstrukce s vysokým zatížením λ=0,035 tl 140mm</t>
  </si>
  <si>
    <t>446</t>
  </si>
  <si>
    <t>713141263</t>
  </si>
  <si>
    <t>Montáž tepelné izolace střech plochých mechanické přikotvení šrouby včetně dodávky šroubů, bez položení tepelné izolace tl. izolace přes 240 mm do betonu</t>
  </si>
  <si>
    <t>448</t>
  </si>
  <si>
    <t>https://podminky.urs.cz/item/CS_URS_2025_01/713141263</t>
  </si>
  <si>
    <t>225</t>
  </si>
  <si>
    <t>713141336</t>
  </si>
  <si>
    <t>Montáž tepelné izolace střech plochých spádovými klíny v ploše přilepenými za studena nízkoexpanzní (PUR) pěnou</t>
  </si>
  <si>
    <t>450</t>
  </si>
  <si>
    <t>https://podminky.urs.cz/item/CS_URS_2025_01/713141336</t>
  </si>
  <si>
    <t>28376141</t>
  </si>
  <si>
    <t>klín izolační spád do 5% EPS 100</t>
  </si>
  <si>
    <t>452</t>
  </si>
  <si>
    <t>(495,723*0,26)/2</t>
  </si>
  <si>
    <t>227</t>
  </si>
  <si>
    <t>713141414</t>
  </si>
  <si>
    <t>Montáž tepelné izolace střech plochých mechanické přikotvení spádových klínů teleskopickými hmoždinkami včetně dodávky teleskopických hmoždinek, bez položení tepelné izolace pro jednospádové klíny v ploše, tl. izolace přes 170 do 250 mm</t>
  </si>
  <si>
    <t>454</t>
  </si>
  <si>
    <t>https://podminky.urs.cz/item/CS_URS_2025_01/713141414</t>
  </si>
  <si>
    <t>998713201</t>
  </si>
  <si>
    <t>Přesun hmot pro izolace tepelné stanovený procentní sazbou (%) z ceny vodorovná dopravní vzdálenost do 50 m s užitím mechanizace v objektech výšky do 6 m</t>
  </si>
  <si>
    <t>456</t>
  </si>
  <si>
    <t>https://podminky.urs.cz/item/CS_URS_2025_01/998713201</t>
  </si>
  <si>
    <t>721</t>
  </si>
  <si>
    <t>Zdravotechnika - vnitřní kanalizace</t>
  </si>
  <si>
    <t>229</t>
  </si>
  <si>
    <t>721233142</t>
  </si>
  <si>
    <t>Střešní vtoky (vpusti) polypropylenové (PP) pro ploché střechy s odtokem svislým s vyhříváním asfaltová manžeta nebo PVC příruba DN 110</t>
  </si>
  <si>
    <t>458</t>
  </si>
  <si>
    <t>https://podminky.urs.cz/item/CS_URS_2025_01/721233142</t>
  </si>
  <si>
    <t>998721201</t>
  </si>
  <si>
    <t>Přesun hmot pro vnitřní kanalizaci stanovený procentní sazbou (%) z ceny vodorovná dopravní vzdálenost do 50 m základní v objektech výšky do 6 m</t>
  </si>
  <si>
    <t>460</t>
  </si>
  <si>
    <t>https://podminky.urs.cz/item/CS_URS_2025_01/998721201</t>
  </si>
  <si>
    <t>762</t>
  </si>
  <si>
    <t>Konstrukce tesařské</t>
  </si>
  <si>
    <t>231</t>
  </si>
  <si>
    <t>762361312</t>
  </si>
  <si>
    <t>Konstrukční vrstva pod klempířské prvky pro oplechování horních ploch zdí a nadezdívek (atik) z desek dřevoštěpkových šroubovaných do podkladu, tloušťky desky 22 mm</t>
  </si>
  <si>
    <t>462</t>
  </si>
  <si>
    <t>https://podminky.urs.cz/item/CS_URS_2025_01/762361312</t>
  </si>
  <si>
    <t>998762201</t>
  </si>
  <si>
    <t>Přesun hmot pro konstrukce tesařské stanovený procentní sazbou (%) z ceny vodorovná dopravní vzdálenost do 50 m základní v objektech výšky do 6 m</t>
  </si>
  <si>
    <t>464</t>
  </si>
  <si>
    <t>https://podminky.urs.cz/item/CS_URS_2025_01/998762201</t>
  </si>
  <si>
    <t>763</t>
  </si>
  <si>
    <t>Konstrukce suché výstavby</t>
  </si>
  <si>
    <t>233</t>
  </si>
  <si>
    <t>763131411</t>
  </si>
  <si>
    <t>Podhled ze sádrokartonových desek dvouvrstvá zavěšená spodní konstrukce z ocelových profilů CD, UD jednoduše opláštěná deskou standardní A, tl. 12,5 mm, bez izolace</t>
  </si>
  <si>
    <t>466</t>
  </si>
  <si>
    <t>https://podminky.urs.cz/item/CS_URS_2025_01/763131411</t>
  </si>
  <si>
    <t>"PHL1"7,8+4,42+51,19*2+13,23+25,74*2+14,08*2+12,09*6+16,43*2+13,64*2+7,01+4,65*2+6,36*2+7,96+32,74+7,8+4,42+14,13+6,55</t>
  </si>
  <si>
    <t>763131451</t>
  </si>
  <si>
    <t>Podhled ze sádrokartonových desek dvouvrstvá zavěšená spodní konstrukce z ocelových profilů CD, UD jednoduše opláštěná deskou impregnovanou H2, tl. 12,5 mm, bez izolace</t>
  </si>
  <si>
    <t>468</t>
  </si>
  <si>
    <t>https://podminky.urs.cz/item/CS_URS_2025_01/763131451</t>
  </si>
  <si>
    <t>"PHL2 102,114,118,122,126,134,137,139,140"4,07*2+13,2*2+4,96+3,61*2+1,71+1,33</t>
  </si>
  <si>
    <t>235</t>
  </si>
  <si>
    <t>763131714</t>
  </si>
  <si>
    <t>Podhled ze sádrokartonových desek ostatní práce a konstrukce na podhledech ze sádrokartonových desek základní penetrační nátěr</t>
  </si>
  <si>
    <t>470</t>
  </si>
  <si>
    <t>https://podminky.urs.cz/item/CS_URS_2025_01/763131714</t>
  </si>
  <si>
    <t>442,78+49,76</t>
  </si>
  <si>
    <t>763131721</t>
  </si>
  <si>
    <t>Podhled ze sádrokartonových desek ostatní práce a konstrukce na podhledech ze sádrokartonových desek skokové změny výšky podhledu do 0,5 m</t>
  </si>
  <si>
    <t>472</t>
  </si>
  <si>
    <t>https://podminky.urs.cz/item/CS_URS_2025_01/763131721</t>
  </si>
  <si>
    <t>"107/104"2,6</t>
  </si>
  <si>
    <t>"127/124"2,6</t>
  </si>
  <si>
    <t>"125/124"2,4</t>
  </si>
  <si>
    <t>"105/104"2,4</t>
  </si>
  <si>
    <t>237</t>
  </si>
  <si>
    <t>763131722</t>
  </si>
  <si>
    <t>Podhled ze sádrokartonových desek ostatní práce a konstrukce na podhledech ze sádrokartonových desek skokové změny výšky podhledu přes 0,5 m</t>
  </si>
  <si>
    <t>474</t>
  </si>
  <si>
    <t>https://podminky.urs.cz/item/CS_URS_2025_01/763131722</t>
  </si>
  <si>
    <t>"lemován světlíků"(1+1,5)*2*6</t>
  </si>
  <si>
    <t>763172352</t>
  </si>
  <si>
    <t>Montáž dvířek pro konstrukce ze sádrokartonových desek revizních jednoplášťových pro podhledy velikost (šxv) 300 x 300 mm</t>
  </si>
  <si>
    <t>476</t>
  </si>
  <si>
    <t>https://podminky.urs.cz/item/CS_URS_2025_01/763172352</t>
  </si>
  <si>
    <t>"Z13"10</t>
  </si>
  <si>
    <t>239</t>
  </si>
  <si>
    <t>Z13</t>
  </si>
  <si>
    <t>dvířka revizní jednokřídlá 300x300mm, hliníkový rám osazen sdk deskou tl. 15mm, US zámek</t>
  </si>
  <si>
    <t>478</t>
  </si>
  <si>
    <t>763172355</t>
  </si>
  <si>
    <t>Montáž dvířek pro konstrukce ze sádrokartonových desek revizních jednoplášťových pro podhledy velikost (šxv) 600 x 600 mm</t>
  </si>
  <si>
    <t>480</t>
  </si>
  <si>
    <t>https://podminky.urs.cz/item/CS_URS_2025_01/763172355</t>
  </si>
  <si>
    <t>"Z12"5</t>
  </si>
  <si>
    <t>241</t>
  </si>
  <si>
    <t>Z12</t>
  </si>
  <si>
    <t>dvířka revizní jednokřídlá 600x600mm, hliníkový rám osazen sdk deskou tl. 15mm, US zámek</t>
  </si>
  <si>
    <t>482</t>
  </si>
  <si>
    <t>998763401</t>
  </si>
  <si>
    <t>Přesun hmot pro konstrukce montované z desek sádrokartonových, sádrovláknitých, cementovláknitých nebo cementových stanovený procentní sazbou (%) z ceny vodorovná dopravní vzdálenost do 50 m základní v objektech výšky do 6 m</t>
  </si>
  <si>
    <t>484</t>
  </si>
  <si>
    <t>https://podminky.urs.cz/item/CS_URS_2025_01/998763401</t>
  </si>
  <si>
    <t>764</t>
  </si>
  <si>
    <t>Konstrukce klempířské</t>
  </si>
  <si>
    <t>243</t>
  </si>
  <si>
    <t>764021.R</t>
  </si>
  <si>
    <t>Montážní lišta z hliníkového plechu, včetně tmelení 40x40 mm</t>
  </si>
  <si>
    <t>486</t>
  </si>
  <si>
    <t>"K06,07"60</t>
  </si>
  <si>
    <t>764226443</t>
  </si>
  <si>
    <t>Oplechování parapetů z hliníkového plechu rovných celoplošně lepené, bez rohů rš 250 mm</t>
  </si>
  <si>
    <t>488</t>
  </si>
  <si>
    <t>https://podminky.urs.cz/item/CS_URS_2025_01/764226443</t>
  </si>
  <si>
    <t>"K02"2*2,5</t>
  </si>
  <si>
    <t>"K04"2*1,5</t>
  </si>
  <si>
    <t>245</t>
  </si>
  <si>
    <t>764226444</t>
  </si>
  <si>
    <t>Oplechování parapetů z hliníkového plechu rovných celoplošně lepené, bez rohů rš 330 mm</t>
  </si>
  <si>
    <t>490</t>
  </si>
  <si>
    <t>https://podminky.urs.cz/item/CS_URS_2025_01/764226444</t>
  </si>
  <si>
    <t>"K03"2*1,5</t>
  </si>
  <si>
    <t>"K05"1*2</t>
  </si>
  <si>
    <t>998764201</t>
  </si>
  <si>
    <t>Přesun hmot pro konstrukce klempířské stanovený procentní sazbou (%) z ceny vodorovná dopravní vzdálenost do 50 m s užitím mechanizace v objektech výšky do 6 m</t>
  </si>
  <si>
    <t>492</t>
  </si>
  <si>
    <t>https://podminky.urs.cz/item/CS_URS_2025_01/998764201</t>
  </si>
  <si>
    <t>766</t>
  </si>
  <si>
    <t>Konstrukce truhlářské</t>
  </si>
  <si>
    <t>247</t>
  </si>
  <si>
    <t>76601</t>
  </si>
  <si>
    <t xml:space="preserve">Kuchyňská linka zakázková - 3dílná 2400,3000,2400mmm,  Pracovní deska se zaoblenou hranou materiál technický kámen tl. min. 20 mm - Součástí desky dřez s výškou max 150 mm pro vozíčkáře s vývodem odpadu směrem, výška 880mm do zdi, aby nepřekážel při podjetí linky - horní skříňky v 500mm - odkapávač z technického kamene, šířka jednoho dřezu min. 400 mm, šířka odkapávače min 500 mm - Včetně obkladu za linkou – technický kámen tl. 12 mm - Dekor technického kamene dle výběru investora - Materiál korpusu MDF laminované – barva RAL dle výběru investora - Dvířka hladká MDF lakované vč. zadní strany, RAL dle výběru investora, horní hrana chráněná nerezovou lištou - Úchytky kovové, matný nerez - závěsy s integrovaným tlumením dorazu - šuplíky skrytý spodní plnovýsuv s tlumeným dojezdem, nosnost min. 40 kg - rektifikační kovové nožičky skryté za sokl</t>
  </si>
  <si>
    <t>kpl</t>
  </si>
  <si>
    <t>494</t>
  </si>
  <si>
    <t>76602</t>
  </si>
  <si>
    <t xml:space="preserve">Dod a mont mikrovlná trouba vestavná -  - Objem min. 20 l - Barva dle výběru investora - Průměr otočného talíře in. 270 mm - Funkce – rozmrazování, gril, automatické programy - Příslušenství – otočný talíř, grilovací mřížka - Výkon ohřevu min. 900 W</t>
  </si>
  <si>
    <t>soubor</t>
  </si>
  <si>
    <t>496</t>
  </si>
  <si>
    <t>2+1</t>
  </si>
  <si>
    <t>249</t>
  </si>
  <si>
    <t>76603</t>
  </si>
  <si>
    <t xml:space="preserve">Dod a mont varná deska 4zony vestavná -  - Indukční varná deska - Vestavný - 4 varných zón, kombinované varné zóny - Dotykové ovládání - Ukazatel času, minutka, akustická signalizace - Detekce nádobí - Dětská pojistka - Napojení 380 V - hloubka 520 - 600 mm - šířka 520 -600 mm</t>
  </si>
  <si>
    <t>498</t>
  </si>
  <si>
    <t>76604</t>
  </si>
  <si>
    <t xml:space="preserve">Dod a mont trouba vestavná -  - Horkovzdušná - Samočištění formou pyrolýzy nebo katalýzy vč. automatického uzamčení dvířek - Dětská pojistka - Minutka - Povrch proti otisku prstů - Horní, spodní ohřev, ventilátor - šířka 550 - 600 mm - výška 550 - 600 mm - hloubka 550 - 600 mm - vzhled dle výběru investora - Objem 70 l (+/- 5 l) - Energetická třída A+ nebo A++</t>
  </si>
  <si>
    <t>500</t>
  </si>
  <si>
    <t>251</t>
  </si>
  <si>
    <t>76605</t>
  </si>
  <si>
    <t xml:space="preserve">Dod a mont myčka vestavná -  - Třída náročnosti min. E (2021) - Šířka 550 - 600 mm - hloubka 550 - 600 mm - výška 750 - 830 mm - Včetně košů - dětská pojistka, časovač, smart start, Max 100 kWh/100 mycích cyklů - životnost minimálně 12500 cyklů - průmyslová myčka</t>
  </si>
  <si>
    <t>502</t>
  </si>
  <si>
    <t>76606</t>
  </si>
  <si>
    <t xml:space="preserve">Dod a mont digestoř -  - Bez motoru - Napojení na VZT ϕ160 mm - Instalace na strop nebo na stěnu - Vč. tukového filtru čistitelného v myčce nádobí - Vč. LED osvětlení - Šířka max. 850 mm, hloubka max. 500 mm - Barva dle výběru investora - určený pro montáž do linky</t>
  </si>
  <si>
    <t>504</t>
  </si>
  <si>
    <t>253</t>
  </si>
  <si>
    <t>76607</t>
  </si>
  <si>
    <t xml:space="preserve">Dod a mont americká lednice -  - Energetická třída D nebo lepší - Rozměry koordinovat s dodavatel linky a uživatelem - Objem chladničky min. 330 l - Objem mrazničky min. 170 l - no frost lednička, mraznička - LED osvětlení - Dětská pojistka - Alarm upozorňující na dlouho otevřené dveře - Maximální spotřeba 300 kWh/rok</t>
  </si>
  <si>
    <t>506</t>
  </si>
  <si>
    <t>7660101</t>
  </si>
  <si>
    <t xml:space="preserve">Kuchyňská linka zakázková - 1650mmm,  - pracovní deska z vysoce hodnotné trojvrstvé třískové desky potažená vrstvami fólií, výška 38 mm, vysoká odolnost povrchu pracovní desky proti poškrábání a proti oděru podle zatížení podle DIN-NORM 68930 - Součástí pracovní desky granitový jednodřez bez odkapávače, dřez šířka 45 až 55 cm, délka 44 až 58 cm - Materiál korpusu MDF laminované – barva RAL dle výběru investora - Dvířka hladká MDF lakované vč. zadní strany, RAL dle výběru investora, horní hrana chráněná nerezovou lištou - Úchytky kovové, matný nerez - závěsy s integrovaným tlumením dorazu - šuplíky skrytý spodní plnovýsuv s tlumeným dojezdem, nosnost min. 40 kg - rektifikační kovové nožičky skryté za sokl</t>
  </si>
  <si>
    <t>508</t>
  </si>
  <si>
    <t>255</t>
  </si>
  <si>
    <t>76608</t>
  </si>
  <si>
    <t xml:space="preserve">Dod a mont lednice vestavná -  - Energetická třída F nebo lepší (2021)- - Rozměry koordinovat s dodavatel linky a uživatelem - Objem chladničky min. 100 l - Objem mrazničky min. 10 l - no frost lednička, mraznička</t>
  </si>
  <si>
    <t>510</t>
  </si>
  <si>
    <t>7660201</t>
  </si>
  <si>
    <t xml:space="preserve">Skříně vestavěná se sedákem-  − Rozměry š. x hl. x v., skříň 3000 x 600 x 2500 (sedací část 1000 x 550 x 500 + věšák 1000 x 50 x 2000 + 2x skříň 1000 x 600 x 2500) − Materiál LTD 18 mm, barva RAL dle výběru investora − Přední hrany ABS 2 mm, ostatní viditelné hrany 0,5 mm − Dveře skříně uzamykatelné – včetně vložky a klíče − Police budou nastavitelné – předvrtat díry pro police po 10 cm. − Úchytky kovové svislé - matný nerez (stejné jako u kuchyňské linky) − závěsy s integrovaným tlumením dorazu − rektifikační kovové nožičky skryté za sokl − vnitřní uspořádání dle nákresu − součástí dodávky: o 1x tyč na ramínka – provedení kovové o zrcadlo s rozměry min. 50 x 150 cm o 3x věšák pro oděv</t>
  </si>
  <si>
    <t>512</t>
  </si>
  <si>
    <t>257</t>
  </si>
  <si>
    <t>7660202</t>
  </si>
  <si>
    <t xml:space="preserve">Skříně šatní -  − Rozměry š. x hl. x v., skříň 1200 x 600 x 2500 − Materiál LTD 18 mm, barva RAL dle výběru investora Přední hrany ABS 2 mm, ostatní viditelné hrany 0,5 mm − Dveře skříně uzamykatelné – včetně vložky a klíče − Úchytky kovové svislé - matný nerez (stejné jako u kuchyňské linky) − závěsy s integrovaným tlumením dorazu − rektifikační kovové nožičky skryté za sokl − vnitřní uspořádání dle nákresu − součástí dodávky: o 1x tyč na ramínka – provedení kovové</t>
  </si>
  <si>
    <t>514</t>
  </si>
  <si>
    <t>1,2*12</t>
  </si>
  <si>
    <t>766121210</t>
  </si>
  <si>
    <t>Montáž dřevěných stěn plných, s výplní palubovkou nebo překližkou, výšky do 2,75 m</t>
  </si>
  <si>
    <t>516</t>
  </si>
  <si>
    <t>https://podminky.urs.cz/item/CS_URS_2025_01/766121210</t>
  </si>
  <si>
    <t>"118 wc stěna Z40"1,5*2</t>
  </si>
  <si>
    <t>259</t>
  </si>
  <si>
    <t>Z40</t>
  </si>
  <si>
    <t xml:space="preserve">sanitární dělící příčky vč. dveří -  z kompaktních hpl desek tl. 10 mm, celková výška 2,0 m, výškově stavitelné nohy, pro prostory s nadměrnou vlhkostí, antibakteriální povrchová úprava, konstrukce ze silnostěnného eloxovaného hliníku, panty a nohy v nerezovém provedení, knobka s otočným wc zámkem v nerezovém provedení</t>
  </si>
  <si>
    <t>518</t>
  </si>
  <si>
    <t>766660001</t>
  </si>
  <si>
    <t>Montáž dveřních křídel dřevěných nebo plastových otevíravých do ocelové zárubně povrchově upravených jednokřídlových, šířky do 800 mm</t>
  </si>
  <si>
    <t>520</t>
  </si>
  <si>
    <t>https://podminky.urs.cz/item/CS_URS_2025_01/766660001</t>
  </si>
  <si>
    <t>261</t>
  </si>
  <si>
    <t>D01</t>
  </si>
  <si>
    <t>dveře jednokřídlé dřevotřískové povrch laminátový barva dub, plné 800x2200mm, rozetové kování klikaxklika,wc zámek</t>
  </si>
  <si>
    <t>522</t>
  </si>
  <si>
    <t>D02</t>
  </si>
  <si>
    <t>dveře jednokřídlé dřevotřískové povrch laminátový barva dub, plné 800x2200mm, rozetové kování klikaxklika,fab zámek</t>
  </si>
  <si>
    <t>524</t>
  </si>
  <si>
    <t>263</t>
  </si>
  <si>
    <t>766660002</t>
  </si>
  <si>
    <t>Montáž dveřních křídel dřevěných nebo plastových otevíravých do ocelové zárubně povrchově upravených jednokřídlových, šířky přes 800 mm</t>
  </si>
  <si>
    <t>526</t>
  </si>
  <si>
    <t>https://podminky.urs.cz/item/CS_URS_2025_01/766660002</t>
  </si>
  <si>
    <t>D05</t>
  </si>
  <si>
    <t>dveře jednokřídlé dřevotřískové povrch laminátový barva dub, plné 900x2200mm, rozetové kování klikaxklika,wc zámek</t>
  </si>
  <si>
    <t>528</t>
  </si>
  <si>
    <t>265</t>
  </si>
  <si>
    <t>D09</t>
  </si>
  <si>
    <t>dveře jednokřídlé dřevotřískové povrch laminátový barva dub, plné 1000x2200mm, rozetové kování klikaxklika,fab zámek</t>
  </si>
  <si>
    <t>530</t>
  </si>
  <si>
    <t>D06</t>
  </si>
  <si>
    <t>dveře jednokřídlé dřevotřískové povrch laminátový barva dub, plné 1100x2200mm, rozetové kování klikaxklika,fab zámek</t>
  </si>
  <si>
    <t>532</t>
  </si>
  <si>
    <t>267</t>
  </si>
  <si>
    <t>D07</t>
  </si>
  <si>
    <t>dveře jednokřídlé dřevotřískové povrch laminátový barva dub, plné 1100x2200mm, rozetové panikové kování klikaxklika,fab zámek</t>
  </si>
  <si>
    <t>534</t>
  </si>
  <si>
    <t>D08</t>
  </si>
  <si>
    <t>dveře jednokřídlé dřevotřískové povrch laminátový barva dub, plné 1200x2200mm, rozetové panikové kování klikaxklika,fab zámek</t>
  </si>
  <si>
    <t>536</t>
  </si>
  <si>
    <t>269</t>
  </si>
  <si>
    <t>766660311</t>
  </si>
  <si>
    <t>Montáž dveřních křídel dřevěných nebo plastových posuvných do dveřního pouzdra s jednou kapsou jednokřídlových, průchozí šířky do 800 mm</t>
  </si>
  <si>
    <t>538</t>
  </si>
  <si>
    <t>https://podminky.urs.cz/item/CS_URS_2025_01/766660311</t>
  </si>
  <si>
    <t>D03</t>
  </si>
  <si>
    <t>dveře jednokřídlé posuvné dřevotřískové povrch laminátový barva dub, plné 800x2200mm, úchytka obdélníková</t>
  </si>
  <si>
    <t>540</t>
  </si>
  <si>
    <t>271</t>
  </si>
  <si>
    <t>766660312</t>
  </si>
  <si>
    <t>Montáž dveřních křídel dřevěných nebo plastových posuvných do dveřního pouzdra s jednou kapsou jednokřídlových, průchozí šířky přes 800 do 1200 mm</t>
  </si>
  <si>
    <t>542</t>
  </si>
  <si>
    <t>https://podminky.urs.cz/item/CS_URS_2025_01/766660312</t>
  </si>
  <si>
    <t>D04</t>
  </si>
  <si>
    <t>dveře jednokřídlé posuvné dřevotřískové povrch laminátový barva dub, plné 1200x2200mm, úchytka obdélníková</t>
  </si>
  <si>
    <t>544</t>
  </si>
  <si>
    <t>273</t>
  </si>
  <si>
    <t>998766201</t>
  </si>
  <si>
    <t>Přesun hmot pro konstrukce truhlářské stanovený procentní sazbou (%) z ceny vodorovná dopravní vzdálenost do 50 m základní v objektech výšky do 6 m</t>
  </si>
  <si>
    <t>546</t>
  </si>
  <si>
    <t>https://podminky.urs.cz/item/CS_URS_2025_01/998766201</t>
  </si>
  <si>
    <t>767</t>
  </si>
  <si>
    <t>Konstrukce zámečnické</t>
  </si>
  <si>
    <t>767316312</t>
  </si>
  <si>
    <t>Montáž světlíků bodových přes 1,5 do 2 m2</t>
  </si>
  <si>
    <t>548</t>
  </si>
  <si>
    <t>https://podminky.urs.cz/item/CS_URS_2025_01/767316312</t>
  </si>
  <si>
    <t>"O11"6</t>
  </si>
  <si>
    <t>275</t>
  </si>
  <si>
    <t>O11</t>
  </si>
  <si>
    <t>světlík 1500/1000mm, otvírání elektrické, dálkové ovládání, součástí dodávky 1x dálkový ovladač, součinitel prostupu tepla celého světlíku včetně rámu a podstavce Uw≤1,1 W/(m2.K), zasklení izola ční bezpečnostní trojsklo s horním kaleným a spodním lepeným sklem, ochranná sí ťka v hliníkovém rámu, ručně vyndatelná, součástí světlíku venkovní stínící markýza dálkově ovládaná, součástí dodávky tepelně izolační manžety světlíku s reakcí na oheň A1</t>
  </si>
  <si>
    <t>550</t>
  </si>
  <si>
    <t>767531121</t>
  </si>
  <si>
    <t>Montáž vstupních čisticích zón z rohoží osazení rámu mosazného nebo hliníkového zapuštěného z L profilů</t>
  </si>
  <si>
    <t>552</t>
  </si>
  <si>
    <t>https://podminky.urs.cz/item/CS_URS_2025_01/767531121</t>
  </si>
  <si>
    <t>"Z14"(2+1,5)*2*2</t>
  </si>
  <si>
    <t>277</t>
  </si>
  <si>
    <t>69752160</t>
  </si>
  <si>
    <t>rám pro zapuštění profil L-30/30 25/25 20/30 15/30-Al</t>
  </si>
  <si>
    <t>554</t>
  </si>
  <si>
    <t>14*1,1 "Přepočtené koeficientem množství</t>
  </si>
  <si>
    <t>767531215</t>
  </si>
  <si>
    <t>Montáž vstupních čisticích zón z rohoží kovových nebo plastových plochy přes 2 m2</t>
  </si>
  <si>
    <t>556</t>
  </si>
  <si>
    <t>https://podminky.urs.cz/item/CS_URS_2025_01/767531215</t>
  </si>
  <si>
    <t>"Z14"2*1,5*2</t>
  </si>
  <si>
    <t>279</t>
  </si>
  <si>
    <t>Z14</t>
  </si>
  <si>
    <t>rohož vstupní provedení hliník standard 22 mm</t>
  </si>
  <si>
    <t>558</t>
  </si>
  <si>
    <t>6*1,1 "Přepočtené koeficientem množství</t>
  </si>
  <si>
    <t>767620352</t>
  </si>
  <si>
    <t>Montáž oken s izolačními skly z hliníkových nebo ocelových profilů na polyuretanovou pěnu s trojskly otevíravých do zdiva, plochy přes 0,6 do 1,5 m2</t>
  </si>
  <si>
    <t>560</t>
  </si>
  <si>
    <t>https://podminky.urs.cz/item/CS_URS_2025_01/767620352</t>
  </si>
  <si>
    <t>"O08"1,5*0,6*2</t>
  </si>
  <si>
    <t>"O09"1,5*1,5*2</t>
  </si>
  <si>
    <t>281</t>
  </si>
  <si>
    <t>O08</t>
  </si>
  <si>
    <t>okno 1500/600mm Al otevíravé/sklopné trojsklo, pákový systém otevírání, hliníkový rám tl. min 70 mm,dekor dřevo, Uf max.1,1 W/(m2.K), Ug max. 0,60 W/(m2.K), distanční rámeček Ψ max. 0,042 W/(m2.K), podkladní profil purenit,vzduchotěsné napojení spar (vnitřní/vnější páska), předsazená montáž okna,vč. plastový komůrkový, tl. 20 mm, délka 1500 mm,šířka 250 mm, povrchová fólie HPVC</t>
  </si>
  <si>
    <t>562</t>
  </si>
  <si>
    <t>O09</t>
  </si>
  <si>
    <t>okno 1500/1500mm Al sklopné trojsklo, pákový systém otevírání, hliníkový rám tl. min 70 mm,dekor dřevo, Uf max.1,1 W/(m2.K), Ug max. 0,60 W/(m2.K), distanční rámeček Ψ max. 0,042 W/(m2.K), podkladní profil purenit,vzduchotěsné napojení spar (vnitřní/vnější páska), předsazená montáž okna,vč. plastový komůrkový, tl. 20 mm, délka 1500 mm,šířka 250 mm, povrchová fólie HPVC</t>
  </si>
  <si>
    <t>564</t>
  </si>
  <si>
    <t>283</t>
  </si>
  <si>
    <t>767620353</t>
  </si>
  <si>
    <t>Montáž oken s izolačními skly z hliníkových nebo ocelových profilů na polyuretanovou pěnu s trojskly otevíravých do zdiva, plochy přes 1,5 do 2,5 m2</t>
  </si>
  <si>
    <t>566</t>
  </si>
  <si>
    <t>https://podminky.urs.cz/item/CS_URS_2025_01/767620353</t>
  </si>
  <si>
    <t>"O07"2,5*0,6*2</t>
  </si>
  <si>
    <t>"O10"2*2</t>
  </si>
  <si>
    <t>O07</t>
  </si>
  <si>
    <t>okno 2500/600mm Al otevíravé/sklopné trojsklo, pákový systém otevírání, hliníkový rám tl. min 70 mm,dekor dřevo, Uf max.1,1 W/(m2.K), písková fólie, Ug max. 0,60 W/(m2.K), distanční rámeček Ψ max. 0,042 W/(m2.K), podkladní profil purenit,vzduchotěsné napojení spar (vnitřní/vnější páska), předsazená montáž okna,vč. plastový komůrkový, tl. 20 mm, délka 2500 mm,šířka 250 mm, povrchová fólie HPVC</t>
  </si>
  <si>
    <t>568</t>
  </si>
  <si>
    <t>285</t>
  </si>
  <si>
    <t>O10</t>
  </si>
  <si>
    <t>okno 2000/2000mm Al otevíravé/sklopné trojsklo, pákový systém otevírání, hliníkový rám tl. min 70 mm,dekor dřevo, Uf max.1,1 W/(m2.K), písková fólie, Ug max. 0,60 W/(m2.K), distanční rámeček Ψ max. 0,042 W/(m2.K), podkladní profil purenit,vzduchotěsné napojení spar (vnitřní/vnější páska), předsazená montáž okna,vč. plastový komůrkový, tl. 20 mm, délka 2000 mm,šířka 250 mm, povrchová fólie HPVC</t>
  </si>
  <si>
    <t>570</t>
  </si>
  <si>
    <t>767620355</t>
  </si>
  <si>
    <t>Montáž oken s izolačními skly z hliníkových nebo ocelových profilů na polyuretanovou pěnu s trojskly otevíravých do zdiva, plochy přes 6 m2</t>
  </si>
  <si>
    <t>572</t>
  </si>
  <si>
    <t>https://podminky.urs.cz/item/CS_URS_2025_01/767620355</t>
  </si>
  <si>
    <t>"O15"7,09*2,75*2</t>
  </si>
  <si>
    <t>287</t>
  </si>
  <si>
    <t>O15</t>
  </si>
  <si>
    <t>Prosklená stěna 7090/2750mm - 2xfix, 1xHS portál 2000/2750, 1xotvíravé křídlo 1050/2750, hliníkový rám tl. min 70 mm dekor dřevo, Uf max. 1,1 W/(m2.K), izolační trojsklo, Ug max. 0,60 W/(m2.K), distanční rámeček Ψ max. 0,042 W/(m2.K), bezpečnostní zámek,</t>
  </si>
  <si>
    <t>574</t>
  </si>
  <si>
    <t>"O15"2</t>
  </si>
  <si>
    <t>76762R</t>
  </si>
  <si>
    <t>Ostatní práce a doplňky při montáži oken a stěn vč. dodávky - záclonová kolejnička lakovaný hliník, barva bílá, 2 drážky, š. 80mm</t>
  </si>
  <si>
    <t>576</t>
  </si>
  <si>
    <t>https://podminky.urs.cz/item/CS_URS_2025_01/76762R</t>
  </si>
  <si>
    <t>"Z08"12*1,95</t>
  </si>
  <si>
    <t>"Z09"2*7,09</t>
  </si>
  <si>
    <t>"Z10"2*1,25</t>
  </si>
  <si>
    <t>"Z11"1*2</t>
  </si>
  <si>
    <t>289</t>
  </si>
  <si>
    <t>767640111</t>
  </si>
  <si>
    <t>Montáž dveří ocelových nebo hliníkových vchodových jednokřídlových bez nadsvětlíku</t>
  </si>
  <si>
    <t>578</t>
  </si>
  <si>
    <t>https://podminky.urs.cz/item/CS_URS_2025_01/767640111</t>
  </si>
  <si>
    <t>"O03"1</t>
  </si>
  <si>
    <t>"O04"1</t>
  </si>
  <si>
    <t>O03</t>
  </si>
  <si>
    <t>dveře 1000/2250mm jednokřídlé vchodové Al otevíravé, kování, klika/klika, hliníkový rám tl. min 70 mm, dekor dřevo, Uf max.1,1W/(m2.K),izolační trojsklo, Ug max. 0,60 W/(m2.K), distanční rámeček Ψ max. 0,042 W/(m2.K),podkladní profil purenit,vzduchotěsné napojení spar (vnitřní/vnější páska), předsazená montáž okna, bezpečnostní zámek, RC3</t>
  </si>
  <si>
    <t>580</t>
  </si>
  <si>
    <t>291</t>
  </si>
  <si>
    <t>O04</t>
  </si>
  <si>
    <t>dveře 1000/2250mm jednokřídlé vchodové Al otevíravé, kování, klika/klika, hliníkový rám tl. min 70 mm,dekor dřevo, Uf max.1,1W/(m2.K),izolační trojsklo, Ug max. 0,60 W/(m2.K), distanční rámeček Ψ max. 0,042 W/(m2.K), podkladní profil purenit,vzduchotěsné napojení spar (vnitřní/vnější páska), předsazená montáž okna, bezpečnostní zámek, RC3</t>
  </si>
  <si>
    <t>582</t>
  </si>
  <si>
    <t>584</t>
  </si>
  <si>
    <t>"O06"1</t>
  </si>
  <si>
    <t>"O12"1</t>
  </si>
  <si>
    <t>293</t>
  </si>
  <si>
    <t>O06</t>
  </si>
  <si>
    <t>dveře 900/2250mm jednokřídlé vchodové Al otevíravé, panikové kování, klika/klika, hliníkový rám tl. min 70 mm,dekor dřevo, Uf max.1,1W/(m2.K),plné, podkladní profil purenit,vzduchotěsné napojení spar (vnitřní/vnější páska), předsazená montáž okna,bezpečnostní zámek, RC3</t>
  </si>
  <si>
    <t>586</t>
  </si>
  <si>
    <t>O12</t>
  </si>
  <si>
    <t>dveře 900/2250mm jednokřídlé vchodové Al otevíravé, kování, klika/klika, hliníkový rám tl. min 70 mm,dekor dřevo, Uf max. 1,1W/(m2.K),plné,podkladní profil purenit,vzduchotěsné napojení spar (vnitřní/vnější páska), předsazená montáž okna bezpečnostní zámek, RC3</t>
  </si>
  <si>
    <t>588</t>
  </si>
  <si>
    <t>295</t>
  </si>
  <si>
    <t>767640221</t>
  </si>
  <si>
    <t>Montáž dveří ocelových nebo hliníkových vchodových dvoukřídlové bez nadsvětlíku</t>
  </si>
  <si>
    <t>590</t>
  </si>
  <si>
    <t>https://podminky.urs.cz/item/CS_URS_2025_01/767640221</t>
  </si>
  <si>
    <t>"O01"8</t>
  </si>
  <si>
    <t>"O02"4</t>
  </si>
  <si>
    <t>O01</t>
  </si>
  <si>
    <t>dveře 1700/2250mm dvoukřídlé vchodové Al otevíravé, kování, klika/klika, hliníkový rám tl. min 70 mm,dekor dřevo, Uf max. 1,1 W/(m2.K),izolační trojsklo, Ug max. 0,60 W/(m2.K), distanční rámeček Ψ max. 0,042 W/(m2.K), elektrozámek,bezpečnostní zámek, RC3</t>
  </si>
  <si>
    <t>592</t>
  </si>
  <si>
    <t>297</t>
  </si>
  <si>
    <t>O02</t>
  </si>
  <si>
    <t>dveře 1700/2250mm dvoukřídlé vchodové Al otevíravé, kování, klika/klika, hliníkový rám tl. min 70 mm,dekor dřevo, Uf max. 1,1 W/(m2.K),izolační trojsklo, Ug max. 0,60 W/(m2.K), distanční rámeček Ψ max. 0,042 W/(m2.K), podkladní profil purenit,vzduchot ěsné napojení spar (vnitřní/vnější páska), předsazená montáž okna,bezpečnostní zámek, RC3</t>
  </si>
  <si>
    <t>594</t>
  </si>
  <si>
    <t>596</t>
  </si>
  <si>
    <t>"O05"2</t>
  </si>
  <si>
    <t>299</t>
  </si>
  <si>
    <t>O05</t>
  </si>
  <si>
    <t>dveře 1700/2250mm dvoukřídlé vchodové Al otevíravé, panikové kování, koule/klika, hliníkový rám tl. min 70 mm,dekor dřevo, Uf max.1,1W/(m2.K),izolační trojsklo, Ug max. 0,60 W/(m2.K), distanční rámeček Ψ max. 0,042 W/(m2.K), podkladní profil purenit,vzduchotěsné napojení spar (vnitřní/vnější páska), předsazená montáž okna,bezpečnostní zámek, RC3</t>
  </si>
  <si>
    <t>598</t>
  </si>
  <si>
    <t>767832102</t>
  </si>
  <si>
    <t>Montáž venkovních požárních žebříků do zdiva bez suchovodu</t>
  </si>
  <si>
    <t>600</t>
  </si>
  <si>
    <t>https://podminky.urs.cz/item/CS_URS_2025_01/767832102</t>
  </si>
  <si>
    <t>"Z42"3+1</t>
  </si>
  <si>
    <t>301</t>
  </si>
  <si>
    <t>44983046</t>
  </si>
  <si>
    <t>žebřík venkovní s přímým výstupem a ochranným košem bez suchovodu z pozinkované oceli celkem do dl 6m</t>
  </si>
  <si>
    <t>602</t>
  </si>
  <si>
    <t>767834111</t>
  </si>
  <si>
    <t>Montáž venkovních požárních žebříků Příplatek k cenám za montáž ochranného koše, připevněného šroubováním</t>
  </si>
  <si>
    <t>604</t>
  </si>
  <si>
    <t>https://podminky.urs.cz/item/CS_URS_2025_01/767834111</t>
  </si>
  <si>
    <t>303</t>
  </si>
  <si>
    <t>998767201</t>
  </si>
  <si>
    <t>Přesun hmot pro zámečnické konstrukce stanovený procentní sazbou (%) z ceny vodorovná dopravní vzdálenost do 50 m základní v objektech výšky do 6 m</t>
  </si>
  <si>
    <t>606</t>
  </si>
  <si>
    <t>https://podminky.urs.cz/item/CS_URS_2025_01/998767201</t>
  </si>
  <si>
    <t>771</t>
  </si>
  <si>
    <t>Podlahy z dlaždic</t>
  </si>
  <si>
    <t>771111011</t>
  </si>
  <si>
    <t>Příprava podkladu před provedením dlažby vysátí podlah</t>
  </si>
  <si>
    <t>608</t>
  </si>
  <si>
    <t>https://podminky.urs.cz/item/CS_URS_2025_01/771111011</t>
  </si>
  <si>
    <t>"PDL1 101,115,116,117,119,121,123,126,135,136,137,138"</t>
  </si>
  <si>
    <t>7,8+7,01+4,65*2+6,36*2+7,96+7,8+4,42+3,61*2+6,55</t>
  </si>
  <si>
    <t>"PDL2 103,139,140"</t>
  </si>
  <si>
    <t>4,42+1,71+1,33</t>
  </si>
  <si>
    <t>305</t>
  </si>
  <si>
    <t>771121011</t>
  </si>
  <si>
    <t>Příprava podkladu před provedením dlažby nátěr penetrační na podlahu</t>
  </si>
  <si>
    <t>610</t>
  </si>
  <si>
    <t>https://podminky.urs.cz/item/CS_URS_2025_01/771121011</t>
  </si>
  <si>
    <t>771121015</t>
  </si>
  <si>
    <t>Příprava podkladu před provedením dlažby nátěr kontaktní pro nesavé podklady na podlahu</t>
  </si>
  <si>
    <t>612</t>
  </si>
  <si>
    <t>https://podminky.urs.cz/item/CS_URS_2025_01/771121015</t>
  </si>
  <si>
    <t>307</t>
  </si>
  <si>
    <t>771474113</t>
  </si>
  <si>
    <t>Montáž soklů z dlaždic keramických lepených cementovým flexibilním lepidlem rovných, výšky přes 90 do 120 mm</t>
  </si>
  <si>
    <t>614</t>
  </si>
  <si>
    <t>https://podminky.urs.cz/item/CS_URS_2025_01/771474113</t>
  </si>
  <si>
    <t>"PDL1 101,115,116,117,119,121,123,135,136,138"</t>
  </si>
  <si>
    <t>11,2*2+12,1+9,2*2+10,3+11,7+8,8+11,5+8,2+8,7</t>
  </si>
  <si>
    <t>61112</t>
  </si>
  <si>
    <t>sokl - dlažba keramická slinutá mrazuvzdorná R10/B povrch hladký/matný s jedním rozměrem přes 800 do 1200mm tl do 10mm přes 0,5 do 2ks/m2</t>
  </si>
  <si>
    <t>616</t>
  </si>
  <si>
    <t>309</t>
  </si>
  <si>
    <t>618</t>
  </si>
  <si>
    <t>"PDL2 103"8,8</t>
  </si>
  <si>
    <t>620</t>
  </si>
  <si>
    <t>311</t>
  </si>
  <si>
    <t>771574412</t>
  </si>
  <si>
    <t>Montáž podlah z dlaždic keramických lepených cementovým flexibilním lepidlem hladkých, tloušťky do 10 mm přes 0,5 do 2 ks/m2</t>
  </si>
  <si>
    <t>622</t>
  </si>
  <si>
    <t>https://podminky.urs.cz/item/CS_URS_2025_01/771574412</t>
  </si>
  <si>
    <t>"čistící zony"-(2*1,5)*2</t>
  </si>
  <si>
    <t>61105</t>
  </si>
  <si>
    <t>dlažba keramická slinutá mrazuvzdorná 600x1200x10mm, R10/B povrch hladký, koeficient tření min 0,5, otěruvzdornost PEI5, dekor imitace beton, barva béžovo-hnědá</t>
  </si>
  <si>
    <t>624</t>
  </si>
  <si>
    <t>64,78*1,15 "Přepočtené koeficientem množství</t>
  </si>
  <si>
    <t>313</t>
  </si>
  <si>
    <t>626</t>
  </si>
  <si>
    <t>628</t>
  </si>
  <si>
    <t>7,46*1,15 "Přepočtené koeficientem množství</t>
  </si>
  <si>
    <t>315</t>
  </si>
  <si>
    <t>771591112</t>
  </si>
  <si>
    <t>Izolace podlahy pod dlažbu nátěrem nebo stěrkou ve dvou vrstvách</t>
  </si>
  <si>
    <t>630</t>
  </si>
  <si>
    <t>https://podminky.urs.cz/item/CS_URS_2025_01/771591112</t>
  </si>
  <si>
    <t>771591115</t>
  </si>
  <si>
    <t>Podlahy - dokončovací práce spárování silikonem</t>
  </si>
  <si>
    <t>632</t>
  </si>
  <si>
    <t>https://podminky.urs.cz/item/CS_URS_2025_01/771591115</t>
  </si>
  <si>
    <t>11,2*2+12,1+9,2*2+10,3*2+11,7+8,8+7,6*2+11,5</t>
  </si>
  <si>
    <t>8,8+5,5+4,7</t>
  </si>
  <si>
    <t>317</t>
  </si>
  <si>
    <t>771591123</t>
  </si>
  <si>
    <t>Podlahy - dokončovací práce separační provazec do pružných spar, průměru 8 mm</t>
  </si>
  <si>
    <t>634</t>
  </si>
  <si>
    <t>https://podminky.urs.cz/item/CS_URS_2025_01/771591123</t>
  </si>
  <si>
    <t>771591264</t>
  </si>
  <si>
    <t>Izolace podlahy pod dlažbu těsnícími izolačními pásy mezi podlahou a stěnu</t>
  </si>
  <si>
    <t>636</t>
  </si>
  <si>
    <t>https://podminky.urs.cz/item/CS_URS_2025_01/771591264</t>
  </si>
  <si>
    <t>8,1+5,5+4,7</t>
  </si>
  <si>
    <t>319</t>
  </si>
  <si>
    <t>771592011</t>
  </si>
  <si>
    <t>Čištění vnitřních ploch po položení dlažby podlah nebo schodišť chemickými prostředky</t>
  </si>
  <si>
    <t>638</t>
  </si>
  <si>
    <t>https://podminky.urs.cz/item/CS_URS_2025_01/771592011</t>
  </si>
  <si>
    <t>64,78+7,46</t>
  </si>
  <si>
    <t>998771201</t>
  </si>
  <si>
    <t>Přesun hmot pro podlahy z dlaždic stanovený procentní sazbou (%) z ceny vodorovná dopravní vzdálenost do 50 m základní v objektech výšky do 6 m</t>
  </si>
  <si>
    <t>640</t>
  </si>
  <si>
    <t>https://podminky.urs.cz/item/CS_URS_2025_01/998771201</t>
  </si>
  <si>
    <t>776</t>
  </si>
  <si>
    <t>Podlahy povlakové</t>
  </si>
  <si>
    <t>321</t>
  </si>
  <si>
    <t>776111112</t>
  </si>
  <si>
    <t>Příprava podkladu povlakových podlah a stěn broušení podlah nového podkladu betonového</t>
  </si>
  <si>
    <t>642</t>
  </si>
  <si>
    <t>https://podminky.urs.cz/item/CS_URS_2025_01/776111112</t>
  </si>
  <si>
    <t xml:space="preserve">"PDL3 104,105,107,108,109,110,111,112,113,120,124,125,127,128,129,130,131,132,133" </t>
  </si>
  <si>
    <t>51,19*2+13,23+25,74*2+14,08*2+12,09*6+16,43*2+13,64*2+32,74+14,13</t>
  </si>
  <si>
    <t>"PDL4 102,114,118,122,134"</t>
  </si>
  <si>
    <t>4,07*2+13,2*2+4,96</t>
  </si>
  <si>
    <t>776111311</t>
  </si>
  <si>
    <t>Příprava podkladu povlakových podlah a stěn vysátí podlah</t>
  </si>
  <si>
    <t>644</t>
  </si>
  <si>
    <t>https://podminky.urs.cz/item/CS_URS_2025_01/776111311</t>
  </si>
  <si>
    <t>323</t>
  </si>
  <si>
    <t>776111331</t>
  </si>
  <si>
    <t>Příprava podkladu povlakových podlah a stěn vysátí stěn</t>
  </si>
  <si>
    <t>646</t>
  </si>
  <si>
    <t>https://podminky.urs.cz/item/CS_URS_2025_01/776111331</t>
  </si>
  <si>
    <t>"Z16 obklad stěn chodby"31,94*1,25</t>
  </si>
  <si>
    <t>776121112</t>
  </si>
  <si>
    <t>Příprava podkladu povlakových podlah a stěn penetrace vodou ředitelná podlah</t>
  </si>
  <si>
    <t>648</t>
  </si>
  <si>
    <t>https://podminky.urs.cz/item/CS_URS_2025_01/776121112</t>
  </si>
  <si>
    <t>"2 vrtsvy"414,3*2</t>
  </si>
  <si>
    <t>325</t>
  </si>
  <si>
    <t>776121114</t>
  </si>
  <si>
    <t>Příprava podkladu povlakových podlah a stěn penetrace vodou ředitelná stěn</t>
  </si>
  <si>
    <t>650</t>
  </si>
  <si>
    <t>https://podminky.urs.cz/item/CS_URS_2025_01/776121114</t>
  </si>
  <si>
    <t>776121511</t>
  </si>
  <si>
    <t>Příprava podkladu povlakových podlah a stěn penetrace dvousložková podlah zábrana proti vlhkosti</t>
  </si>
  <si>
    <t>652</t>
  </si>
  <si>
    <t>https://podminky.urs.cz/item/CS_URS_2025_01/776121511</t>
  </si>
  <si>
    <t>327</t>
  </si>
  <si>
    <t>776141112</t>
  </si>
  <si>
    <t>Příprava podkladu povlakových podlah a stěn vyrovnání samonivelační stěrkou podlah min.pevnosti 20 MPa, tloušťky přes 3 do 5 mm</t>
  </si>
  <si>
    <t>654</t>
  </si>
  <si>
    <t>https://podminky.urs.cz/item/CS_URS_2025_01/776141112</t>
  </si>
  <si>
    <t>776231111</t>
  </si>
  <si>
    <t>Montáž podlahovin z vinylu lepením lamel nebo čtverců standardním lepidlem</t>
  </si>
  <si>
    <t>656</t>
  </si>
  <si>
    <t>https://podminky.urs.cz/item/CS_URS_2025_01/776231111</t>
  </si>
  <si>
    <t>329</t>
  </si>
  <si>
    <t>11101</t>
  </si>
  <si>
    <t>podlahovina vinylová heterogenní,tloušťka 3,0-3,3 mm,tloušťka nášlapné vrstvy 1,02 mm,vhodné pro vodní podlahové vytápění,hořlavost dle EN 13501-1 Cfl-s1,odolnost proti bodové zátěži max. 0,06 mm,protiskluznost R10,odolný vůči chemikáliím,antibakteriální – potlačuje růst,dekor – dle výběru uživatele</t>
  </si>
  <si>
    <t>658</t>
  </si>
  <si>
    <t>374,8*1,1 "Přepočtené koeficientem množství</t>
  </si>
  <si>
    <t>776232111</t>
  </si>
  <si>
    <t>Montáž podlahovin z vinylu lepením lamel nebo čtverců 2-složkovým lepidlem (do vlhkých prostor)</t>
  </si>
  <si>
    <t>660</t>
  </si>
  <si>
    <t>https://podminky.urs.cz/item/CS_URS_2025_01/776232111</t>
  </si>
  <si>
    <t>331</t>
  </si>
  <si>
    <t>11051</t>
  </si>
  <si>
    <t>podlahovina vinylová heterogenní,tloušťka 2 mm,tloušťka nášlapné vrstvy 0,85 mm,vhodné pro vodní podlahové vytápění,hořlavost dle EN 13501-1 Bfl-s1,odolnost proti bodové zátěži max. 0,05 mm,protiskluznost R10,odolný vůči chemikáliím,antibakteriální – potlačuje růst,dekor – dle výběru uživatele</t>
  </si>
  <si>
    <t>662</t>
  </si>
  <si>
    <t>39,5*1,1 "Přepočtené koeficientem množství</t>
  </si>
  <si>
    <t>776411212</t>
  </si>
  <si>
    <t>Montáž soklíků tahaných (fabiony) z PVC obvodových, výšky přes 80 do 100 mm</t>
  </si>
  <si>
    <t>664</t>
  </si>
  <si>
    <t>https://podminky.urs.cz/item/CS_URS_2025_01/776411212</t>
  </si>
  <si>
    <t>28,65*2+14,9+25*2+15,2*2+14*6+16,8*2+15*2+28,82+15,5</t>
  </si>
  <si>
    <t>333</t>
  </si>
  <si>
    <t>666</t>
  </si>
  <si>
    <t>776421312</t>
  </si>
  <si>
    <t>Montáž lišt přechodových šroubovaných</t>
  </si>
  <si>
    <t>668</t>
  </si>
  <si>
    <t>https://podminky.urs.cz/item/CS_URS_2025_01/776421312</t>
  </si>
  <si>
    <t>1,3*2+1,1*2+0,8*4</t>
  </si>
  <si>
    <t>335</t>
  </si>
  <si>
    <t>59054153</t>
  </si>
  <si>
    <t>profil přechodový mezi kobercem a dlažbou, laminátovou nebo dřevěnou podlahou</t>
  </si>
  <si>
    <t>670</t>
  </si>
  <si>
    <t>8*1,02 "Přepočtené koeficientem množství</t>
  </si>
  <si>
    <t>776521111</t>
  </si>
  <si>
    <t>Montáž podlahovin z PVC na stěnu lepením pásů, výšky do 2 m</t>
  </si>
  <si>
    <t>672</t>
  </si>
  <si>
    <t>https://podminky.urs.cz/item/CS_URS_2025_01/776521111</t>
  </si>
  <si>
    <t>337</t>
  </si>
  <si>
    <t>11108</t>
  </si>
  <si>
    <t>PVC panel Bs1d0, tl 1,5mm, povrch texturovaný</t>
  </si>
  <si>
    <t>674</t>
  </si>
  <si>
    <t>39,925*1,1 "Přepočtené koeficientem množství</t>
  </si>
  <si>
    <t>776991132</t>
  </si>
  <si>
    <t>Ostatní práce údržba nových podlahovin po pokládce čištění včetně ošetření polymerním nátěrem dvousložkovým dvouvrstvým</t>
  </si>
  <si>
    <t>676</t>
  </si>
  <si>
    <t>https://podminky.urs.cz/item/CS_URS_2025_01/776991132</t>
  </si>
  <si>
    <t>374,8+39,5+39,925</t>
  </si>
  <si>
    <t>339</t>
  </si>
  <si>
    <t>998776201</t>
  </si>
  <si>
    <t>Přesun hmot pro podlahy povlakové stanovený procentní sazbou (%) z ceny vodorovná dopravní vzdálenost do 50 m základní v objektech výšky do 6 m</t>
  </si>
  <si>
    <t>678</t>
  </si>
  <si>
    <t>https://podminky.urs.cz/item/CS_URS_2025_01/998776201</t>
  </si>
  <si>
    <t>781</t>
  </si>
  <si>
    <t>Dokončovací práce - obklady</t>
  </si>
  <si>
    <t>781111011</t>
  </si>
  <si>
    <t>Příprava podkladu před provedením obkladu oprášení (ometení) stěny</t>
  </si>
  <si>
    <t>680</t>
  </si>
  <si>
    <t>https://podminky.urs.cz/item/CS_URS_2025_01/781111011</t>
  </si>
  <si>
    <t>"Sc 102"8,1*2,5</t>
  </si>
  <si>
    <t>"Sc 104 za umyvadlem"(1,3+0,6)*1,6</t>
  </si>
  <si>
    <t>"Sc 105 za linkou"(3+1,2)*1,6</t>
  </si>
  <si>
    <t>"Sc 108 za umyvadlem"(1,15+1,05)*1,6</t>
  </si>
  <si>
    <t>"Sc 109,110,111 za umyvadlem"(1,1+0,9)*1,6*3</t>
  </si>
  <si>
    <t>"Sc 112,113 za umyvadlem"1*1,6*2</t>
  </si>
  <si>
    <t>"Sc 114"14,8*2,5</t>
  </si>
  <si>
    <t>"Sc 118"9,48*2,5</t>
  </si>
  <si>
    <t>"Sc 120 za umyvadlem, linkou"1*1,6+(1+0,6)*1,6</t>
  </si>
  <si>
    <t>"Sc 122"8,1*2,5</t>
  </si>
  <si>
    <t>"Sc 124 za umyvadlem"(1,3+0,6)*1,6</t>
  </si>
  <si>
    <t>"Sc 125 za linkou"(3+1,2)*1,6</t>
  </si>
  <si>
    <t>"Sc 126"7,6*2,5</t>
  </si>
  <si>
    <t>"Sc 128 za umyvadlem"(1,15+1,05)*1,6</t>
  </si>
  <si>
    <t>"Sc 129,130,131 za umyvadlem"(1,1+0,9)*1,6*3</t>
  </si>
  <si>
    <t>"Sc 132,133 za umyvadlem"1*1,6*2</t>
  </si>
  <si>
    <t>"Sc 134"14,8*2,5</t>
  </si>
  <si>
    <t>"Sc 137"7,6*2,5</t>
  </si>
  <si>
    <t>"Sc 139"5,5*2,5</t>
  </si>
  <si>
    <t>"Sc 140"4,7*2,5</t>
  </si>
  <si>
    <t>"otvory"-(1*2,2*2+1,3*2,2*2+2,5*0,6*2+0,9*2,2*5+1,5*0,6*2)</t>
  </si>
  <si>
    <t>341</t>
  </si>
  <si>
    <t>781121011</t>
  </si>
  <si>
    <t>Příprava podkladu před provedením obkladu nátěr penetrační na stěnu</t>
  </si>
  <si>
    <t>682</t>
  </si>
  <si>
    <t>https://podminky.urs.cz/item/CS_URS_2025_01/781121011</t>
  </si>
  <si>
    <t>"2 vrstvy"233,2*2</t>
  </si>
  <si>
    <t>781131112</t>
  </si>
  <si>
    <t>Izolace stěny pod obklad izolace nátěrem nebo stěrkou ve dvou vrstvách</t>
  </si>
  <si>
    <t>684</t>
  </si>
  <si>
    <t>https://podminky.urs.cz/item/CS_URS_2025_01/781131112</t>
  </si>
  <si>
    <t>"otvory"-(1*2,2*2+1,3*2,2*2+2,5*0,6*2+0,9*2,2*7+1,5*0,6*2)</t>
  </si>
  <si>
    <t>343</t>
  </si>
  <si>
    <t>781131232</t>
  </si>
  <si>
    <t>Izolace stěny pod obklad izolace těsnícími izolačními pásy pro styčné nebo dilatační spáry</t>
  </si>
  <si>
    <t>686</t>
  </si>
  <si>
    <t>https://podminky.urs.cz/item/CS_URS_2025_01/781131232</t>
  </si>
  <si>
    <t>"Sc 102"4*2,5</t>
  </si>
  <si>
    <t>"Sc 114"4*2,5</t>
  </si>
  <si>
    <t>"Sc 118"6*2,5</t>
  </si>
  <si>
    <t>"Sc 122"4*2,5</t>
  </si>
  <si>
    <t>"Sc 126"4*2,5</t>
  </si>
  <si>
    <t>"Sc 134"4*2,5</t>
  </si>
  <si>
    <t>"Sc 137"4*2,5</t>
  </si>
  <si>
    <t>"Sc 139"2*2,5</t>
  </si>
  <si>
    <t>"Sc 140"3*2,5</t>
  </si>
  <si>
    <t>781472212</t>
  </si>
  <si>
    <t>Montáž keramických obkladů stěn lepených cementovým flexibilním lepidlem hladkých přes 0,5 do 2 ks/m2</t>
  </si>
  <si>
    <t>688</t>
  </si>
  <si>
    <t>https://podminky.urs.cz/item/CS_URS_2025_01/781472212</t>
  </si>
  <si>
    <t>345</t>
  </si>
  <si>
    <t>61293</t>
  </si>
  <si>
    <t>obklad keramický slinutý mrazuvzdorný povrch hladký/matný tl 8mm 60x120cm, dekor - imitace betonu - barva krémově bílá</t>
  </si>
  <si>
    <t>690</t>
  </si>
  <si>
    <t>233,2*1,15 "Přepočtené koeficientem množství</t>
  </si>
  <si>
    <t>781492251</t>
  </si>
  <si>
    <t>Obklad - dokončující práce montáž profilu lepeného flexibilním cementovým lepidlem ukončovacího</t>
  </si>
  <si>
    <t>692</t>
  </si>
  <si>
    <t>https://podminky.urs.cz/item/CS_URS_2025_01/781492251</t>
  </si>
  <si>
    <t>"Sc 104 za umyvadlem"(1,3+0,6+2*1,6)</t>
  </si>
  <si>
    <t>"Sc 105 za linkou"2*1,6</t>
  </si>
  <si>
    <t>"Sc 108 za umyvadlem"(1,15+1,05+2*1,6)</t>
  </si>
  <si>
    <t>"Sc 109,110,111 za umyvadlem"(1,1+0,9+2*1,6)*3</t>
  </si>
  <si>
    <t>"Sc 112,113 za umyvadlem"(1+2*1,6)*2</t>
  </si>
  <si>
    <t>"Sc 120 za umyvadlem, linkou"2*1,6+(1+0,6+2*1,6)</t>
  </si>
  <si>
    <t>"Sc 124 za umyvadlem"(1,3+0,6+2*1,6)</t>
  </si>
  <si>
    <t>"Sc 125 za linkou"2*1,6</t>
  </si>
  <si>
    <t>"Sc 128 za umyvadlem"(1,15+1,05+2*1,6)</t>
  </si>
  <si>
    <t>"Sc 129,130,131 za umyvadlem"(1,1+0,9+2*1,6)*3</t>
  </si>
  <si>
    <t>"Sc 132,133 za umyvadlem"(1+2*1,6)*2</t>
  </si>
  <si>
    <t>347</t>
  </si>
  <si>
    <t>19416014</t>
  </si>
  <si>
    <t>lišta ukončovací nerezová 8mm</t>
  </si>
  <si>
    <t>694</t>
  </si>
  <si>
    <t>83,4*1,05 "Přepočtené koeficientem množství</t>
  </si>
  <si>
    <t>781495123</t>
  </si>
  <si>
    <t>Obklad - dokončující práce ostatní práce separační provazec do pružných spar, průměru 6 mm</t>
  </si>
  <si>
    <t>696</t>
  </si>
  <si>
    <t>https://podminky.urs.cz/item/CS_URS_2025_01/781495123</t>
  </si>
  <si>
    <t>"Sc 104 za umyvadlem"1*1,6</t>
  </si>
  <si>
    <t>"Sc 108 za umyvadlem"1*1,6</t>
  </si>
  <si>
    <t>"Sc 109,110,111 za umyvadlem"1*1,6*3</t>
  </si>
  <si>
    <t>"Sc 114"4*2,5+(2,5+0,6)*2</t>
  </si>
  <si>
    <t>"Sc 118"5*2,5+</t>
  </si>
  <si>
    <t>"Sc 120 za umyvadlem, linkou"1*1,6</t>
  </si>
  <si>
    <t>"Sc 124 za umyvadlem"1*1,6</t>
  </si>
  <si>
    <t>"Sc 126"4*2,5+(1,5+0,6)*2</t>
  </si>
  <si>
    <t>"Sc 128 za umyvadlem"1*1,6</t>
  </si>
  <si>
    <t>"Sc 129,130,131 za umyvadlem"1*1,6*3</t>
  </si>
  <si>
    <t>"Sc 134"4*2,5+(2,5+0,6)*2</t>
  </si>
  <si>
    <t>"Sc 137"4*2,5+(1,5+0,6)*2</t>
  </si>
  <si>
    <t>349</t>
  </si>
  <si>
    <t>781495211</t>
  </si>
  <si>
    <t>Čištění vnitřních ploch po provedení obkladu stěn chemickými prostředky</t>
  </si>
  <si>
    <t>698</t>
  </si>
  <si>
    <t>https://podminky.urs.cz/item/CS_URS_2025_01/781495211</t>
  </si>
  <si>
    <t>781495222</t>
  </si>
  <si>
    <t>Obklad - dokončující práce pracnější řezání obkladaček kamenického rohu (jolly hrana) slinutý střep obkladu velkoformátového</t>
  </si>
  <si>
    <t>700</t>
  </si>
  <si>
    <t>https://podminky.urs.cz/item/CS_URS_2025_01/781495222</t>
  </si>
  <si>
    <t>351</t>
  </si>
  <si>
    <t>998781201</t>
  </si>
  <si>
    <t>Přesun hmot pro obklady keramické stanovený procentní sazbou (%) z ceny vodorovná dopravní vzdálenost do 50 m základní v objektech výšky do 6 m</t>
  </si>
  <si>
    <t>702</t>
  </si>
  <si>
    <t>https://podminky.urs.cz/item/CS_URS_2025_01/998781201</t>
  </si>
  <si>
    <t>782</t>
  </si>
  <si>
    <t>Dokončovací práce - obklady z kamene</t>
  </si>
  <si>
    <t>782112412</t>
  </si>
  <si>
    <t>Montáž obkladů stěn z měkkých kamenů kladených do lepidla ze zlomků desek s upravením stran na místě přisekáním tl. přes 25 do 30 mm</t>
  </si>
  <si>
    <t>704</t>
  </si>
  <si>
    <t>https://podminky.urs.cz/item/CS_URS_2025_01/782112412</t>
  </si>
  <si>
    <t>353</t>
  </si>
  <si>
    <t>84672</t>
  </si>
  <si>
    <t>kámen nepravidelný pískovec pískový obklad D max100-500mm tl 20-50mm</t>
  </si>
  <si>
    <t>706</t>
  </si>
  <si>
    <t>154,184*1,05 "Přepočtené koeficientem množství</t>
  </si>
  <si>
    <t>782112413</t>
  </si>
  <si>
    <t>Montáž obkladů stěn z měkkých kamenů kladených do lepidla ze zlomků desek s upravením stran na místě přisekáním tl. přes 30 do 50 mm</t>
  </si>
  <si>
    <t>708</t>
  </si>
  <si>
    <t>https://podminky.urs.cz/item/CS_URS_2025_01/782112413</t>
  </si>
  <si>
    <t>355</t>
  </si>
  <si>
    <t>84673</t>
  </si>
  <si>
    <t>710</t>
  </si>
  <si>
    <t>28,527*1,05 "Přepočtené koeficientem množství</t>
  </si>
  <si>
    <t>782312413</t>
  </si>
  <si>
    <t>Montáž obkladů sloupů z měkkých kamenů kladených do lepidla ze zlomků desek s upravením stran na místě přisekáním tl. přes 30 do 50 mm</t>
  </si>
  <si>
    <t>https://podminky.urs.cz/item/CS_URS_2025_01/782312413</t>
  </si>
  <si>
    <t>"S08 kamenný obklad"</t>
  </si>
  <si>
    <t>"S1"(1+0,3)*2*2,8*2</t>
  </si>
  <si>
    <t>"S2"(1,75*2+0,3)*2,8*2</t>
  </si>
  <si>
    <t>"S3"(1,2+0,3)*2*2,8*2</t>
  </si>
  <si>
    <t>"S4"(1,4*2+0,3)*2,8</t>
  </si>
  <si>
    <t>357</t>
  </si>
  <si>
    <t>714</t>
  </si>
  <si>
    <t>61,32*1,05 "Přepočtené koeficientem množství</t>
  </si>
  <si>
    <t>782391111</t>
  </si>
  <si>
    <t>Příplatek k cenám obkladů sloupů z kamene za plochu do 10 m2 jednotlivě</t>
  </si>
  <si>
    <t>716</t>
  </si>
  <si>
    <t>https://podminky.urs.cz/item/CS_URS_2025_01/782391111</t>
  </si>
  <si>
    <t>359</t>
  </si>
  <si>
    <t>782991111</t>
  </si>
  <si>
    <t>Obklady z kamene - ostatní práce penetrace podkladu</t>
  </si>
  <si>
    <t>718</t>
  </si>
  <si>
    <t>https://podminky.urs.cz/item/CS_URS_2025_01/782991111</t>
  </si>
  <si>
    <t>154,184+28,527+61,32</t>
  </si>
  <si>
    <t>782991411</t>
  </si>
  <si>
    <t>Obklady z kamene - ostatní práce čištění nových obkladů základní</t>
  </si>
  <si>
    <t>720</t>
  </si>
  <si>
    <t>https://podminky.urs.cz/item/CS_URS_2025_01/782991411</t>
  </si>
  <si>
    <t>361</t>
  </si>
  <si>
    <t>782991422</t>
  </si>
  <si>
    <t>Obklady z kamene - ostatní práce impregnační nátěr včetně základního čištění dvouvrstvý</t>
  </si>
  <si>
    <t>722</t>
  </si>
  <si>
    <t>https://podminky.urs.cz/item/CS_URS_2025_01/782991422</t>
  </si>
  <si>
    <t>998782201</t>
  </si>
  <si>
    <t>Přesun hmot pro obklady kamenné stanovený procentní sazbou (%) z ceny vodorovná dopravní vzdálenost do 50 m základní v objektech výšky do 6 m</t>
  </si>
  <si>
    <t>724</t>
  </si>
  <si>
    <t>https://podminky.urs.cz/item/CS_URS_2025_01/998782201</t>
  </si>
  <si>
    <t>784</t>
  </si>
  <si>
    <t>Dokončovací práce - malby a tapety</t>
  </si>
  <si>
    <t>363</t>
  </si>
  <si>
    <t>784111001</t>
  </si>
  <si>
    <t>Oprášení (ometení) podkladu v místnostech výšky do 3,80 m</t>
  </si>
  <si>
    <t>726</t>
  </si>
  <si>
    <t>https://podminky.urs.cz/item/CS_URS_2025_01/784111001</t>
  </si>
  <si>
    <t>"stěny"936,344</t>
  </si>
  <si>
    <t>"sdk strop"492,54</t>
  </si>
  <si>
    <t>784181111</t>
  </si>
  <si>
    <t>Penetrace podkladu jednonásobná základní silikátová bezbarvá v místnostech výšky do 3,80 m</t>
  </si>
  <si>
    <t>728</t>
  </si>
  <si>
    <t>https://podminky.urs.cz/item/CS_URS_2025_01/784181111</t>
  </si>
  <si>
    <t>365</t>
  </si>
  <si>
    <t>784321031</t>
  </si>
  <si>
    <t>Malby silikátové dvojnásobné, bílé v místnostech výšky do 3,80 m</t>
  </si>
  <si>
    <t>730</t>
  </si>
  <si>
    <t>https://podminky.urs.cz/item/CS_URS_2025_01/784321031</t>
  </si>
  <si>
    <t>786</t>
  </si>
  <si>
    <t>Dokončovací práce - čalounické úpravy</t>
  </si>
  <si>
    <t>786614005</t>
  </si>
  <si>
    <t>Montáž venkovních rolet upevněných na rám okenního nebo dveřního otvoru nebo na ostění, ovládaných motorem, včetně horního boxu a vodících profilů, plochy přes 6 m2</t>
  </si>
  <si>
    <t>732</t>
  </si>
  <si>
    <t>https://podminky.urs.cz/item/CS_URS_2025_01/786614005</t>
  </si>
  <si>
    <t>"Z39"2</t>
  </si>
  <si>
    <t>367</t>
  </si>
  <si>
    <t>Z39</t>
  </si>
  <si>
    <t>roleta látková zipscreen systém box barva dtto RAL okno š 80mm ovládaná základním motorem+centrálně MAR, včetně příslušenství</t>
  </si>
  <si>
    <t>734</t>
  </si>
  <si>
    <t>7*2,75*2</t>
  </si>
  <si>
    <t>786623011</t>
  </si>
  <si>
    <t>Montáž venkovních žaluzií do okenního nebo dveřního otvoru ovládaných motorem, upevněných na rám nebo do žaluziově schránky, plochy do 4 m2</t>
  </si>
  <si>
    <t>736</t>
  </si>
  <si>
    <t>https://podminky.urs.cz/item/CS_URS_2025_01/786623011</t>
  </si>
  <si>
    <t>"Z02"2</t>
  </si>
  <si>
    <t>"Z03"2</t>
  </si>
  <si>
    <t>"Z04"2</t>
  </si>
  <si>
    <t>"Z05"2</t>
  </si>
  <si>
    <t>"Z06"1</t>
  </si>
  <si>
    <t>369</t>
  </si>
  <si>
    <t>Z04</t>
  </si>
  <si>
    <t>žaluzie Z-70 ovládaná základním motorem včetně příslušenství plochy do 1,0m2</t>
  </si>
  <si>
    <t>738</t>
  </si>
  <si>
    <t>"Z04"1,5*0,6*2</t>
  </si>
  <si>
    <t>Z03</t>
  </si>
  <si>
    <t>žaluzie Z-70 ovládaná základním motorem včetně příslušenství plochy do 1,5m2</t>
  </si>
  <si>
    <t>740</t>
  </si>
  <si>
    <t>"Z03"2,5*0,6*2</t>
  </si>
  <si>
    <t>371</t>
  </si>
  <si>
    <t>Z05</t>
  </si>
  <si>
    <t>žaluzie Z-70 ovládaná základním motorem včetně příslušenství plochy do 2,5m2</t>
  </si>
  <si>
    <t>742</t>
  </si>
  <si>
    <t>"Z05"1,5*1,5*2</t>
  </si>
  <si>
    <t>Z02</t>
  </si>
  <si>
    <t>žaluzie Z-70 ovládaná základním motorem včetně příslušenství plochy do 3,0m2</t>
  </si>
  <si>
    <t>744</t>
  </si>
  <si>
    <t>"Z02"1,25*2,25*2</t>
  </si>
  <si>
    <t>373</t>
  </si>
  <si>
    <t>Z06</t>
  </si>
  <si>
    <t>žaluzie Z-70 ovládaná základním motorem včetně příslušenství plochy do 4,0m2</t>
  </si>
  <si>
    <t>746</t>
  </si>
  <si>
    <t>"Z06"2*2*1</t>
  </si>
  <si>
    <t>786623013</t>
  </si>
  <si>
    <t>Montáž venkovních žaluzií do okenního nebo dveřního otvoru ovládaných motorem, upevněných na rám nebo do žaluziově schránky, plochy přes 4 do 6 m2</t>
  </si>
  <si>
    <t>748</t>
  </si>
  <si>
    <t>https://podminky.urs.cz/item/CS_URS_2025_01/786623013</t>
  </si>
  <si>
    <t>"Z01"12</t>
  </si>
  <si>
    <t>375</t>
  </si>
  <si>
    <t>Z01</t>
  </si>
  <si>
    <t>žaluzie Z-70 ovládaná základním motorem včetně příslušenství plochy do 5,0m2</t>
  </si>
  <si>
    <t>750</t>
  </si>
  <si>
    <t>"Z01"1,95*2,25*12</t>
  </si>
  <si>
    <t>786623039</t>
  </si>
  <si>
    <t>Montáž venkovních žaluzií do okenního nebo dveřního otvoru žaluziové schránky, délky do 1300 mm</t>
  </si>
  <si>
    <t>752</t>
  </si>
  <si>
    <t>https://podminky.urs.cz/item/CS_URS_2025_01/786623039</t>
  </si>
  <si>
    <t>377</t>
  </si>
  <si>
    <t>28376719</t>
  </si>
  <si>
    <t>kryt podomítkový PUR s izolací XPS 30 mm včetně kotvení pro žaluzii plochy do 3,0m2 š do 2,0m</t>
  </si>
  <si>
    <t>754</t>
  </si>
  <si>
    <t>786623041</t>
  </si>
  <si>
    <t>Montáž venkovních žaluzií do okenního nebo dveřního otvoru žaluziové schránky, délky přes 1300 do 2400 mm</t>
  </si>
  <si>
    <t>756</t>
  </si>
  <si>
    <t>https://podminky.urs.cz/item/CS_URS_2025_01/786623041</t>
  </si>
  <si>
    <t>379</t>
  </si>
  <si>
    <t>28376723</t>
  </si>
  <si>
    <t>kryt podomítkový PUR s izolací XPS 30 mm včetně kotvení pro žaluzii plochy do 4,0m2 š do 2,0m</t>
  </si>
  <si>
    <t>758</t>
  </si>
  <si>
    <t>760</t>
  </si>
  <si>
    <t>381</t>
  </si>
  <si>
    <t>28376712</t>
  </si>
  <si>
    <t>kryt podomítkový PUR s izolací XPS 30 mm včetně kotvení pro žaluzii plochy do 1,25m2 š přes 1,0m</t>
  </si>
  <si>
    <t>786623043</t>
  </si>
  <si>
    <t>Montáž venkovních žaluzií do okenního nebo dveřního otvoru žaluziové schránky, délky přes 2400 do 4000 mm</t>
  </si>
  <si>
    <t>https://podminky.urs.cz/item/CS_URS_2025_01/786623043</t>
  </si>
  <si>
    <t>383</t>
  </si>
  <si>
    <t>28376720</t>
  </si>
  <si>
    <t>kryt podomítkový PUR s izolací XPS 30 mm včetně kotvení pro žaluzii plochy do 3,0m2 š do 3,0m</t>
  </si>
  <si>
    <t>998786201</t>
  </si>
  <si>
    <t>Přesun hmot pro stínění a čalounické úpravy stanovený procentní sazbou (%) z ceny vodorovná dopravní vzdálenost do 50 m základní v objektech výšky do 6 m</t>
  </si>
  <si>
    <t>768</t>
  </si>
  <si>
    <t>https://podminky.urs.cz/item/CS_URS_2025_01/998786201</t>
  </si>
  <si>
    <t>SO 01.3 - PBŘ</t>
  </si>
  <si>
    <t xml:space="preserve">    95 - Dokončovací konstrukce a práce pozemních staveb</t>
  </si>
  <si>
    <t>Dokončovací konstrukce a práce pozemních staveb</t>
  </si>
  <si>
    <t>953941R01</t>
  </si>
  <si>
    <t>Osazení požárního hasicího přístroje na stěnu dle PBŘS vč. dodávky práškového přístroje 34A</t>
  </si>
  <si>
    <t>953941R011</t>
  </si>
  <si>
    <t>Osazení požárního hasicího přístroje na stěnu dle PBŘS vč. dodávky CO2 přístroje 55B</t>
  </si>
  <si>
    <t>953941R02</t>
  </si>
  <si>
    <t>Osazení požárního hlásiče dle PBŘS vč. dodávky</t>
  </si>
  <si>
    <t>953941R03</t>
  </si>
  <si>
    <t>Osazení informačních tabulek na stěnu dle PBŘS vč. dodávky tabulka plast</t>
  </si>
  <si>
    <t>953941R04</t>
  </si>
  <si>
    <t>Požární ucpávky dle PBŘS vč. dodávky</t>
  </si>
  <si>
    <t>SO 01.4.1 - Zdravotně tec...</t>
  </si>
  <si>
    <t xml:space="preserve">    8 - Vedení trubní dálková a přípojná</t>
  </si>
  <si>
    <t xml:space="preserve">    722 - Zdravotechnika - vnitřní vodovod</t>
  </si>
  <si>
    <t xml:space="preserve">    725 - Zdravotechnika - zařizovací předměty</t>
  </si>
  <si>
    <t xml:space="preserve">    726 - Zdravotechnika - předstěnové instalace</t>
  </si>
  <si>
    <t xml:space="preserve">    732 - Ústřední vytápění - strojovny</t>
  </si>
  <si>
    <t xml:space="preserve">    734 - Ústřední vytápění - armatury</t>
  </si>
  <si>
    <t>HZS - Hodinové zúčtovací sazby</t>
  </si>
  <si>
    <t>131151204</t>
  </si>
  <si>
    <t>Hloubení zapažených jam a zářezů strojně s urovnáním dna do předepsaného profilu a spádu v hornině třídy těžitelnosti I skupiny 1 a 2 přes 100 do 500 m3</t>
  </si>
  <si>
    <t>https://podminky.urs.cz/item/CS_URS_2025_01/131151204</t>
  </si>
  <si>
    <t>"RŠ1,2"1,5*1,5*1,5+1,5*1,5*2</t>
  </si>
  <si>
    <t>"vsakovací objekty"6*7*1,8*2</t>
  </si>
  <si>
    <t>"kanal PVC100"56*0,8*0,6</t>
  </si>
  <si>
    <t>"kanal PVC125"34*0,6*0,6</t>
  </si>
  <si>
    <t>"kanal PVC150"26*1,2*0,8</t>
  </si>
  <si>
    <t>132154103</t>
  </si>
  <si>
    <t>Hloubení zapažených rýh šířky do 800 mm strojně s urovnáním dna do předepsaného profilu a spádu v hornině třídy těžitelnosti I skupiny 1 a 2 přes 50 do 100 m3</t>
  </si>
  <si>
    <t>https://podminky.urs.cz/item/CS_URS_2025_01/132154103</t>
  </si>
  <si>
    <t>"kanal PVC100"10*1,4*0,6</t>
  </si>
  <si>
    <t>"kanal PVC125"1*1,3*0,6</t>
  </si>
  <si>
    <t>"kanal PVC150"37*1,6*0,8</t>
  </si>
  <si>
    <t>151101101</t>
  </si>
  <si>
    <t>Zřízení pažení a rozepření stěn rýh pro podzemní vedení příložné pro jakoukoliv mezerovitost, hloubky do 2 m</t>
  </si>
  <si>
    <t>https://podminky.urs.cz/item/CS_URS_2025_01/151101101</t>
  </si>
  <si>
    <t>"kanal PVC100"10*1,4</t>
  </si>
  <si>
    <t>"kanal PVC125"1*1,3</t>
  </si>
  <si>
    <t>"kanal PVC150"37*1,6</t>
  </si>
  <si>
    <t>"šachty"20</t>
  </si>
  <si>
    <t>"vsakovací objekty"(6+7)*2*1,8*2</t>
  </si>
  <si>
    <t>151101111</t>
  </si>
  <si>
    <t>Odstranění pažení a rozepření stěn rýh pro podzemní vedení s uložením materiálu na vzdálenost do 3 m od kraje výkopu příložné, hloubky do 2 m</t>
  </si>
  <si>
    <t>https://podminky.urs.cz/item/CS_URS_2025_01/151101111</t>
  </si>
  <si>
    <t>162351103</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</si>
  <si>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</si>
  <si>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https://podminky.urs.cz/item/CS_URS_2025_01/162351103</t>
  </si>
  <si>
    <t>"mezideponie"</t>
  </si>
  <si>
    <t>"výkopek"159,075+64,08+56,54</t>
  </si>
  <si>
    <t>"výkopek zpět k zásypu"59,36</t>
  </si>
  <si>
    <t>"výkopek na skládku"220,335</t>
  </si>
  <si>
    <t>"skládka do 15km"220,335*14</t>
  </si>
  <si>
    <t>"výkopek na skládku"279,695-59,36</t>
  </si>
  <si>
    <t>174111101</t>
  </si>
  <si>
    <t>Zásyp sypaninou z jakékoliv horniny ručně s uložením výkopku ve vrstvách se zhutněním jam, šachet, rýh nebo kolem objektů v těchto vykopávkách</t>
  </si>
  <si>
    <t>https://podminky.urs.cz/item/CS_URS_2025_01/174111101</t>
  </si>
  <si>
    <t>"zásyp okolo vsakovací objekty"(6+7)*2*1*2+4*4,8*0,15*2</t>
  </si>
  <si>
    <t>58333651</t>
  </si>
  <si>
    <t>kamenivo těžené hrubé frakce 8/16</t>
  </si>
  <si>
    <t>57,76*2 "Přepočtené koeficientem množství</t>
  </si>
  <si>
    <t>zpětný zásyp</t>
  </si>
  <si>
    <t>"kanal PVC100"65*0,4*0,6</t>
  </si>
  <si>
    <t>"kanal PVC125"34*0,2*0,6</t>
  </si>
  <si>
    <t>"kanal PVC150"62*0,8*0,8</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</si>
  <si>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</si>
  <si>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</si>
  <si>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https://podminky.urs.cz/item/CS_URS_2025_01/175151101</t>
  </si>
  <si>
    <t>"kanal PVC100"65*0,3*0,6</t>
  </si>
  <si>
    <t>"kanal PVC125"34*0,3*0,6</t>
  </si>
  <si>
    <t>"kanal PVC150"62*0,3*0,8</t>
  </si>
  <si>
    <t>58337303</t>
  </si>
  <si>
    <t>štěrkopísek frakce 0/8</t>
  </si>
  <si>
    <t>32,7*2 "Přepočtené koeficientem množství</t>
  </si>
  <si>
    <t>382411211</t>
  </si>
  <si>
    <t>Zemní nádrž z polyetylenu PE na dešťovou a splaškovou vodu univerzální samonosná pro pojízdné zatížení do 2,2 t, objemu 1600 l</t>
  </si>
  <si>
    <t>https://podminky.urs.cz/item/CS_URS_2025_01/382411211</t>
  </si>
  <si>
    <t>"filtrační šachta DN400"2</t>
  </si>
  <si>
    <t>451572111</t>
  </si>
  <si>
    <t>Lože pod potrubí, stoky a drobné objekty v otevřeném výkopu z kameniva drobného těženého 0 až 4 mm</t>
  </si>
  <si>
    <t>https://podminky.urs.cz/item/CS_URS_2025_01/451572111</t>
  </si>
  <si>
    <t>"kanal PVC100"65*0,1*0,6</t>
  </si>
  <si>
    <t>"kanal PVC125"34*0,1*0,6</t>
  </si>
  <si>
    <t>"kanal PVC150"62*0,1*0,8</t>
  </si>
  <si>
    <t>451573111</t>
  </si>
  <si>
    <t>Lože pod potrubí, stoky a drobné objekty v otevřeném výkopu z písku a štěrkopísku do 63 mm</t>
  </si>
  <si>
    <t>https://podminky.urs.cz/item/CS_URS_2025_01/451573111</t>
  </si>
  <si>
    <t>"pod vsak"4,5*5*0,1*2</t>
  </si>
  <si>
    <t>Vedení trubní dálková a přípojná</t>
  </si>
  <si>
    <t>89421511.R</t>
  </si>
  <si>
    <t>Šachtice domovní kanalizační (revizní) se stěnami z betonu se základovou deskou (dnem) z betonu, s vyspravením s nerovností, obetonováním potrubí ve stěnách a nade dnem, s cementovým potěrem ve spádu k čisticí vložce, s dodáním a osazením poklopu vhodný p</t>
  </si>
  <si>
    <t>"RŠ1,2"4,5*2</t>
  </si>
  <si>
    <t>897171112</t>
  </si>
  <si>
    <t>Akumulační boxy z polypropylenu PP pro vsakování dešťových vod pro pochozí a pod plochy zatížené osobními automobily o celkovém akumulačním objemu přes 10 do 30 m3</t>
  </si>
  <si>
    <t>https://podminky.urs.cz/item/CS_URS_2025_01/897171112</t>
  </si>
  <si>
    <t>"vsak"12,3*2</t>
  </si>
  <si>
    <t>998276101</t>
  </si>
  <si>
    <t>Přesun hmot pro trubní vedení hloubené z trub z plastických hmot nebo sklolaminátových pro vodovody, kanalizace, teplovody, produktovody v otevřeném výkopu dopravní vzdálenost do 15 m</t>
  </si>
  <si>
    <t>https://podminky.urs.cz/item/CS_URS_2025_01/998276101</t>
  </si>
  <si>
    <t>721173316</t>
  </si>
  <si>
    <t>Potrubí z trub PVC SN4 dešťové DN 125</t>
  </si>
  <si>
    <t>https://podminky.urs.cz/item/CS_URS_2025_01/721173316</t>
  </si>
  <si>
    <t>721173317</t>
  </si>
  <si>
    <t>Potrubí z trub PVC SN4 dešťové DN 160</t>
  </si>
  <si>
    <t>https://podminky.urs.cz/item/CS_URS_2025_01/721173317</t>
  </si>
  <si>
    <t>721173401</t>
  </si>
  <si>
    <t>Potrubí z trub PVC SN4 svodné (ležaté) DN 110</t>
  </si>
  <si>
    <t>https://podminky.urs.cz/item/CS_URS_2025_01/721173401</t>
  </si>
  <si>
    <t>721173402</t>
  </si>
  <si>
    <t>Potrubí z trub PVC SN4 svodné (ležaté) DN 125</t>
  </si>
  <si>
    <t>https://podminky.urs.cz/item/CS_URS_2025_01/721173402</t>
  </si>
  <si>
    <t>721173403</t>
  </si>
  <si>
    <t>Potrubí z trub PVC SN4 svodné (ležaté) DN 160</t>
  </si>
  <si>
    <t>https://podminky.urs.cz/item/CS_URS_2025_01/721173403</t>
  </si>
  <si>
    <t>721174004</t>
  </si>
  <si>
    <t>Potrubí z trub polypropylenových svodné (ležaté) DN 75</t>
  </si>
  <si>
    <t>https://podminky.urs.cz/item/CS_URS_2025_01/721174004</t>
  </si>
  <si>
    <t>721174005</t>
  </si>
  <si>
    <t>Potrubí z trub polypropylenových svodné (ležaté) DN 110</t>
  </si>
  <si>
    <t>https://podminky.urs.cz/item/CS_URS_2025_01/721174005</t>
  </si>
  <si>
    <t>721174006</t>
  </si>
  <si>
    <t>Potrubí z trub polypropylenových svodné (ležaté) DN 125</t>
  </si>
  <si>
    <t>https://podminky.urs.cz/item/CS_URS_2025_01/721174006</t>
  </si>
  <si>
    <t>721174007</t>
  </si>
  <si>
    <t>Potrubí z trub polypropylenových svodné (ležaté) DN 160</t>
  </si>
  <si>
    <t>https://podminky.urs.cz/item/CS_URS_2025_01/721174007</t>
  </si>
  <si>
    <t>721174024</t>
  </si>
  <si>
    <t>Potrubí z trub polypropylenových odpadní (svislé) DN 75</t>
  </si>
  <si>
    <t>https://podminky.urs.cz/item/CS_URS_2025_01/721174024</t>
  </si>
  <si>
    <t>721174025</t>
  </si>
  <si>
    <t>Potrubí z trub polypropylenových odpadní (svislé) DN 110</t>
  </si>
  <si>
    <t>https://podminky.urs.cz/item/CS_URS_2025_01/721174025</t>
  </si>
  <si>
    <t>721174042</t>
  </si>
  <si>
    <t>Potrubí z trub polypropylenových připojovací DN 40</t>
  </si>
  <si>
    <t>https://podminky.urs.cz/item/CS_URS_2025_01/721174042</t>
  </si>
  <si>
    <t>721174043</t>
  </si>
  <si>
    <t>Potrubí z trub polypropylenových připojovací DN 50</t>
  </si>
  <si>
    <t>https://podminky.urs.cz/item/CS_URS_2025_01/721174043</t>
  </si>
  <si>
    <t>721174045</t>
  </si>
  <si>
    <t>Potrubí z trub polypropylenových připojovací DN 110</t>
  </si>
  <si>
    <t>https://podminky.urs.cz/item/CS_URS_2025_01/721174045</t>
  </si>
  <si>
    <t>721174055</t>
  </si>
  <si>
    <t>Potrubí z trub polypropylenových dešťové DN 110</t>
  </si>
  <si>
    <t>https://podminky.urs.cz/item/CS_URS_2025_01/721174055</t>
  </si>
  <si>
    <t>721211422</t>
  </si>
  <si>
    <t>Podlahové vpusti se svislým odtokem DN 50/75/110 mřížka nerez 138x138</t>
  </si>
  <si>
    <t>https://podminky.urs.cz/item/CS_URS_2025_01/721211422</t>
  </si>
  <si>
    <t>721211913</t>
  </si>
  <si>
    <t>Podlahové vpusti montáž podlahových vpustí ostatních typů DN 110</t>
  </si>
  <si>
    <t>https://podminky.urs.cz/item/CS_URS_2025_01/721211913</t>
  </si>
  <si>
    <t>RV100</t>
  </si>
  <si>
    <t>uzávěrka zápachová podlahová svislý odtok DN 110</t>
  </si>
  <si>
    <t>RHL98</t>
  </si>
  <si>
    <t>Čistící tvarovka s hladkým koncem na plastová potrubí</t>
  </si>
  <si>
    <t>721219128</t>
  </si>
  <si>
    <t>Odtokové sprchové žlaby montáž odtokových sprchových žlabů ostatních typů délky do 1050 mm</t>
  </si>
  <si>
    <t>https://podminky.urs.cz/item/CS_URS_2025_01/721219128</t>
  </si>
  <si>
    <t>0F080</t>
  </si>
  <si>
    <t>Liniový odtokový žlab do sprchových koutů z nerezové oceli k zabudování do plochy včetně odtoku DN50, montážních potřeb a stavební ochranné zátky, vč. nerez krytu žlabu. Stavební délka 800mm</t>
  </si>
  <si>
    <t>721273153</t>
  </si>
  <si>
    <t>Ventilační hlavice z polypropylenu (PP) DN 110</t>
  </si>
  <si>
    <t>https://podminky.urs.cz/item/CS_URS_2025_01/721273153</t>
  </si>
  <si>
    <t>721279126</t>
  </si>
  <si>
    <t>Ventily přivzdušňovací odpadních potrubí montáž ventilů přivzdušňovacích ostatních typů do DN 110</t>
  </si>
  <si>
    <t>https://podminky.urs.cz/item/CS_URS_2025_01/721279126</t>
  </si>
  <si>
    <t>RHL905</t>
  </si>
  <si>
    <t>ventil přivzdušňovací vnitřní odpadního potrubí DN 40</t>
  </si>
  <si>
    <t>722181235</t>
  </si>
  <si>
    <t>Ochrana potrubí termoizolačními trubicemi z pěnového polyetylenu PE přilepenými v příčných a podélných spojích, tloušťky izolace přes 9 do 13 mm, vnitřního průměru izolace DN přes 89 mm</t>
  </si>
  <si>
    <t>https://podminky.urs.cz/item/CS_URS_2025_01/722181235</t>
  </si>
  <si>
    <t>722181245</t>
  </si>
  <si>
    <t>Ochrana potrubí termoizolačními trubicemi z pěnového polyetylenu PE přilepenými v příčných a podélných spojích, tloušťky izolace přes 13 do 20 mm, vnitřního průměru izolace DN přes 89 do 110 mm</t>
  </si>
  <si>
    <t>https://podminky.urs.cz/item/CS_URS_2025_01/722181245</t>
  </si>
  <si>
    <t>721290111</t>
  </si>
  <si>
    <t>Zkouška těsnosti kanalizace v objektech vodou do DN 125</t>
  </si>
  <si>
    <t>https://podminky.urs.cz/item/CS_URS_2025_01/721290111</t>
  </si>
  <si>
    <t>20+87+23+16+12+2+15,2+10,5+19,1+7+3,8+19</t>
  </si>
  <si>
    <t>721290112</t>
  </si>
  <si>
    <t>Zkouška těsnosti kanalizace v objektech vodou DN 150 nebo DN 200</t>
  </si>
  <si>
    <t>https://podminky.urs.cz/item/CS_URS_2025_01/721290112</t>
  </si>
  <si>
    <t>30+48</t>
  </si>
  <si>
    <t>Zdravotechnika - vnitřní vodovod</t>
  </si>
  <si>
    <t>722175002</t>
  </si>
  <si>
    <t>Potrubí z plastových trubek z polypropylenu PP-RCT svařovaných polyfúzně D 20 x 2,8</t>
  </si>
  <si>
    <t>https://podminky.urs.cz/item/CS_URS_2025_01/722175002</t>
  </si>
  <si>
    <t>722175003</t>
  </si>
  <si>
    <t>Potrubí z plastových trubek z polypropylenu PP-RCT svařovaných polyfúzně D 25 x 3,5</t>
  </si>
  <si>
    <t>https://podminky.urs.cz/item/CS_URS_2025_01/722175003</t>
  </si>
  <si>
    <t>722175004</t>
  </si>
  <si>
    <t>Potrubí z plastových trubek z polypropylenu PP-RCT svařovaných polyfúzně D 32 x 4,4</t>
  </si>
  <si>
    <t>https://podminky.urs.cz/item/CS_URS_2025_01/722175004</t>
  </si>
  <si>
    <t>722175005</t>
  </si>
  <si>
    <t>Potrubí z plastových trubek z polypropylenu PP-RCT svařovaných polyfúzně D 40 x 5,5</t>
  </si>
  <si>
    <t>https://podminky.urs.cz/item/CS_URS_2025_01/722175005</t>
  </si>
  <si>
    <t>722175006</t>
  </si>
  <si>
    <t>Potrubí z plastových trubek z polypropylenu PP-RCT svařovaných polyfúzně D 50 x 6,9</t>
  </si>
  <si>
    <t>https://podminky.urs.cz/item/CS_URS_2025_01/722175006</t>
  </si>
  <si>
    <t>722175007</t>
  </si>
  <si>
    <t>Potrubí z plastových trubek z polypropylenu PP-RCT svařovaných polyfúzně D 63 x 8,6</t>
  </si>
  <si>
    <t>https://podminky.urs.cz/item/CS_URS_2025_01/722175007</t>
  </si>
  <si>
    <t>722181211</t>
  </si>
  <si>
    <t>Ochrana potrubí termoizolačními trubicemi z pěnového polyetylenu PE přilepenými v příčných a podélných spojích, tloušťky izolace do 6 mm, vnitřního průměru izolace DN do 22 mm</t>
  </si>
  <si>
    <t>https://podminky.urs.cz/item/CS_URS_2025_01/722181211</t>
  </si>
  <si>
    <t>722181212</t>
  </si>
  <si>
    <t>Ochrana potrubí termoizolačními trubicemi z pěnového polyetylenu PE přilepenými v příčných a podélných spojích, tloušťky izolace do 6 mm, vnitřního průměru izolace DN přes 22 do 32 mm</t>
  </si>
  <si>
    <t>https://podminky.urs.cz/item/CS_URS_2025_01/722181212</t>
  </si>
  <si>
    <t>722181232</t>
  </si>
  <si>
    <t>Ochrana potrubí termoizolačními trubicemi z pěnového polyetylenu PE přilepenými v příčných a podélných spojích, tloušťky izolace přes 9 do 13 mm, vnitřního průměru izolace DN přes 22 do 45 mm</t>
  </si>
  <si>
    <t>https://podminky.urs.cz/item/CS_URS_2025_01/722181232</t>
  </si>
  <si>
    <t>722181233</t>
  </si>
  <si>
    <t>Ochrana potrubí termoizolačními trubicemi z pěnového polyetylenu PE přilepenými v příčných a podélných spojích, tloušťky izolace přes 9 do 13 mm, vnitřního průměru izolace DN přes 45 do 63 mm</t>
  </si>
  <si>
    <t>https://podminky.urs.cz/item/CS_URS_2025_01/722181233</t>
  </si>
  <si>
    <t>722181234</t>
  </si>
  <si>
    <t>Ochrana potrubí termoizolačními trubicemi z pěnového polyetylenu PE přilepenými v příčných a podélných spojích, tloušťky izolace přes 9 do 13 mm, vnitřního průměru izolace DN přes 63 do 89 mm</t>
  </si>
  <si>
    <t>https://podminky.urs.cz/item/CS_URS_2025_01/722181234</t>
  </si>
  <si>
    <t>72218125.R</t>
  </si>
  <si>
    <t>Ochrana potrubí termoizolačními trubicemi z pěnového polyetylenu PE přilepenými v příčných a podélných spojích, tloušťky izolace přes 25 do 40 mm, vnitřního průměru izolace DN přes 22 do 45 mm</t>
  </si>
  <si>
    <t>190+12+28</t>
  </si>
  <si>
    <t>722182011</t>
  </si>
  <si>
    <t>Podpůrný žlab pro potrubí průměru D 20</t>
  </si>
  <si>
    <t>https://podminky.urs.cz/item/CS_URS_2025_01/722182011</t>
  </si>
  <si>
    <t>722182012</t>
  </si>
  <si>
    <t>Podpůrný žlab pro potrubí průměru D 25</t>
  </si>
  <si>
    <t>https://podminky.urs.cz/item/CS_URS_2025_01/722182012</t>
  </si>
  <si>
    <t>722182013</t>
  </si>
  <si>
    <t>Podpůrný žlab pro potrubí průměru D 32</t>
  </si>
  <si>
    <t>https://podminky.urs.cz/item/CS_URS_2025_01/722182013</t>
  </si>
  <si>
    <t>722182014</t>
  </si>
  <si>
    <t>Podpůrný žlab pro potrubí průměru D 40</t>
  </si>
  <si>
    <t>https://podminky.urs.cz/item/CS_URS_2025_01/722182014</t>
  </si>
  <si>
    <t>722182015</t>
  </si>
  <si>
    <t>Podpůrný žlab pro potrubí průměru D 50</t>
  </si>
  <si>
    <t>https://podminky.urs.cz/item/CS_URS_2025_01/722182015</t>
  </si>
  <si>
    <t>722182016</t>
  </si>
  <si>
    <t>Podpůrný žlab pro potrubí průměru D 63</t>
  </si>
  <si>
    <t>https://podminky.urs.cz/item/CS_URS_2025_01/722182016</t>
  </si>
  <si>
    <t>722190402</t>
  </si>
  <si>
    <t>Zřízení přípojek na potrubí vyvedení a upevnění výpustek přes 25 do DN 50</t>
  </si>
  <si>
    <t>https://podminky.urs.cz/item/CS_URS_2025_01/722190402</t>
  </si>
  <si>
    <t>722230101</t>
  </si>
  <si>
    <t>Armatury se dvěma závity ventily přímé G 1/2"</t>
  </si>
  <si>
    <t>https://podminky.urs.cz/item/CS_URS_2025_01/722230101</t>
  </si>
  <si>
    <t>722230102</t>
  </si>
  <si>
    <t>Armatury se dvěma závity ventily přímé G 3/4"</t>
  </si>
  <si>
    <t>https://podminky.urs.cz/item/CS_URS_2025_01/722230102</t>
  </si>
  <si>
    <t>722230104</t>
  </si>
  <si>
    <t>Armatury se dvěma závity ventily přímé G 5/4"</t>
  </si>
  <si>
    <t>https://podminky.urs.cz/item/CS_URS_2025_01/722230104</t>
  </si>
  <si>
    <t>722230106</t>
  </si>
  <si>
    <t>Armatury se dvěma závity ventily přímé G 2"</t>
  </si>
  <si>
    <t>https://podminky.urs.cz/item/CS_URS_2025_01/722230106</t>
  </si>
  <si>
    <t>722290234</t>
  </si>
  <si>
    <t>Zkoušky, proplach a desinfekce vodovodního potrubí proplach a desinfekce vodovodního potrubí do DN 80</t>
  </si>
  <si>
    <t>https://podminky.urs.cz/item/CS_URS_2025_01/722290234</t>
  </si>
  <si>
    <t>320+40+30+30+30+15</t>
  </si>
  <si>
    <t>722290246</t>
  </si>
  <si>
    <t>Zkoušky, proplach a desinfekce vodovodního potrubí zkoušky těsnosti vodovodního potrubí plastového do DN 40</t>
  </si>
  <si>
    <t>https://podminky.urs.cz/item/CS_URS_2025_01/722290246</t>
  </si>
  <si>
    <t>320+40+30+30</t>
  </si>
  <si>
    <t>722290249</t>
  </si>
  <si>
    <t>Zkoušky, proplach a desinfekce vodovodního potrubí zkoušky těsnosti vodovodního potrubí plastového přes DN 40 do DN 90</t>
  </si>
  <si>
    <t>https://podminky.urs.cz/item/CS_URS_2025_01/722290249</t>
  </si>
  <si>
    <t>30+15</t>
  </si>
  <si>
    <t>998722201</t>
  </si>
  <si>
    <t>Přesun hmot pro vnitřní vodovod stanovený procentní sazbou (%) z ceny vodorovná dopravní vzdálenost do 50 m základní v objektech výšky do 6 m</t>
  </si>
  <si>
    <t>https://podminky.urs.cz/item/CS_URS_2025_01/998722201</t>
  </si>
  <si>
    <t>725</t>
  </si>
  <si>
    <t>Zdravotechnika - zařizovací předměty</t>
  </si>
  <si>
    <t>72501</t>
  </si>
  <si>
    <t>Dodávka doplňků zařízení koupelen - sprchovací lůžko</t>
  </si>
  <si>
    <t>725112022</t>
  </si>
  <si>
    <t>Zařízení záchodů klozety keramické závěsné na nosné stěny s hlubokým splachováním odpad vodorovný</t>
  </si>
  <si>
    <t>https://podminky.urs.cz/item/CS_URS_2025_01/725112022</t>
  </si>
  <si>
    <t>725112023</t>
  </si>
  <si>
    <t>Zařízení záchodů klozety keramické závěsné na nosné stěny s hlubokým splachováním pro handicapované odpad vodorovný</t>
  </si>
  <si>
    <t>https://podminky.urs.cz/item/CS_URS_2025_01/725112023</t>
  </si>
  <si>
    <t>725211601</t>
  </si>
  <si>
    <t>Umyvadla keramická bílá bez výtokových armatur připevněná na stěnu šrouby bez sloupu nebo krytu na sifon, šířka umyvadla 500 mm</t>
  </si>
  <si>
    <t>https://podminky.urs.cz/item/CS_URS_2025_01/725211601</t>
  </si>
  <si>
    <t>725211681</t>
  </si>
  <si>
    <t>Umyvadla keramická bílá bez výtokových armatur připevněná na stěnu šrouby zdravotní, šířka umyvadla 640 mm</t>
  </si>
  <si>
    <t>https://podminky.urs.cz/item/CS_URS_2025_01/725211681</t>
  </si>
  <si>
    <t>725241901</t>
  </si>
  <si>
    <t>Sprchové vaničky montáž sprchových vaniček</t>
  </si>
  <si>
    <t>https://podminky.urs.cz/item/CS_URS_2025_01/725241901</t>
  </si>
  <si>
    <t>21008</t>
  </si>
  <si>
    <t>vana akrylátová obdélníková bílá 1700x900mm</t>
  </si>
  <si>
    <t>725244906</t>
  </si>
  <si>
    <t>Sprchové dveře a zástěny montáž sprchové zástěny do niky</t>
  </si>
  <si>
    <t>https://podminky.urs.cz/item/CS_URS_2025_01/725244906</t>
  </si>
  <si>
    <t>95006</t>
  </si>
  <si>
    <t>zástěna sprchová rámová dvoudílná skleněná tl 4 a 5mm s jedním posuvným dílem do niky/čelní na vaničku š 1600mm</t>
  </si>
  <si>
    <t>725244907</t>
  </si>
  <si>
    <t>Sprchové dveře a zástěny montáž sprchové zástěny rohové (kout)</t>
  </si>
  <si>
    <t>https://podminky.urs.cz/item/CS_URS_2025_01/725244907</t>
  </si>
  <si>
    <t>79011</t>
  </si>
  <si>
    <t>sprchový závěs látka, vodící tyč L na zeď nerezová 1000x1000mm</t>
  </si>
  <si>
    <t>72529165.R</t>
  </si>
  <si>
    <t>Montáž doplňků zařízení koupelen a záchodů přebalovacího pultu závěsného</t>
  </si>
  <si>
    <t>65132</t>
  </si>
  <si>
    <t>zrcadlo 400x600mm sklopné s rámem nerez</t>
  </si>
  <si>
    <t>ks</t>
  </si>
  <si>
    <t>725291652</t>
  </si>
  <si>
    <t>Montáž doplňků zařízení koupelen a záchodů dávkovače tekutého mýdla</t>
  </si>
  <si>
    <t>https://podminky.urs.cz/item/CS_URS_2025_01/725291652</t>
  </si>
  <si>
    <t>31097</t>
  </si>
  <si>
    <t>dávkovač tekutého mýdla 1,2L nerez</t>
  </si>
  <si>
    <t>725291653</t>
  </si>
  <si>
    <t>Montáž doplňků zařízení koupelen a záchodů zásobníku toaletních papírů</t>
  </si>
  <si>
    <t>https://podminky.urs.cz/item/CS_URS_2025_01/725291653</t>
  </si>
  <si>
    <t>4+1</t>
  </si>
  <si>
    <t>55431090</t>
  </si>
  <si>
    <t>zásobník toaletních papírů nerez D 310mm</t>
  </si>
  <si>
    <t>725291654</t>
  </si>
  <si>
    <t>Montáž doplňků zařízení koupelen a záchodů zásobníku papírových ručníků</t>
  </si>
  <si>
    <t>https://podminky.urs.cz/item/CS_URS_2025_01/725291654</t>
  </si>
  <si>
    <t>55431084</t>
  </si>
  <si>
    <t>zásobník papírových ručníků skládaných nerezové provedení</t>
  </si>
  <si>
    <t>725291662</t>
  </si>
  <si>
    <t>Montáž doplňků zařízení koupelen a záchodů sedačky do sprchy</t>
  </si>
  <si>
    <t>https://podminky.urs.cz/item/CS_URS_2025_01/725291662</t>
  </si>
  <si>
    <t>55147082</t>
  </si>
  <si>
    <t>sedátko sklopné do sprchy s opěrnou nohou nerez mat 440x450x460mm</t>
  </si>
  <si>
    <t>725291664</t>
  </si>
  <si>
    <t>Montáž doplňků zařízení koupelen a záchodů štětky závěsné</t>
  </si>
  <si>
    <t>https://podminky.urs.cz/item/CS_URS_2025_01/725291664</t>
  </si>
  <si>
    <t>55779013</t>
  </si>
  <si>
    <t>štětka na WC závěsná nebo na podlahu kartáč nylon nerezové záchytné pouzdro mat</t>
  </si>
  <si>
    <t>725291666</t>
  </si>
  <si>
    <t>Montáž doplňků zařízení koupelen a záchodů háčku</t>
  </si>
  <si>
    <t>https://podminky.urs.cz/item/CS_URS_2025_01/725291666</t>
  </si>
  <si>
    <t>N57X</t>
  </si>
  <si>
    <t>Nerezový dvojitý háček - povrch matný</t>
  </si>
  <si>
    <t>725291667</t>
  </si>
  <si>
    <t>Montáž doplňků zařízení koupelen a záchodů piktogramu</t>
  </si>
  <si>
    <t>https://podminky.urs.cz/item/CS_URS_2025_01/725291667</t>
  </si>
  <si>
    <t>58009</t>
  </si>
  <si>
    <t>piktogram 150x150 nalepovací různé symboly matný nerez</t>
  </si>
  <si>
    <t>725291668</t>
  </si>
  <si>
    <t>Montáž doplňků zařízení koupelen a záchodů madla invalidního rovného</t>
  </si>
  <si>
    <t>https://podminky.urs.cz/item/CS_URS_2025_01/725291668</t>
  </si>
  <si>
    <t>47150</t>
  </si>
  <si>
    <t>zádová opěrka na wc invalidní</t>
  </si>
  <si>
    <t>725291669</t>
  </si>
  <si>
    <t>Montáž doplňků zařízení koupelen a záchodů madla invalidního krakorcového</t>
  </si>
  <si>
    <t>https://podminky.urs.cz/item/CS_URS_2025_01/725291669</t>
  </si>
  <si>
    <t>55147103</t>
  </si>
  <si>
    <t>madlo invalidní krakorcové nerez mat 900mm</t>
  </si>
  <si>
    <t>72529166R</t>
  </si>
  <si>
    <t>Montáž doplňků zařízení koupelen a záchodů odpadkový koš</t>
  </si>
  <si>
    <t>31082</t>
  </si>
  <si>
    <t>koš odpadkový drátěný závěsný nerezový bez víka 350x290x190mm</t>
  </si>
  <si>
    <t>725291670</t>
  </si>
  <si>
    <t>Montáž doplňků zařízení koupelen a záchodů madla invalidního krakorcového sklopného</t>
  </si>
  <si>
    <t>https://podminky.urs.cz/item/CS_URS_2025_01/725291670</t>
  </si>
  <si>
    <t>55147117</t>
  </si>
  <si>
    <t>madlo invalidní krakorcové sklopné nerez mat 813mm</t>
  </si>
  <si>
    <t>725291673</t>
  </si>
  <si>
    <t>Montáž doplňků zařízení koupelen a záchodů madla podpěrného do zdi</t>
  </si>
  <si>
    <t>https://podminky.urs.cz/item/CS_URS_2025_01/725291673</t>
  </si>
  <si>
    <t>55147173</t>
  </si>
  <si>
    <t>madlo podpěrné do zdi pravé/levé nerez mat 340x813mm</t>
  </si>
  <si>
    <t>725291674</t>
  </si>
  <si>
    <t>Montáž doplňků zařízení koupelen a záchodů madla umyvadlového</t>
  </si>
  <si>
    <t>https://podminky.urs.cz/item/CS_URS_2025_01/725291674</t>
  </si>
  <si>
    <t>55147216</t>
  </si>
  <si>
    <t>madlo umyvadlové pravé/levé s krytkou nerez mat 500x305mm</t>
  </si>
  <si>
    <t>725291675</t>
  </si>
  <si>
    <t>Montáž doplňků zařízení koupelen a záchodů madla ochrany sifonu</t>
  </si>
  <si>
    <t>https://podminky.urs.cz/item/CS_URS_2025_01/725291675</t>
  </si>
  <si>
    <t>4+21</t>
  </si>
  <si>
    <t>11024</t>
  </si>
  <si>
    <t>sifon pro zdravotní umyvadlo, zápachová uzávěrka, podomítkový, vzhled chrom</t>
  </si>
  <si>
    <t>66633</t>
  </si>
  <si>
    <t>sifon pro umyvadlo, zápachová uzávěrka, podomítkový, vzhled chrom</t>
  </si>
  <si>
    <t>725291676</t>
  </si>
  <si>
    <t>Montáž doplňků zařízení koupelen a záchodů madla sprchového</t>
  </si>
  <si>
    <t>https://podminky.urs.cz/item/CS_URS_2025_01/725291676</t>
  </si>
  <si>
    <t>55147181</t>
  </si>
  <si>
    <t>madlo sprchové pravé/levé nerez mat 500x600mm</t>
  </si>
  <si>
    <t>725291680</t>
  </si>
  <si>
    <t>Montáž doplňků zařízení koupelen a záchodů drobného elektrického zařízení osoušeče rukou</t>
  </si>
  <si>
    <t>https://podminky.urs.cz/item/CS_URS_2025_01/725291680</t>
  </si>
  <si>
    <t>55431063</t>
  </si>
  <si>
    <t>osušovač rukou elektrický nerezový matný kryt</t>
  </si>
  <si>
    <t>725311121</t>
  </si>
  <si>
    <t>Dřezy bez výtokových armatur jednoduché se zápachovou uzávěrkou nerezové s odkapávací plochou 560x480 mm a miskou</t>
  </si>
  <si>
    <t>https://podminky.urs.cz/item/CS_URS_2025_01/725311121</t>
  </si>
  <si>
    <t>725331112</t>
  </si>
  <si>
    <t>Výlevky bez výtokových armatur a splachovací nádrže keramické se sklopnou plastovou mřížkou závěsné, výšky 500 mm</t>
  </si>
  <si>
    <t>https://podminky.urs.cz/item/CS_URS_2025_01/725331112</t>
  </si>
  <si>
    <t>725813111</t>
  </si>
  <si>
    <t>Ventily rohové bez připojovací trubičky nebo flexi hadičky G 1/2"</t>
  </si>
  <si>
    <t>https://podminky.urs.cz/item/CS_URS_2025_01/725813111</t>
  </si>
  <si>
    <t>1+4+4+21</t>
  </si>
  <si>
    <t>725813112</t>
  </si>
  <si>
    <t>Ventily rohové bez připojovací trubičky nebo flexi hadičky pračkové G 3/4"</t>
  </si>
  <si>
    <t>https://podminky.urs.cz/item/CS_URS_2025_01/725813112</t>
  </si>
  <si>
    <t>725821325</t>
  </si>
  <si>
    <t>Baterie dřezové stojánkové pákové s otáčivým ústím a délkou ramínka 220 mm</t>
  </si>
  <si>
    <t>https://podminky.urs.cz/item/CS_URS_2025_01/725821325</t>
  </si>
  <si>
    <t>725822613</t>
  </si>
  <si>
    <t>Baterie umyvadlové stojánkové pákové s výpustí</t>
  </si>
  <si>
    <t>https://podminky.urs.cz/item/CS_URS_2025_01/725822613</t>
  </si>
  <si>
    <t>725829121</t>
  </si>
  <si>
    <t>Baterie umyvadlové montáž ostatních typů nástěnných pákových nebo klasických</t>
  </si>
  <si>
    <t>https://podminky.urs.cz/item/CS_URS_2025_01/725829121</t>
  </si>
  <si>
    <t>45615</t>
  </si>
  <si>
    <t>baterie umyvadlová nástěnná páková 250mm chrom</t>
  </si>
  <si>
    <t>725829131</t>
  </si>
  <si>
    <t>Baterie umyvadlové montáž ostatních typů stojánkových G 1/2"</t>
  </si>
  <si>
    <t>https://podminky.urs.cz/item/CS_URS_2025_01/725829131</t>
  </si>
  <si>
    <t>44006</t>
  </si>
  <si>
    <t xml:space="preserve">baterie umyvadlová stojánková páková s prodlouženou pákou pro imobilní, vzhled chrom,  max. průtok vody 6l/min</t>
  </si>
  <si>
    <t>725849411</t>
  </si>
  <si>
    <t>Baterie sprchové montáž nástěnných baterií s nastavitelnou výškou sprchy</t>
  </si>
  <si>
    <t>https://podminky.urs.cz/item/CS_URS_2025_01/725849411</t>
  </si>
  <si>
    <t>45590</t>
  </si>
  <si>
    <t>baterie sprchová páková včetně sprchové soupravy 150mm chrom</t>
  </si>
  <si>
    <t>725849413</t>
  </si>
  <si>
    <t>Baterie sprchové montáž nástěnných baterií termostatických</t>
  </si>
  <si>
    <t>https://podminky.urs.cz/item/CS_URS_2025_01/725849413</t>
  </si>
  <si>
    <t>45600</t>
  </si>
  <si>
    <t>baterie sprchová nástěnná termostatická včetně sprchové soupravy 150mm chrom</t>
  </si>
  <si>
    <t>725851305</t>
  </si>
  <si>
    <t>Ventily odpadní pro zařizovací předměty dřezové bez přepadu G 6/4"</t>
  </si>
  <si>
    <t>https://podminky.urs.cz/item/CS_URS_2025_01/725851305</t>
  </si>
  <si>
    <t>725861311</t>
  </si>
  <si>
    <t>Zápachové uzávěrky zařizovacích předmětů pro umyvadla s přípojkou pro pračku nebo myčku DN 40</t>
  </si>
  <si>
    <t>https://podminky.urs.cz/item/CS_URS_2025_01/725861311</t>
  </si>
  <si>
    <t>725862103</t>
  </si>
  <si>
    <t>Zápachové uzávěrky zařizovacích předmětů pro dřezy DN 40/50</t>
  </si>
  <si>
    <t>https://podminky.urs.cz/item/CS_URS_2025_01/725862103</t>
  </si>
  <si>
    <t>725865312</t>
  </si>
  <si>
    <t>Zápachové uzávěrky zařizovacích předmětů pro vany sprchových koutů s kulovým kloubem na odtoku DN 40/50 a odpadním ventilem</t>
  </si>
  <si>
    <t>https://podminky.urs.cz/item/CS_URS_2025_01/725865312</t>
  </si>
  <si>
    <t>998725201</t>
  </si>
  <si>
    <t>Přesun hmot pro zařizovací předměty stanovený procentní sazbou (%) z ceny vodorovná dopravní vzdálenost do 50 m základní v objektech výšky do 6 m</t>
  </si>
  <si>
    <t>https://podminky.urs.cz/item/CS_URS_2025_01/998725201</t>
  </si>
  <si>
    <t>Zdravotechnika - předstěnové instalace</t>
  </si>
  <si>
    <t>72611103.R</t>
  </si>
  <si>
    <t>Předstěnové instalační systémy pro zazdění do masivních zděných konstrukcí pro závěsné klozety ovládání zepředu, stavební výška 1800 mm</t>
  </si>
  <si>
    <t>"výlevka"2</t>
  </si>
  <si>
    <t>726121001</t>
  </si>
  <si>
    <t>Předstěnové instalační systémy do bytových jader upevnění mezi dvě stěny pro závěsné klozety stavební výška 1120 mm</t>
  </si>
  <si>
    <t>https://podminky.urs.cz/item/CS_URS_2025_01/726121001</t>
  </si>
  <si>
    <t>726191001</t>
  </si>
  <si>
    <t>Ostatní příslušenství instalačních systémů zvukoizolační souprava pro WC a bidet</t>
  </si>
  <si>
    <t>https://podminky.urs.cz/item/CS_URS_2025_01/726191001</t>
  </si>
  <si>
    <t>726191011</t>
  </si>
  <si>
    <t>Ostatní příslušenství instalačních systémů montáž ovládacích tlačítek k WC</t>
  </si>
  <si>
    <t>https://podminky.urs.cz/item/CS_URS_2025_01/726191011</t>
  </si>
  <si>
    <t>"wc"1</t>
  </si>
  <si>
    <t>"wci"4</t>
  </si>
  <si>
    <t>R81794</t>
  </si>
  <si>
    <t>tlačítko pro ovládání WC zepředu Dual, dvě množství vody, nerezová ocel matná</t>
  </si>
  <si>
    <t>998726211</t>
  </si>
  <si>
    <t>Přesun hmot pro instalační prefabrikáty stanovený procentní sazbou (%) z ceny vodorovná dopravní vzdálenost do 50 m základní v objektech výšky do 6 m</t>
  </si>
  <si>
    <t>https://podminky.urs.cz/item/CS_URS_2025_01/998726211</t>
  </si>
  <si>
    <t>Ústřední vytápění - strojovny</t>
  </si>
  <si>
    <t>732421.RUP20-14</t>
  </si>
  <si>
    <t>Čerpadla teplovodní mokroběžná závitová cirkulační pro TUV (elektronicky řízená) PN 10, do 80°C DN přípojky/dopravní výška H (m) - čerpací výkon Q (m3/h) DN 25 / do 4,0 m / 0,7 m3/h</t>
  </si>
  <si>
    <t>998732201</t>
  </si>
  <si>
    <t>Přesun hmot pro strojovny stanovený procentní sazbou (%) z ceny vodorovná dopravní vzdálenost do 50 m základní v objektech výšky do 6 m</t>
  </si>
  <si>
    <t>https://podminky.urs.cz/item/CS_URS_2025_01/998732201</t>
  </si>
  <si>
    <t>Ústřední vytápění - armatury</t>
  </si>
  <si>
    <t>R73401</t>
  </si>
  <si>
    <t>Dod a mont sada pro cirkulační čerpadlo - zpětný ventil, uzavírací ventil a magnetická úprava vody</t>
  </si>
  <si>
    <t>sada</t>
  </si>
  <si>
    <t>R73402</t>
  </si>
  <si>
    <t>Dod a mont sada pro OH - uzavírací ventil, zpětný ventil, tlakoměr, pojistný ventil, expanzní nádoba pro pitnou vodu, 10 atm</t>
  </si>
  <si>
    <t>998734201</t>
  </si>
  <si>
    <t>Přesun hmot pro armatury stanovený procentní sazbou (%) z ceny vodorovná dopravní vzdálenost do 50 m základní v objektech výšky do 6 m</t>
  </si>
  <si>
    <t>https://podminky.urs.cz/item/CS_URS_2025_01/998734201</t>
  </si>
  <si>
    <t>767646411</t>
  </si>
  <si>
    <t>Montáž revizních dveří a dvířek hliníkových, ocelových nebo plastových s rámem jednokřídlových, plochy do 0,5 m2</t>
  </si>
  <si>
    <t>https://podminky.urs.cz/item/CS_URS_2025_01/767646411</t>
  </si>
  <si>
    <t>0,3*0,3*16</t>
  </si>
  <si>
    <t>RDV</t>
  </si>
  <si>
    <t>dvířka revizní nerezová 300x300mm</t>
  </si>
  <si>
    <t>HZS</t>
  </si>
  <si>
    <t>Hodinové zúčtovací sazby</t>
  </si>
  <si>
    <t>HZS2491</t>
  </si>
  <si>
    <t>Hodinové zúčtovací sazby profesí PSV zednické výpomoci a pomocné práce PSV dělník zednických výpomocí</t>
  </si>
  <si>
    <t>hod</t>
  </si>
  <si>
    <t>262144</t>
  </si>
  <si>
    <t>https://podminky.urs.cz/item/CS_URS_2025_01/HZS2491</t>
  </si>
  <si>
    <t>SO 01.4.2 - Vytápění</t>
  </si>
  <si>
    <t>733 - Rozvod potrubí</t>
  </si>
  <si>
    <t>734 - Armatury</t>
  </si>
  <si>
    <t>736 - Podlahove vytapeni</t>
  </si>
  <si>
    <t>733</t>
  </si>
  <si>
    <t>Rozvod potrubí</t>
  </si>
  <si>
    <t>733163102R00</t>
  </si>
  <si>
    <t>Potrubí z měděných trubek vytápění D 15 x 1,0 mm</t>
  </si>
  <si>
    <t>733163105R00</t>
  </si>
  <si>
    <t>Potrubí z měděných trubek vytápění D 28 x 1,5 mm</t>
  </si>
  <si>
    <t>733163106R00</t>
  </si>
  <si>
    <t>Potrubí z měděných trubek vytápění D 35 x 1,5 mm</t>
  </si>
  <si>
    <t>733163107R00</t>
  </si>
  <si>
    <t>Potrubí z měděných trubek vytápění D 42 x 1,5 mm</t>
  </si>
  <si>
    <t>733190107R00</t>
  </si>
  <si>
    <t>Tlaková zkouška potrubí DN 40</t>
  </si>
  <si>
    <t>722181213R00</t>
  </si>
  <si>
    <t>Izolace návleková tl. stěny 13 mm</t>
  </si>
  <si>
    <t>722181215R00</t>
  </si>
  <si>
    <t>Izolace návleková tl. stěny 25 mm</t>
  </si>
  <si>
    <t>998733101R00</t>
  </si>
  <si>
    <t>Přesun hmot pro rozvody potrubí, výšky do 6 m</t>
  </si>
  <si>
    <t>Armatury</t>
  </si>
  <si>
    <t>734209104R00</t>
  </si>
  <si>
    <t>Montáž armatur závitových,s 1závitem, G 3/4</t>
  </si>
  <si>
    <t>734209105R00</t>
  </si>
  <si>
    <t>Montáž armatur závitových,s 1závitem, G 1</t>
  </si>
  <si>
    <t>734235221R00</t>
  </si>
  <si>
    <t>Kohout kulový, 2xvnitřní záv. DN 15</t>
  </si>
  <si>
    <t>VV.20</t>
  </si>
  <si>
    <t>Vyvažovací ventil DN20 kvs = 5,39 m3/h</t>
  </si>
  <si>
    <t>VV.25</t>
  </si>
  <si>
    <t>Vyvažovací ventil DN25 kvs = 8,59 m3/h</t>
  </si>
  <si>
    <t>998734101R00</t>
  </si>
  <si>
    <t>Přesun hmot pro armatury, výšky do 6 m</t>
  </si>
  <si>
    <t>Podlahove vytapeni</t>
  </si>
  <si>
    <t>736332111R00</t>
  </si>
  <si>
    <t>Systémová deska s kroč.izolací Gabotherm 35/32</t>
  </si>
  <si>
    <t>736332911R00</t>
  </si>
  <si>
    <t>Dilatační pás</t>
  </si>
  <si>
    <t>736333114RT2</t>
  </si>
  <si>
    <t>Potrubí Gabotherm HR PB DD, D 15x1,5 mm, do desky, rozteč 75 mm</t>
  </si>
  <si>
    <t>736333114RT5</t>
  </si>
  <si>
    <t>Potrubí Gabotherm HR PB DD, D 15x1,5 mm, do desky, rozteč 150 mm</t>
  </si>
  <si>
    <t>736333114RT8</t>
  </si>
  <si>
    <t>Potrubí Gabotherm HR PB DD, D 15x1,5 mm, do desky, rozteč 225 mm</t>
  </si>
  <si>
    <t>736333114RU2</t>
  </si>
  <si>
    <t>Potrubí Gabotherm HR PB DD, D 15x1,5 mm, do desky, rozteč 300 mm</t>
  </si>
  <si>
    <t>736336308R00</t>
  </si>
  <si>
    <t>Ses.rozd./sběrač 9cest.bez skř., komplet vybavený vč. měření průtoku na smyčkách</t>
  </si>
  <si>
    <t>736336309R00</t>
  </si>
  <si>
    <t>Ses.rozd./sběrač 10cest.bez skř., komplet vybavený vč. měření průtoku na smyčkách</t>
  </si>
  <si>
    <t>736336813R00</t>
  </si>
  <si>
    <t>Skříň rozdělovače</t>
  </si>
  <si>
    <t>736336916R00</t>
  </si>
  <si>
    <t>Multi press-adaptér 15 x 1,5 mm</t>
  </si>
  <si>
    <t>736336921R00</t>
  </si>
  <si>
    <t>Kohout kulový uzavírací DN 25</t>
  </si>
  <si>
    <t>286004533R</t>
  </si>
  <si>
    <t>Oblouk fixační</t>
  </si>
  <si>
    <t>28600413R</t>
  </si>
  <si>
    <t>Chránička PE</t>
  </si>
  <si>
    <t>998736101R00</t>
  </si>
  <si>
    <t>Přesun hmot pro podlahové vytápění, výšky do 6 m</t>
  </si>
  <si>
    <t>SO 01.4.3 - Vzduchotechnika</t>
  </si>
  <si>
    <t xml:space="preserve">    751 - Vzduchotechnika</t>
  </si>
  <si>
    <t>OST - Ostatní</t>
  </si>
  <si>
    <t>751</t>
  </si>
  <si>
    <t>VJ1</t>
  </si>
  <si>
    <t>Větrací kompaktní jednotka ve vnitřním provedení o výkonu 1365 m3/h, rychlost ve volném průřezu jednotky 1,44 m/s, jednotka vybavena deskovým rekuperátorem vč. by-pass klapky, účinnost rekuperátoru za provozních podmínek 89%, suchá tepelná účinnost 83%, vodní ohřívač o výkonu 3,1 kW (při teplotě v interiéru 22°C) rozteč lamel 2,1 mm v jednořadém provedení, výpočtový tepelný spád 70/50°C, směšovací uzel dodávkou VZDT jednotky, jednostupňovou filtrací třídy M5 (ISO Coarse 80%) s kapsovými filtry na odtahu a kapsovými filtry F7 (ISO ePM 10 75%) na přívodu, EC ventilátory o max. celkovém příkonu 1 kW a SFPAHU = 1 648 W/m³s, jednotka splňuje Eco-design 2018 dle směrnice EU 1253/2014, hmotnost jednotky 387 kg, plášť jednotky opatřen tepelnou izolací tloušťky 50 mm, vlastnosti opláštění dle ČSN EN 1886: mechanická stabilita D1 (M), netěsnost pláště L1 (M),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jednotky z ocelového plechu kontinuálně žárově zinkovaného ČSN EN 10 346 Z275 g/m² + polyesterový lak 25 mm, korozivní odolnost pro prostředí C2 dle ČSN EN ISO 147713, na hrdlech vedeného do venkovního prostředí osazeny uzavírací klapky (servopohn dodávkou MaR), jednotka dodána bez MaR, řízení jednotky viz samostatná dokumentace MaR, provozní stavy jednotky nastavovány z nadřazeného systému MaR, výpočtový software výrobce pro návrh VZT jednotky validován nezávislou autoritou</t>
  </si>
  <si>
    <t>PV1</t>
  </si>
  <si>
    <t>Potrubní ventilátor o výkonu 100 m³/h pro kruhové potrubí d100 mm s EC motorem a oběžným kolem s dozadu zahnutými lopatkami, ventilátor osazen potenciometrem pro 100% regulaci otáček, el. připojení 230 V 0,69 A, hmotnost 2,9 kg, ventilátor spínán nadřazeným systémem MaR dle teploty ve větrané místnosti</t>
  </si>
  <si>
    <t>PV2</t>
  </si>
  <si>
    <t>Potrubní ventilátor o výkonu 250 m³/h pro kruhové potrubí d160 mm s EC motorem a oběžným kolem s dozadu zahnutými lopatkami, ventilátor osazen potenciometrem pro 100% regulaci otáček, el. připojení 230 V 0,701 A, hmotnost 3,3 kg, ventilátor spínán nadřazeným systémem MaR dle teploty ve větrané místnosti</t>
  </si>
  <si>
    <t>RP.100</t>
  </si>
  <si>
    <t>Regulátor variabilního průtoku d100 mm vzduchu 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t>
  </si>
  <si>
    <t>RP.125</t>
  </si>
  <si>
    <t>Regulátor variabilního průtoku d125 mm vzduchu 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t>
  </si>
  <si>
    <t>RP.160</t>
  </si>
  <si>
    <t>Regulátor variabilního průtoku d160 mm vzduchu 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t>
  </si>
  <si>
    <t>TH1</t>
  </si>
  <si>
    <t>Buňkový tlumič hluku 500x250 mm dl. 1 m, tvořený buňkami 250x500x1000 mm, tlumič z pozinkovaného plechu s absorpční výplní z nehořlavého zvukoizolačního materiálu odděleného od proudícího média netkanou kašírovanou textílií, tlumič osazen náběhy na obou koncích</t>
  </si>
  <si>
    <t>TH2</t>
  </si>
  <si>
    <t>Buňkový tlumič hluku 500x250 mm dl. 1,5 m, tvořený buňkami 250x500x1500 mm, tlumič z pozinkovaného plechu s absorpční výplní z nehořlavého zvukoizolačního materiálu odděleného od proudícího média netkanou kašírovanou textílií, tlumič osazen náběhy na obou koncích</t>
  </si>
  <si>
    <t>TH3</t>
  </si>
  <si>
    <t>Kruhový tlumič hluku d100 mm dl. 600 mm, tlumič z pozinkovaného plechu s absorpční výplní z nehořlavého zvukoizolačního materiálu odděleného od proudícího média netkanou kašírovanou textílií a perforovaným plechem</t>
  </si>
  <si>
    <t>TH4</t>
  </si>
  <si>
    <t>Kruhový tlumič hluku d160 mm dl. 600 mm, tlumič z pozinkovaného plechu s absorpční výplní z nehořlavého zvukoizolačního materiálu odděleného od proudícího média netkanou kašírovanou textílií a perforovaným plechem</t>
  </si>
  <si>
    <t>PŽ.125</t>
  </si>
  <si>
    <t>Fasádní ocelová pozinkovaná žaluzie d125 mm, RAL dle požadavků architekta</t>
  </si>
  <si>
    <t>PŽ.200</t>
  </si>
  <si>
    <t>Fasádní ocelová pozinkovaná žaluzie d160 mm, RAL dle požadavků architekta</t>
  </si>
  <si>
    <t>PŽ.630.315</t>
  </si>
  <si>
    <t>Fasádní ocelová pozinkovaná žaluzie d630x315 mm, RAL dle požadavků architekta</t>
  </si>
  <si>
    <t>CHLe</t>
  </si>
  <si>
    <t>Venkovní chladící jednotka split systému umístěná na střeše na systémové ocelové konstrukci kotvené do betonových dlaždic, jednotka o akustickém tlaku ve vzdálenosti 1 m 50 dB(A), rozměry jednotky 550x780x290 mm a hmotnost 30 kg, jmenovitý výkon jednotky 4,2 kW, příkon jednotky 1,6 kW 230V, EER 3,31, jednotka vybavena kompresorem se 100% invertorovou regulací, použité chladivo R32</t>
  </si>
  <si>
    <t>CHLi</t>
  </si>
  <si>
    <t>Vnitřní nástěnná chladící jednotka split systému o výkonu 4,2 kW o rozměrech 293x798x230 mm, jednotka řízena IR ovladačem dodávaným s jednotkou</t>
  </si>
  <si>
    <t>FB.125</t>
  </si>
  <si>
    <t>Filtrační box s připojením d125 mm osazený kapsovým filtrem G3</t>
  </si>
  <si>
    <t>001</t>
  </si>
  <si>
    <t>Ocelové pozinkované čtyřhranné potrubí spojované na příruby - přímé toruby</t>
  </si>
  <si>
    <t>002</t>
  </si>
  <si>
    <t>Ocelové pozinkované čtyřhranné potrubí spojované na příruby - tvarovky</t>
  </si>
  <si>
    <t>003</t>
  </si>
  <si>
    <t>Ocelové pozinkované kruhové spiro potrubí spojované na vsuvky d100 mm, vč. 30% tvarovek</t>
  </si>
  <si>
    <t>004</t>
  </si>
  <si>
    <t>Ocelové pozinkované kruhové spiro potrubí spojované na vsuvky d125 mm, vč. 30% tvarovek</t>
  </si>
  <si>
    <t>005</t>
  </si>
  <si>
    <t>Ocelové pozinkované kruhové spiro potrubí spojované na vsuvky d160 mm, vč. 30% tvarovek</t>
  </si>
  <si>
    <t>006</t>
  </si>
  <si>
    <t>Al hadice d100 mm opatřená z výroby 25-ti mm protihlukové izolace</t>
  </si>
  <si>
    <t>007</t>
  </si>
  <si>
    <t>Al hadice d125 mm opatřená z výroby 25-ti mm protihlukové izolace</t>
  </si>
  <si>
    <t>008</t>
  </si>
  <si>
    <t>Ohebný tlumič hluku d100 mm dl. 1 m tvořený z vnitřní hadice z netkané textílie, tepelně hlukovou izolací tl. 25 mm překrytou vnějším pláštěm z laminovaného hliníku, připojovací hrdla z pozinkovaného plechu</t>
  </si>
  <si>
    <t>009</t>
  </si>
  <si>
    <t>Ohebný tlumič hluku d125 mm dl. 1 m tvořený z vnitřní hadice z netkané textílie, tepelně hlukovou izolací tl. 25 mm překrytou vnějším pláštěm z laminovaného hliníku, připojovací hrdla z pozinkovaného plechu</t>
  </si>
  <si>
    <t>010</t>
  </si>
  <si>
    <t>Ohebný tlumič hluku d160 mm dl. 1 m tvořený z vnitřní hadice z netkané textílie, tepelně hlukovou izolací tl. 25 mm překrytou vnějším pláštěm z laminovaného hliníku, připojovací hrdla z pozinkovaného plechu</t>
  </si>
  <si>
    <t>011</t>
  </si>
  <si>
    <t>Uzavírací kruhová klapka d100 mm těsná, klapka s přípravou na servopohon</t>
  </si>
  <si>
    <t>012</t>
  </si>
  <si>
    <t>Uzavírací kruhová klapka d160 mm těsná, klapka s přípravou na servopohon</t>
  </si>
  <si>
    <t>013</t>
  </si>
  <si>
    <t>Talířový ventil kovový d100 mm</t>
  </si>
  <si>
    <t>014</t>
  </si>
  <si>
    <t>Talířový ventil kovový d125 mm</t>
  </si>
  <si>
    <t>015</t>
  </si>
  <si>
    <t>Komfortní dvouřadá vyústka 425x75 mm vč. regulace R1</t>
  </si>
  <si>
    <t>016</t>
  </si>
  <si>
    <t>Komfortní dvouřadá vyústka 625x75 mm vč. regulace R1</t>
  </si>
  <si>
    <t>017</t>
  </si>
  <si>
    <t>Komfortní jednořadá vyústka 625x75 mm vč. regulace R1</t>
  </si>
  <si>
    <t>018</t>
  </si>
  <si>
    <t>Ukončení potrubí sítem 20x20 mm</t>
  </si>
  <si>
    <t>019</t>
  </si>
  <si>
    <t>Izolace potrubí minerální vatou tl. 40 mm opatřenou Al polepem</t>
  </si>
  <si>
    <t>020</t>
  </si>
  <si>
    <t>Oplechování potrubí v exteriéru Pz plechem proti působení vnějších vlivů</t>
  </si>
  <si>
    <t>021</t>
  </si>
  <si>
    <t>Cu sdružené potrubí chlazení d6/12 mm opatřené kaučukovou izolací vč. komunikačního vodiče</t>
  </si>
  <si>
    <t>OST</t>
  </si>
  <si>
    <t>Ostatní</t>
  </si>
  <si>
    <t>OST01</t>
  </si>
  <si>
    <t>Montážní, spojovací a těsnící materiál</t>
  </si>
  <si>
    <t>OST03</t>
  </si>
  <si>
    <t>Lešení, jeřáby a pomocné konstrukce</t>
  </si>
  <si>
    <t>OST05</t>
  </si>
  <si>
    <t>Komplexní zkoušky</t>
  </si>
  <si>
    <t>SO 01.4.4 - Silnoproud</t>
  </si>
  <si>
    <t>HSV - HSV</t>
  </si>
  <si>
    <t xml:space="preserve">    C801-3 - Stavební práce - výseky, kapsy, rýhy</t>
  </si>
  <si>
    <t>M - M</t>
  </si>
  <si>
    <t xml:space="preserve">    C21M - Elektromontáže</t>
  </si>
  <si>
    <t xml:space="preserve">    C21-M - Materiály</t>
  </si>
  <si>
    <t xml:space="preserve">    DOD - Dodávky zařízení</t>
  </si>
  <si>
    <t>VRN - Vedlejší rozpočtové náklady</t>
  </si>
  <si>
    <t>C801-3</t>
  </si>
  <si>
    <t>Stavební práce - výseky, kapsy, rýhy</t>
  </si>
  <si>
    <t>97104-2231</t>
  </si>
  <si>
    <t>vybour.otv.bet.zdi do 0.0225m2 tl.do 150mm</t>
  </si>
  <si>
    <t>97104-2251</t>
  </si>
  <si>
    <t>vybour.otv.bet.zdi do 0.0225m2 tl.do 450mm</t>
  </si>
  <si>
    <t>97104-2261</t>
  </si>
  <si>
    <t>vybour.otv.bet.zdi do 0.0225m2 tl.do 600mm</t>
  </si>
  <si>
    <t>97301-1141</t>
  </si>
  <si>
    <t>vysek.kapes z leh.bet.do 50x50x50mm</t>
  </si>
  <si>
    <t>97301-1161</t>
  </si>
  <si>
    <t>vysek.kapes z leh.bet.do 100x100x50mm</t>
  </si>
  <si>
    <t>97301-1191</t>
  </si>
  <si>
    <t>vysek.kapes leh.bet.do 150x150x100mm</t>
  </si>
  <si>
    <t>97404-9121</t>
  </si>
  <si>
    <t>vysek.rýh bet.zdi do hl.30mm š.do 30mm</t>
  </si>
  <si>
    <t>97404-9122</t>
  </si>
  <si>
    <t>vysek.rýh bet.zdi do hl.30mm š.do 70mm</t>
  </si>
  <si>
    <t>C21M</t>
  </si>
  <si>
    <t>Elektromontáže</t>
  </si>
  <si>
    <t>210010001</t>
  </si>
  <si>
    <t>trubka plastová ohebná instalační průměr 13.5mm (PO)</t>
  </si>
  <si>
    <t>210010002</t>
  </si>
  <si>
    <t>trubka plastová ohebná instalační průměr 16mm (PO)</t>
  </si>
  <si>
    <t>210010003</t>
  </si>
  <si>
    <t>trubka plastová ohebná instalační průměr 23mm (PO)</t>
  </si>
  <si>
    <t>210010004</t>
  </si>
  <si>
    <t>trubka plastová ohebná instalační průměr 29mm (PO)</t>
  </si>
  <si>
    <t>210010301</t>
  </si>
  <si>
    <t>krabice přístrojová (1901, KU 68/1, KP 67, KP 68; KZ 3) bez zapojení</t>
  </si>
  <si>
    <t>210010311</t>
  </si>
  <si>
    <t>krabice odbočná s víčkem (1902, KO 68, KU 68) kruhová bez zapojení</t>
  </si>
  <si>
    <t>210010312</t>
  </si>
  <si>
    <t>krabice odbočná s víčkem (KO 97, KO 100, KO 110) kruhová bez zapojení</t>
  </si>
  <si>
    <t>210010313</t>
  </si>
  <si>
    <t>krabice odbočná s víčkem (KO 125) čtvercová bez zapojení</t>
  </si>
  <si>
    <t>210010321</t>
  </si>
  <si>
    <t>krabice odbočná s víčkem a svork. (1903, KR 68) kruhová vč. zapojení</t>
  </si>
  <si>
    <t>210010322</t>
  </si>
  <si>
    <t>krabice odbočná s víčkem a svork. (KR 97) kruhová vč. zapojení</t>
  </si>
  <si>
    <t>210010323</t>
  </si>
  <si>
    <t>krabice odbočná s víčkem a svork. (KR 125, KT 250) čtvercová vč. zapojení</t>
  </si>
  <si>
    <t>210020403</t>
  </si>
  <si>
    <t>žlab drátěný 150x50</t>
  </si>
  <si>
    <t>210110041</t>
  </si>
  <si>
    <t>spínač zapuštěný 1-pólový řazení 1</t>
  </si>
  <si>
    <t>210110042</t>
  </si>
  <si>
    <t>čidlo pohybové zapuštěné</t>
  </si>
  <si>
    <t>210110045</t>
  </si>
  <si>
    <t>střídavý přepínač zapuštěný - řazení 6</t>
  </si>
  <si>
    <t>210110083</t>
  </si>
  <si>
    <t>svorkovnice pro pohyblivý přívod Tango</t>
  </si>
  <si>
    <t>210110084</t>
  </si>
  <si>
    <t>tlačítko zasklené TOTAL STOP</t>
  </si>
  <si>
    <t>210111012</t>
  </si>
  <si>
    <t>zásuvka polozap./zapuštěná 10/16A 250V 2P+Z průběžná montáž</t>
  </si>
  <si>
    <t>210111012.1</t>
  </si>
  <si>
    <t>zásuvka polozap./zapuštěná 10/16A 250V 2P+Z průběžná montáž IP44</t>
  </si>
  <si>
    <t>210111062</t>
  </si>
  <si>
    <t>zásuvka nástěnná 16A 380V 3P+N+Z</t>
  </si>
  <si>
    <t>210190003</t>
  </si>
  <si>
    <t>montáž oceloplech. rozvodnic do 100kg</t>
  </si>
  <si>
    <t>210220011</t>
  </si>
  <si>
    <t>asfaltový nátěr svárů - spojek</t>
  </si>
  <si>
    <t>210220013</t>
  </si>
  <si>
    <t>smršťovací návlek - chránička</t>
  </si>
  <si>
    <t>210220021</t>
  </si>
  <si>
    <t>uzemnění v zemi FeZn do 120 mm2 vč. svorek, propojení a izolace spojů</t>
  </si>
  <si>
    <t>210220022</t>
  </si>
  <si>
    <t>uzemnění v zemi FeZn průměru 8-10mm vč. svorek, propojení a izolace spojů</t>
  </si>
  <si>
    <t>210220101</t>
  </si>
  <si>
    <t>svodové vodiče FeZn a Al průměru 10mm, Cu, AlMgSi průměr 8mm vč. podpěr</t>
  </si>
  <si>
    <t>210220231</t>
  </si>
  <si>
    <t>jímací tyč do 2m na podstavce PB</t>
  </si>
  <si>
    <t>210220301</t>
  </si>
  <si>
    <t>svorky hromosvodové do 2 šroubu (SS, SR 03)</t>
  </si>
  <si>
    <t>210220302</t>
  </si>
  <si>
    <t>svorky hromosvodové nad 2 šrouby -(SZ,SK)</t>
  </si>
  <si>
    <t>210220321</t>
  </si>
  <si>
    <t>svorka na potrubí "Bernard" vč. pásku (bez vodiče a připojení)</t>
  </si>
  <si>
    <t>210220372</t>
  </si>
  <si>
    <t>ochranný úhelník nebo trubka s držáky do zdiva</t>
  </si>
  <si>
    <t>210220401</t>
  </si>
  <si>
    <t>označení svodu štítky smalt/umělá hmota</t>
  </si>
  <si>
    <t>210220431</t>
  </si>
  <si>
    <t>tvarováni mont. dílu - jímače, ochranné trubky, úhelníky</t>
  </si>
  <si>
    <t>210810014</t>
  </si>
  <si>
    <t>CYKY-CYKYm 4Bx16mm2 (CYKY 4J16) 750V (VU)</t>
  </si>
  <si>
    <t>210810015</t>
  </si>
  <si>
    <t>CYKY-CYKYm 5Cx1.5mm2 (CYKY 5J1.5) 750V (VU)</t>
  </si>
  <si>
    <t>2108PO111</t>
  </si>
  <si>
    <t>Kabel 1-CXKH-R(J) 3x 2,5 B2cas1d0 (bezhalogenový, vyhláška 23/2008)</t>
  </si>
  <si>
    <t>2108PO112</t>
  </si>
  <si>
    <t>Kabel 1-CXKH-R(J) 5x 2,5 B2cas1d0 (bezhalogenový, vyhláška 23/2008)</t>
  </si>
  <si>
    <t>2108PO113</t>
  </si>
  <si>
    <t>Kabel 1-CXKH-V(J) 3x 1,5 P60-R B2cas1d0 (bezhalog.,vyhláška 23/2008)</t>
  </si>
  <si>
    <t>2108PO117</t>
  </si>
  <si>
    <t>Kabel 1-CXKH-R(J) 3x 1,5 B2cas1d0 (bezhalogenový, vyhláška 23/2008)</t>
  </si>
  <si>
    <t>2108PO118</t>
  </si>
  <si>
    <t>Kabel 1-CXKH-R-J B2CAS1D0 5x4</t>
  </si>
  <si>
    <t>2108PO119</t>
  </si>
  <si>
    <t>Kabel 1-CXKH-R-J B2CAS1D0 5x6</t>
  </si>
  <si>
    <t>216201061</t>
  </si>
  <si>
    <t>Led svítidlo A dle tabulky svítidel</t>
  </si>
  <si>
    <t>216201061.1</t>
  </si>
  <si>
    <t>Led svítidlo B dle tabulky svítidel</t>
  </si>
  <si>
    <t>216201061.2</t>
  </si>
  <si>
    <t>Led svítidlo C dle tabulky svítidel</t>
  </si>
  <si>
    <t>216201061.3</t>
  </si>
  <si>
    <t>Led svítidlo D dle tabulky svítidel</t>
  </si>
  <si>
    <t>216201061.4</t>
  </si>
  <si>
    <t>Led svítidlo E dle tabulky svítidel</t>
  </si>
  <si>
    <t>216201061.5</t>
  </si>
  <si>
    <t>Led svítidlo F dle tabulky svítidel</t>
  </si>
  <si>
    <t>216220371</t>
  </si>
  <si>
    <t>ekvipotenciální svorkovnice s krabicí</t>
  </si>
  <si>
    <t>34571352</t>
  </si>
  <si>
    <t>trubka instalační KOPOFLEX průměr 75mm</t>
  </si>
  <si>
    <t>C21-M</t>
  </si>
  <si>
    <t>Materiály</t>
  </si>
  <si>
    <t>1002278</t>
  </si>
  <si>
    <t>Krabice univerzální KU68-1901 o73,5x43mm spojovatelná</t>
  </si>
  <si>
    <t>KS</t>
  </si>
  <si>
    <t>1002294</t>
  </si>
  <si>
    <t>Krabice rozvodná KT250 255x205x66mm univerzální montáž</t>
  </si>
  <si>
    <t>1005954</t>
  </si>
  <si>
    <t>Svorka SR 03 litina FeZn pro spojení páska/drát (litina)</t>
  </si>
  <si>
    <t>1005962</t>
  </si>
  <si>
    <t>Svorka SS FeZn spojovací - tloušťka 3 mm</t>
  </si>
  <si>
    <t>1006615</t>
  </si>
  <si>
    <t>Svorka SJ 01 FeZn k tyči jímací 18mm a vodiči 8-10mm</t>
  </si>
  <si>
    <t>1006623</t>
  </si>
  <si>
    <t>Svorka SK FeZn křížová</t>
  </si>
  <si>
    <t>1006631</t>
  </si>
  <si>
    <t>Svorka SZ zkušební litina/litina</t>
  </si>
  <si>
    <t>1006666</t>
  </si>
  <si>
    <t>Krabice univerzální KU68-1902 s víčkem KO 68 o73,5x43mm</t>
  </si>
  <si>
    <t>1008910</t>
  </si>
  <si>
    <t>Pásovina zemnící 30/4 FeZn (pouze po balení 25kg)</t>
  </si>
  <si>
    <t>KG</t>
  </si>
  <si>
    <t>1010833</t>
  </si>
  <si>
    <t>Svorka SP 1 FeZn připojovací (2 šrouby)</t>
  </si>
  <si>
    <t>1011609</t>
  </si>
  <si>
    <t>Svorka zemnící ZSA 16</t>
  </si>
  <si>
    <t>1011764</t>
  </si>
  <si>
    <t>Drát zemnící FeZn 10 1kg=1,61m</t>
  </si>
  <si>
    <t>1020548</t>
  </si>
  <si>
    <t>Páska uzemňovací měděná ZS 16, 15x0,3 (délka 0,5m)</t>
  </si>
  <si>
    <t>1043467</t>
  </si>
  <si>
    <t>Svorka krabicová 273-105 5x2,5</t>
  </si>
  <si>
    <t>1044646</t>
  </si>
  <si>
    <t>Hlídač pohybu zapuštěný</t>
  </si>
  <si>
    <t>1059676</t>
  </si>
  <si>
    <t>Svorkovnice ekvipotenciální EPS 2</t>
  </si>
  <si>
    <t>1065629</t>
  </si>
  <si>
    <t>Štítek označovací č.1</t>
  </si>
  <si>
    <t>1109614</t>
  </si>
  <si>
    <t>kryt spínače jednoduchý bílá</t>
  </si>
  <si>
    <t>1110818</t>
  </si>
  <si>
    <t>rámeček 1-násobný bílá</t>
  </si>
  <si>
    <t>1159267</t>
  </si>
  <si>
    <t>Krabice odbočná KO 97/5 s víčkem KO97V o103x50mm</t>
  </si>
  <si>
    <t>1177860</t>
  </si>
  <si>
    <t>Trubka zemní ohebná KOPOFLEX 75 červená 50m</t>
  </si>
  <si>
    <t>1199488</t>
  </si>
  <si>
    <t>zásuvka 1-násobná s clonkami bílá</t>
  </si>
  <si>
    <t>1204561</t>
  </si>
  <si>
    <t>Tyč jímací 1,0m FeZn bez osazení</t>
  </si>
  <si>
    <t>1209436</t>
  </si>
  <si>
    <t>Svorka SR 02-M8 FeZn odbočná a spojovací pro zemnící pásku 30/4</t>
  </si>
  <si>
    <t>1227337</t>
  </si>
  <si>
    <t>Žlab drátěný DZ 150/ 50 2,5m standard</t>
  </si>
  <si>
    <t>1236384</t>
  </si>
  <si>
    <t>Úhelník ochranný svodu 1,7m OU 17 FeZn</t>
  </si>
  <si>
    <t>1236807</t>
  </si>
  <si>
    <t>přístroj spínače 1 (1So) strojek bezšroubový</t>
  </si>
  <si>
    <t>1236809</t>
  </si>
  <si>
    <t>přístroj spínače 6 (6So) strojek střídavý bezšroubový</t>
  </si>
  <si>
    <t>1245251</t>
  </si>
  <si>
    <t>Trubka ohebná 125N 18,7mm LPE-2 2313/LPE-2 bílá 100m</t>
  </si>
  <si>
    <t>1245464</t>
  </si>
  <si>
    <t>Trubka ohebná 320N FX 16 světle šedá 50m</t>
  </si>
  <si>
    <t>1245466</t>
  </si>
  <si>
    <t>Trubka ohebná 320N FX 25 světle šedá 50m</t>
  </si>
  <si>
    <t>1245467</t>
  </si>
  <si>
    <t>Trubka ohebná 320N FX 32 světle šedá 25m</t>
  </si>
  <si>
    <t>1251257</t>
  </si>
  <si>
    <t>Držák úhelníku ochranného DUZ sš 250 FeZn (střed.špička - L=250 mm)</t>
  </si>
  <si>
    <t>1258046</t>
  </si>
  <si>
    <t>Kabel CYKY-J 5x 1,5 /100m</t>
  </si>
  <si>
    <t>1258064</t>
  </si>
  <si>
    <t>Kabel CYKY-J 4x16 buben</t>
  </si>
  <si>
    <t>1433024</t>
  </si>
  <si>
    <t>Drát zemnící AlMgSi 8 měkký 1kg=7,40m</t>
  </si>
  <si>
    <t>1617153</t>
  </si>
  <si>
    <t>Trubička smršťovací za tepla MDT-A 12/3mm - 1 metr 3M</t>
  </si>
  <si>
    <t>1844728</t>
  </si>
  <si>
    <t>zásuvka 1-násobná s clonkami IP44 bílá - bez rámečku</t>
  </si>
  <si>
    <t>2038562</t>
  </si>
  <si>
    <t>Kabel 1-CXKH-R(J) 5x 4 B2cas1d0 (bezhalogenový, vyhláška 23/2008)</t>
  </si>
  <si>
    <t>2048532</t>
  </si>
  <si>
    <t>Kabel 1-CXKH-R(J) 5x 6 B2cas1d0 (bezhalogenový, vyhláška 23/2008)</t>
  </si>
  <si>
    <t>5004141</t>
  </si>
  <si>
    <t>svorkovnice 5-pólová s krytem bílá</t>
  </si>
  <si>
    <t>5005420</t>
  </si>
  <si>
    <t>Krabice odbočná KO125E s víčkem 150x150x73mm</t>
  </si>
  <si>
    <t>7120133</t>
  </si>
  <si>
    <t>Nosník žlabu M1+M2 NZM 150 galvanický zinek</t>
  </si>
  <si>
    <t>7122001</t>
  </si>
  <si>
    <t>Sprej ochranný izolační gumoasfalt Scotch 1600 /400ml 3M</t>
  </si>
  <si>
    <t>7302780</t>
  </si>
  <si>
    <t>Podpěra vedení PV 01 h 8x100mm FeZn do zdi hmoždinka (8x100)</t>
  </si>
  <si>
    <t>7311330</t>
  </si>
  <si>
    <t>Podstavec betonový PB 9</t>
  </si>
  <si>
    <t>7400310</t>
  </si>
  <si>
    <t>Zásuvka nástěnná 16A 5P 400V IP44 6h Bals 112001</t>
  </si>
  <si>
    <t>7400687</t>
  </si>
  <si>
    <t>Krabice 220x170x 80 IP65 LUCA hladká šroubovací víko nízké</t>
  </si>
  <si>
    <t>7403625</t>
  </si>
  <si>
    <t>Skříň nouzového vypnutí IP55 100x100x 50mm pod omítku rudá</t>
  </si>
  <si>
    <t>7507016</t>
  </si>
  <si>
    <t>Spojka žlabu M2 SZM 1 galvanický zinek</t>
  </si>
  <si>
    <t>9030563</t>
  </si>
  <si>
    <t>9030564</t>
  </si>
  <si>
    <t>9030571</t>
  </si>
  <si>
    <t>9030586</t>
  </si>
  <si>
    <t>9046723</t>
  </si>
  <si>
    <t>Podpěra vedení na ploché střechy - dvoubodová PV21(f8 - 10mm)</t>
  </si>
  <si>
    <t>9132195</t>
  </si>
  <si>
    <t>Podložka pod podstavec PB 9</t>
  </si>
  <si>
    <t>DOD</t>
  </si>
  <si>
    <t>Dodávky zařízení</t>
  </si>
  <si>
    <t>01</t>
  </si>
  <si>
    <t>Rozvaděč RH - dle výkresu D1.4.4.7</t>
  </si>
  <si>
    <t>02</t>
  </si>
  <si>
    <t>Rozvaděč R1 - dle výkresu D1.4.4.8</t>
  </si>
  <si>
    <t>03</t>
  </si>
  <si>
    <t>Rozvaděč R2 - dle výkresu D1.4.4.9</t>
  </si>
  <si>
    <t>A</t>
  </si>
  <si>
    <t>A- LED svítidlo dle tabulky svítidel</t>
  </si>
  <si>
    <t>B</t>
  </si>
  <si>
    <t>B- LED svítidlo dle tabulky svítidel</t>
  </si>
  <si>
    <t>C</t>
  </si>
  <si>
    <t>C- LED svítidlo dle tabulky svítidel</t>
  </si>
  <si>
    <t>D- LED svítidlo dle tabulky svítidel</t>
  </si>
  <si>
    <t>E</t>
  </si>
  <si>
    <t>E- LED svítidlo dle tabulky svítidel</t>
  </si>
  <si>
    <t>F</t>
  </si>
  <si>
    <t>F- LED svítidlo dle tabulky svítidel</t>
  </si>
  <si>
    <t>Pol6</t>
  </si>
  <si>
    <t>Funkční odzkoušení zařízení</t>
  </si>
  <si>
    <t>Pol7</t>
  </si>
  <si>
    <t>Koordinace s ostatními profesemi</t>
  </si>
  <si>
    <t>Vedlejší rozpočtové náklady</t>
  </si>
  <si>
    <t>Pol2</t>
  </si>
  <si>
    <t>Podíl přidružených výkonů z C21M a navázaného materiálu</t>
  </si>
  <si>
    <t>Pol3</t>
  </si>
  <si>
    <t>Podružný materiál</t>
  </si>
  <si>
    <t>Pol4</t>
  </si>
  <si>
    <t>Výchozí revize</t>
  </si>
  <si>
    <t>SO 01.4.5.1 - AC část</t>
  </si>
  <si>
    <t>D1 - Materiál</t>
  </si>
  <si>
    <t>D2 - Ceníky prací</t>
  </si>
  <si>
    <t xml:space="preserve">    D3 - Elektromontážní a zemní práce</t>
  </si>
  <si>
    <t xml:space="preserve">    D4 - Úprava BOZP</t>
  </si>
  <si>
    <t xml:space="preserve">    D5 - Dodávky</t>
  </si>
  <si>
    <t>D1</t>
  </si>
  <si>
    <t>Materiál</t>
  </si>
  <si>
    <t>Pol20</t>
  </si>
  <si>
    <t>jednokřídlá plastová rozvodnice IP40/20 72 modulů</t>
  </si>
  <si>
    <t>Pol21</t>
  </si>
  <si>
    <t>Výzbroj rozvaděčů, podružný materiál</t>
  </si>
  <si>
    <t>Pol22</t>
  </si>
  <si>
    <t>AC jistič 16A</t>
  </si>
  <si>
    <t>Pol23</t>
  </si>
  <si>
    <t>Kabel CYKY 5x6 mm2</t>
  </si>
  <si>
    <t>Pol24</t>
  </si>
  <si>
    <t>AC jistič 6A</t>
  </si>
  <si>
    <t>Pol25</t>
  </si>
  <si>
    <t>Jistič elektroměru</t>
  </si>
  <si>
    <t>Pol26</t>
  </si>
  <si>
    <t>Stykač 20A</t>
  </si>
  <si>
    <t>Pol27</t>
  </si>
  <si>
    <t>svodič přepětí I+II. stupeň 230/4 TN-S Imax. 50kA In 25kA Iimp 12,5kA</t>
  </si>
  <si>
    <t>Pol28</t>
  </si>
  <si>
    <t>Přepínač sítí</t>
  </si>
  <si>
    <t>Pol29</t>
  </si>
  <si>
    <t>Stykač 25A</t>
  </si>
  <si>
    <t>Pol30</t>
  </si>
  <si>
    <t>Proudový chránič typ A, 25A/4P 30mA</t>
  </si>
  <si>
    <t>Pol31</t>
  </si>
  <si>
    <t>HRN-55</t>
  </si>
  <si>
    <t>Pol32</t>
  </si>
  <si>
    <t>Vypínač 40A</t>
  </si>
  <si>
    <t>Pol33</t>
  </si>
  <si>
    <t>Plechové žlaby, rošty 50 x 50 vč. příslušenství</t>
  </si>
  <si>
    <t>Pol34</t>
  </si>
  <si>
    <t>Vodič CYA 16 mm2 zž</t>
  </si>
  <si>
    <t>Pol35</t>
  </si>
  <si>
    <t>Svorka připojovací Sp-1</t>
  </si>
  <si>
    <t>Pol36</t>
  </si>
  <si>
    <t>Drobný elektroinstalační materiál (svorky, lisovací oka, šroubky, příchytky)</t>
  </si>
  <si>
    <t>D2</t>
  </si>
  <si>
    <t>Ceníky prací</t>
  </si>
  <si>
    <t>D3</t>
  </si>
  <si>
    <t>Elektromontážní a zemní práce</t>
  </si>
  <si>
    <t>Pol37</t>
  </si>
  <si>
    <t>Montáž oceloplechové rozvodnice vč. výzbroje</t>
  </si>
  <si>
    <t>Pol38</t>
  </si>
  <si>
    <t>Napojení na stávající elektroinstalaci objektu</t>
  </si>
  <si>
    <t>Pol39</t>
  </si>
  <si>
    <t>Napojení na stávající hromosvodní soustavu/soustavu pospojování objektu</t>
  </si>
  <si>
    <t>Pol40</t>
  </si>
  <si>
    <t>Úprava ochodního měření vč. materiálu (kabel, jističe, převodník,..)</t>
  </si>
  <si>
    <t>Pol41</t>
  </si>
  <si>
    <t>Náklady na úpravu jímací soustavy</t>
  </si>
  <si>
    <t>D4</t>
  </si>
  <si>
    <t>Úprava BOZP</t>
  </si>
  <si>
    <t>Pol42</t>
  </si>
  <si>
    <t>Úprava záchytného systému</t>
  </si>
  <si>
    <t>D5</t>
  </si>
  <si>
    <t>Dodávky</t>
  </si>
  <si>
    <t>Pol43</t>
  </si>
  <si>
    <t>Doprava a přesun dodávek</t>
  </si>
  <si>
    <t>SO 01.4.5.2 - DC část</t>
  </si>
  <si>
    <t xml:space="preserve">    D2 - Ostatní náklady</t>
  </si>
  <si>
    <t xml:space="preserve">    D3 - Rezerva</t>
  </si>
  <si>
    <t>D4 - Ceníky prací</t>
  </si>
  <si>
    <t xml:space="preserve">    D5 - Elektromontážní a zemní práce</t>
  </si>
  <si>
    <t xml:space="preserve">    D6 - Dodávky</t>
  </si>
  <si>
    <t>Pol44</t>
  </si>
  <si>
    <t>DC konektory MC4 (samec+samice)</t>
  </si>
  <si>
    <t>Pol45</t>
  </si>
  <si>
    <t>DC vodič, UV odolný 6mm2_černý</t>
  </si>
  <si>
    <t>Pol46</t>
  </si>
  <si>
    <t>DC vodič, UV odolný 6mm2_červený</t>
  </si>
  <si>
    <t>Pol47</t>
  </si>
  <si>
    <t>Odpínač OPFV10-2</t>
  </si>
  <si>
    <t>Pol48</t>
  </si>
  <si>
    <t>Pojistky PC10 16AgPV</t>
  </si>
  <si>
    <t>Pol49</t>
  </si>
  <si>
    <t>Přepěťová ochrana VPU I 2+0 PV</t>
  </si>
  <si>
    <t>Pol50</t>
  </si>
  <si>
    <t>Stahovací páska</t>
  </si>
  <si>
    <t>Pol51</t>
  </si>
  <si>
    <t>Podružný materiál (svorky, konektory, příchytky,..)</t>
  </si>
  <si>
    <t>Ostatní náklady</t>
  </si>
  <si>
    <t>Pol52</t>
  </si>
  <si>
    <t>GZS z položek prací</t>
  </si>
  <si>
    <t>Pol53</t>
  </si>
  <si>
    <t>Kompletační činnost</t>
  </si>
  <si>
    <t>Rezerva</t>
  </si>
  <si>
    <t>Pol54</t>
  </si>
  <si>
    <t>Montáž kabelů DC 6 mm2</t>
  </si>
  <si>
    <t>Pol55</t>
  </si>
  <si>
    <t>Montáž DC-GAK</t>
  </si>
  <si>
    <t>D6</t>
  </si>
  <si>
    <t>Pol56</t>
  </si>
  <si>
    <t>SO 01.4.5.3 - Konstrukce</t>
  </si>
  <si>
    <t xml:space="preserve">    D5 - HZS</t>
  </si>
  <si>
    <t>Pol57</t>
  </si>
  <si>
    <t>Hliníková střešní konstrukce na plochou střechu střechu (východ/západ)</t>
  </si>
  <si>
    <t>Pol58</t>
  </si>
  <si>
    <t>Pol59</t>
  </si>
  <si>
    <t>Pol60</t>
  </si>
  <si>
    <t>Územní vlivy</t>
  </si>
  <si>
    <t>Pol61</t>
  </si>
  <si>
    <t>Pol62</t>
  </si>
  <si>
    <t>Hliníková střešní konstrukce na šikmou střechu</t>
  </si>
  <si>
    <t>Pol63</t>
  </si>
  <si>
    <t>Montážní a demontážní práce v HZS</t>
  </si>
  <si>
    <t>Pol64</t>
  </si>
  <si>
    <t>SO 01.4.5.4 - Střídače a ...</t>
  </si>
  <si>
    <t xml:space="preserve">    D6 - HZS</t>
  </si>
  <si>
    <t xml:space="preserve">    D7 - Dodávky</t>
  </si>
  <si>
    <t>Pol65</t>
  </si>
  <si>
    <t>Solax X3-Hybrid-10.0-D (G4) (nebo jiné 100% totožných vlastností)</t>
  </si>
  <si>
    <t>Pol66</t>
  </si>
  <si>
    <t>Solax T-BAT HS 14.4 kWh (nebo jiné 100% totožných vlastností)</t>
  </si>
  <si>
    <t>Pol67</t>
  </si>
  <si>
    <t>Trina Vertex N TSM-NEG18R.28 490 Wp (nebo jiné 100% totožných vlastností)</t>
  </si>
  <si>
    <t>Pol68</t>
  </si>
  <si>
    <t>tlačítko odpojovače panelů BFS ESW12 (nebo jiné 100% totožných vlastností)</t>
  </si>
  <si>
    <t>Pol69</t>
  </si>
  <si>
    <t>Odpojovače panelů Rapidshutdown BFS A1 (nebo jiné 100% totožných vlastností)</t>
  </si>
  <si>
    <t>Pol70</t>
  </si>
  <si>
    <t>Pol71</t>
  </si>
  <si>
    <t>Pol72</t>
  </si>
  <si>
    <t>Pol73</t>
  </si>
  <si>
    <t>Montáž třífázového střídače</t>
  </si>
  <si>
    <t>Pol74</t>
  </si>
  <si>
    <t>Montáž fotovoltaického panelu</t>
  </si>
  <si>
    <t>Pol75</t>
  </si>
  <si>
    <t>D7</t>
  </si>
  <si>
    <t>Pol76</t>
  </si>
  <si>
    <t>SO 01.4.6 - Slaboproud</t>
  </si>
  <si>
    <t xml:space="preserve">    C22-M - Montáže </t>
  </si>
  <si>
    <t xml:space="preserve">    DOD - Materiály</t>
  </si>
  <si>
    <t xml:space="preserve">    DOD_ - Dodávky zařízení</t>
  </si>
  <si>
    <t>C22-M</t>
  </si>
  <si>
    <t xml:space="preserve">Montáže </t>
  </si>
  <si>
    <t>2108PO120</t>
  </si>
  <si>
    <t>PRAFlaCom F 2x2x0,8 B2ca-s1d1a1</t>
  </si>
  <si>
    <t>2108PO121</t>
  </si>
  <si>
    <t>Kabel UTP Cat.5e LSOH drát fialová</t>
  </si>
  <si>
    <t>2108PO122</t>
  </si>
  <si>
    <t>Kabel koaxiální SAT 703 ZH LSOH Dca s2,d2,a1</t>
  </si>
  <si>
    <t>216111453</t>
  </si>
  <si>
    <t>zásuvka datová 2xRJ45</t>
  </si>
  <si>
    <t>216111454</t>
  </si>
  <si>
    <t>zásuvka televizní TV-R/sat TANGO</t>
  </si>
  <si>
    <t>220260001u</t>
  </si>
  <si>
    <t>krabice KO 68 pod omítku, do připraveného lůžka, zhotovení otvorů pro trubky, vodiče, zavíčkování. Bez svorek a zapojení.</t>
  </si>
  <si>
    <t>220260002u</t>
  </si>
  <si>
    <t>krabice KP 68 pod omítku, do připraveného lůžka, zhotovení otvorů pro trubky, vodiče. Bez svorek a zapojení.</t>
  </si>
  <si>
    <t>220260004u</t>
  </si>
  <si>
    <t>krabice KO 97 pod omítku, do připraveného lůžka, zhotovení otvorů pro trubky, vodiče, zavíčkování. Bez svorek a zapojení.</t>
  </si>
  <si>
    <t>220260007u</t>
  </si>
  <si>
    <t>krabice KO 125 pod omítku, do připraveného lůžka, zhotovení otvorů pro trubky, vodiče, zavíčkování. Bez svorek a zapojení.</t>
  </si>
  <si>
    <t>220260008u</t>
  </si>
  <si>
    <t>krabice KT 250 pod omítku, do připraveného lůžka, zhotovení otvorů pro trubky, vodiče, zavíčkování. Bez svorek a zapojení.</t>
  </si>
  <si>
    <t>220323316u</t>
  </si>
  <si>
    <t>elektrický otvírač, zapojení a přezkoušení funkce</t>
  </si>
  <si>
    <t>220323322u</t>
  </si>
  <si>
    <t>Antivandal venkovní dveřní IP jednotka s kamerou</t>
  </si>
  <si>
    <t>220323323u</t>
  </si>
  <si>
    <t>Vnitřní handsfree monitor IP videotelefonů</t>
  </si>
  <si>
    <t>220323324u</t>
  </si>
  <si>
    <t>PoE switch 6/4, 4x PoE/2x LAN, 60W</t>
  </si>
  <si>
    <t>220325033u</t>
  </si>
  <si>
    <t>požární sběrnicový hlásič na omítku v EZS na předem připravené úcht.body, na konstrukci, zapojení</t>
  </si>
  <si>
    <t>220325201u</t>
  </si>
  <si>
    <t>klávesnice na předem připravené úchyt.body, zapojení, přezkoušení funkce</t>
  </si>
  <si>
    <t>220325265u</t>
  </si>
  <si>
    <t>poplachová siréna na předem připravené úchyt.body, přezkoušení funkce</t>
  </si>
  <si>
    <t>220325301u</t>
  </si>
  <si>
    <t>ústředna EZS na předem připravené úchyt.body, zapojení napájení</t>
  </si>
  <si>
    <t>220360001u</t>
  </si>
  <si>
    <t>NS- Rádiový opakovač se zvýšeným dosahem</t>
  </si>
  <si>
    <t>220360002u</t>
  </si>
  <si>
    <t>NS- Kapesní jednotka pro personál pro bezdrátovou signalizaci</t>
  </si>
  <si>
    <t>220360032u</t>
  </si>
  <si>
    <t>NS- PUSH-PULL - Nástěnný modul s tlačítkem a táhlem</t>
  </si>
  <si>
    <t>02876</t>
  </si>
  <si>
    <t>KRAB KO 97/5</t>
  </si>
  <si>
    <t>02883</t>
  </si>
  <si>
    <t>KRAB KU 68-1901</t>
  </si>
  <si>
    <t>02995</t>
  </si>
  <si>
    <t>KRAB KO 125 E ODBOCNA</t>
  </si>
  <si>
    <t>10.854.075</t>
  </si>
  <si>
    <t>Krabice KP 68 přístrojová</t>
  </si>
  <si>
    <t>1046385</t>
  </si>
  <si>
    <t>KRAB KT 250/1</t>
  </si>
  <si>
    <t>1187170</t>
  </si>
  <si>
    <t>kryt zásuvky komunikační bílá</t>
  </si>
  <si>
    <t>Žlab drátěný 150/ 50 2,5m standard</t>
  </si>
  <si>
    <t>1229464</t>
  </si>
  <si>
    <t>Zásuvka TV+R+SAT EU3303 koncová (J0240)</t>
  </si>
  <si>
    <t>1738469</t>
  </si>
  <si>
    <t>Keystone konektor Cat.5E UTP RJ45 zařezávací svorkovnice 90°</t>
  </si>
  <si>
    <t>3005886</t>
  </si>
  <si>
    <t>kryt zásuvky TV+R(+SAT) bílá</t>
  </si>
  <si>
    <t>4011424</t>
  </si>
  <si>
    <t>nosná maska s 2 otvory</t>
  </si>
  <si>
    <t>5016187</t>
  </si>
  <si>
    <t>Kabel UTP Cat.5e LSOH drát fialová box 305m bezhalogenní Solarix</t>
  </si>
  <si>
    <t>5020745</t>
  </si>
  <si>
    <t>Kabel PRAFlaCom F 2x2x0,8</t>
  </si>
  <si>
    <t>Nosník žlabu NZM 150 galvanický zinek</t>
  </si>
  <si>
    <t>Spojka žlabu SZM 1 galvanický zinek</t>
  </si>
  <si>
    <t>BEFO11221</t>
  </si>
  <si>
    <t>Elektrický otvírač 12V/230mA stav.střelka,moment.kolík</t>
  </si>
  <si>
    <t>JA-103K</t>
  </si>
  <si>
    <t>ústředna s LAN a JA-194Y (LTE)</t>
  </si>
  <si>
    <t>JA-110A</t>
  </si>
  <si>
    <t>Sběrnicová siréna vnitřní</t>
  </si>
  <si>
    <t>JA-110ST</t>
  </si>
  <si>
    <t>Sběrnicový kombinovaný detektor kouře a teploty</t>
  </si>
  <si>
    <t>JA-114E</t>
  </si>
  <si>
    <t>Sběrnicový přístupový modul s displejem, klávesnicí a RFID</t>
  </si>
  <si>
    <t>DOD_</t>
  </si>
  <si>
    <t>EVS1</t>
  </si>
  <si>
    <t>Antivandal venkovní dveřní IP jednotka s kamerou. Komunikace po SIP protokolu. Obsahuje kameru, IR přisvícení, tlačítko zvonku, reproduktor, mikrofon a 1x relé pro ovládání dveřního zámku</t>
  </si>
  <si>
    <t>EVS2</t>
  </si>
  <si>
    <t>EVS3</t>
  </si>
  <si>
    <t>NS1</t>
  </si>
  <si>
    <t>PUSH-PULL - Nástěnný modul s tlačítkem a táhlem vč. montážního rámečku na povrchovou montáž</t>
  </si>
  <si>
    <t>NS2</t>
  </si>
  <si>
    <t>Rádiový opakovač se zvýšeným dosahem</t>
  </si>
  <si>
    <t>NS3</t>
  </si>
  <si>
    <t>Kapesní jednotka pro personál pro bezdrátovou signalizaci</t>
  </si>
  <si>
    <t>SKS</t>
  </si>
  <si>
    <t>RACK- kompletně vybavený vč. switchů, napájecí lišty, rozbočovače TV-R-SAT signálu</t>
  </si>
  <si>
    <t>hod.</t>
  </si>
  <si>
    <t>Pol15</t>
  </si>
  <si>
    <t>Koordinace profesí behěm stavby</t>
  </si>
  <si>
    <t>Pol16</t>
  </si>
  <si>
    <t>Nastavení systému EVS</t>
  </si>
  <si>
    <t>Pol17</t>
  </si>
  <si>
    <t>Nastavení systému EZS</t>
  </si>
  <si>
    <t>Pol18</t>
  </si>
  <si>
    <t>Nastavení systému nouzové signalizace</t>
  </si>
  <si>
    <t>Pol8</t>
  </si>
  <si>
    <t>Nepředvídatelné práce</t>
  </si>
  <si>
    <t>Pol19</t>
  </si>
  <si>
    <t>Zapojení SKS rozvodů (osazení kabelu konektory, měření, odzkoušení apod.)</t>
  </si>
  <si>
    <t>Pol11</t>
  </si>
  <si>
    <t>Cestovné, úklid, odvoz na skládku</t>
  </si>
  <si>
    <t>Pol12</t>
  </si>
  <si>
    <t>Podíl přidružených výkonů z C22M a navázaného materiálu</t>
  </si>
  <si>
    <t>Pol13</t>
  </si>
  <si>
    <t>Pol14</t>
  </si>
  <si>
    <t>Zakreslení skutečného stavu</t>
  </si>
  <si>
    <t>SO 01.4.7 - MaR</t>
  </si>
  <si>
    <t>D1 - Řídící systém</t>
  </si>
  <si>
    <t>D2 - Periferie</t>
  </si>
  <si>
    <t>D3 - Montážní práce - ostatní technologická zařízení</t>
  </si>
  <si>
    <t>D4 - Rozvaděč</t>
  </si>
  <si>
    <t>D5 - KABELY, MONTÁŽNÍ A NOSNÝ MATERIÁL</t>
  </si>
  <si>
    <t>D6 - Zprovoznění a ostatní náklady</t>
  </si>
  <si>
    <t>Řídící systém</t>
  </si>
  <si>
    <t>AS1</t>
  </si>
  <si>
    <t>Kompaktní řídící systém 24DI, 4DO+19RDO, 15AI, 6AO, RS232, RS485, Ethernet, WEB server</t>
  </si>
  <si>
    <t>AS1a</t>
  </si>
  <si>
    <t>Zásuvný modul galvanicky oddělené RS485 (-40..+70°C)</t>
  </si>
  <si>
    <t>AS1b</t>
  </si>
  <si>
    <t>Zásuvný modul dvou analogových výstupů 0-10V (-40..+70°C)</t>
  </si>
  <si>
    <t>AS1.1,2</t>
  </si>
  <si>
    <t>Externí modul, 12x spínací relé 250V/4A, ARION/MODBUS, montáž na DIN lištu</t>
  </si>
  <si>
    <t>AS1.3</t>
  </si>
  <si>
    <t>Externí modul, 24x digital IN 24V ss/st, galv. oddělení, MODBUS, montáž na DIN lištu</t>
  </si>
  <si>
    <t>AST1</t>
  </si>
  <si>
    <t>Převodník RS232 na RS485, ext. nap. 24V, montáž na DIN lištu, aut./řízené přepínání</t>
  </si>
  <si>
    <t>LCD1</t>
  </si>
  <si>
    <t>Grafický terminál, TFT, 800x480 bodů, 7", dotyk., 2x RS485, Ethernet, SD, webserver</t>
  </si>
  <si>
    <t>Tx.x/THx.x</t>
  </si>
  <si>
    <t>Čidlo teploty, vlhkost, RS485 / Modbus, design ABB</t>
  </si>
  <si>
    <t>TQx.x</t>
  </si>
  <si>
    <t>Čidlo teploty, vlhkost, koncentrace CO2, RS485, design ABB</t>
  </si>
  <si>
    <t>AR.x</t>
  </si>
  <si>
    <t>Podomítkový modul, 2RTD, 2RDO, RS485 / Modbus</t>
  </si>
  <si>
    <t>Periferie</t>
  </si>
  <si>
    <t>Ti1.16,Ti1.36,Te1</t>
  </si>
  <si>
    <t>Snímač teploty pro venkovní prostředí s plastovou hlavicí, Ni1000, 6180ppm, IP65</t>
  </si>
  <si>
    <t>TV1.1,TV1.2,T1.5</t>
  </si>
  <si>
    <t>Příložný snímač teploty s plastovou hlavicí, Ni1000, 6180ppm</t>
  </si>
  <si>
    <t>T1.1,T1.2,T1.3,T1.4</t>
  </si>
  <si>
    <t>Snímač teploty se stonkem a plastovou hlavicí, Ni1000, 6180ppm, 120mm, držák do VZT kanálu</t>
  </si>
  <si>
    <t>dPa1.1,dPa1.2</t>
  </si>
  <si>
    <t>Snímač diferenčního tlaku, výstup 0-10V, rozsah 0-100Pa / 0-2500Pa, napájení 24V, IP54</t>
  </si>
  <si>
    <t>dP1.1,dP1.2</t>
  </si>
  <si>
    <t>Diferenční tlakový spínač 30...300 Pa, přepínací kontakt, včetně připojovací sady pro VZT jednotky</t>
  </si>
  <si>
    <t>Ts1.1</t>
  </si>
  <si>
    <t>Termostat mrazové ochrany -10…15°C, přepínací kontakt, kapilára 6m, přepínací kontakt</t>
  </si>
  <si>
    <t>Ms1.22,Ms1.02</t>
  </si>
  <si>
    <t>Čidlo přítomnosti, stropní povrchová montáž, ø pokrytí 7m při výšce montáže 2.5m, zpoždění vypnutí: 5s - 30min., napájení 230V-AC, spínací kontakt</t>
  </si>
  <si>
    <t>WRS</t>
  </si>
  <si>
    <t>Čidlo větru a deště s řídící jednotkou, napájení 230V, nastavitelná rychlost větru 2,5–20m/s, reléové výstupy</t>
  </si>
  <si>
    <t>MK1.1,MK1.2, UK2.01,</t>
  </si>
  <si>
    <t>Servopohon otočný pro VZT klapky, 0-90°, 4Nm, nap. 24V/AC, ovl. 2p., havarijní funkce</t>
  </si>
  <si>
    <t>RK1.1</t>
  </si>
  <si>
    <t>Servopohon otočný pro VZT klapky, 0-90°, 4Nm, nap. 24V/AC, ovl. 0-10V</t>
  </si>
  <si>
    <t>Evx.x</t>
  </si>
  <si>
    <t>Termoelektrický servopohon pro podlahové rozdělovače, 230V, funkce NC</t>
  </si>
  <si>
    <t>-</t>
  </si>
  <si>
    <t>Žaluziový spínač - kolébkový (tlačítka) pro elektricky poháněné žaluzie, řazení 1/0+1/0 s blokováním, design ABB (dle stavby)</t>
  </si>
  <si>
    <t>Ovl.1.25,Ovl.1.19, O</t>
  </si>
  <si>
    <t>Ovládač (tlačítko) řazení 1/0, 1/0So, 1/0S, kolébkový, LED signálka, design ABB (dle stavby)</t>
  </si>
  <si>
    <t>Ovl.1.16,Ovl.1.36</t>
  </si>
  <si>
    <t>Plastová skříňka pro povrchovou montáž, IP67, 1 montážní místo,</t>
  </si>
  <si>
    <t>Montážní práce - ostatní technologická zařízení</t>
  </si>
  <si>
    <t>VP1.1,VO1.1</t>
  </si>
  <si>
    <t>Připojení napájení / ovládání motoru ventilátoru 230V/0.5kW, EC technologie</t>
  </si>
  <si>
    <t>C1.1</t>
  </si>
  <si>
    <t>Připojení napájení oběhového čerpadla, 230V / do 1kW</t>
  </si>
  <si>
    <t>RV1.1</t>
  </si>
  <si>
    <t>Připojení servopohonu třícestného regulačního ventilu, nap. 24V/AC, ovl. 0-10V</t>
  </si>
  <si>
    <t>RPp1.x/RPo1.x</t>
  </si>
  <si>
    <t>Připojení napájení (24V) a komunikace modbus - regulátor průtoku vzduchu</t>
  </si>
  <si>
    <t>M.x</t>
  </si>
  <si>
    <t>Připojení napájení pohonu okenních žaluzií / rolet, 230V</t>
  </si>
  <si>
    <t>PV1,PV2</t>
  </si>
  <si>
    <t>Připojení napájení axiálního potrubního ventilátoru, 230V, EC technologie</t>
  </si>
  <si>
    <t>EOP</t>
  </si>
  <si>
    <t>Připojení vazby na systém MaR předávací stanice (1xDI/1xDO)</t>
  </si>
  <si>
    <t>Rozvaděč</t>
  </si>
  <si>
    <t>Pol92</t>
  </si>
  <si>
    <t>Skříňový rozváděč 2000x800x400 (v,š,h), 1křídlé dveře, RAL 7035, ocel. plech, mont. deska</t>
  </si>
  <si>
    <t>KABELY, MONTÁŽNÍ A NOSNÝ MATERIÁL</t>
  </si>
  <si>
    <t>Pol93</t>
  </si>
  <si>
    <t>J-H(ST)H 1x2x0.8</t>
  </si>
  <si>
    <t>Pol94</t>
  </si>
  <si>
    <t>J-H(ST)H 2x2x0.8</t>
  </si>
  <si>
    <t>Pol95</t>
  </si>
  <si>
    <t>SXKD-5E-UTP-LSOH</t>
  </si>
  <si>
    <t>Pol96</t>
  </si>
  <si>
    <t>1-CXKE-R-O 2x1.5</t>
  </si>
  <si>
    <t>Pol97</t>
  </si>
  <si>
    <t>1-CXKE-R-J 3x1.5</t>
  </si>
  <si>
    <t>Pol98</t>
  </si>
  <si>
    <t>1-CXKE-R-J 3x2.5</t>
  </si>
  <si>
    <t>Pol99</t>
  </si>
  <si>
    <t>1-CXKE-R-O 4x1.5</t>
  </si>
  <si>
    <t>Pol100</t>
  </si>
  <si>
    <t>1-CXKE-R-O 5x1.5</t>
  </si>
  <si>
    <t>Pol101</t>
  </si>
  <si>
    <t>1-CXKE-R-J 5x1.5</t>
  </si>
  <si>
    <t>Pol102</t>
  </si>
  <si>
    <t>CY6-žlutozelený</t>
  </si>
  <si>
    <t>Pol103</t>
  </si>
  <si>
    <t>Kabelový žlab 250/100 vč. závěsu, nosníků, spojek, kolen, spoj. materiálu atd.</t>
  </si>
  <si>
    <t>Pol104</t>
  </si>
  <si>
    <t>Kabelový žlab 125/100 vč. závěsu, nosníků, spojek, kolen, spoj. materiálu atd.</t>
  </si>
  <si>
    <t>Pol105</t>
  </si>
  <si>
    <t>Kabelový žlab 62/50 vč. závěsu, nosníků, spojek, kolen, spoj. materiálu atd.</t>
  </si>
  <si>
    <t>Pol106</t>
  </si>
  <si>
    <t>Trubka pevná s hrdlem samozhášivá, 320N, 16mm, vč. spojek, příchytek, vývodek atd.</t>
  </si>
  <si>
    <t>Pol107</t>
  </si>
  <si>
    <t>Trubka pevná s hrdlem samozhášivá, 320N, 25mm, vč. spojek, příchytek, vývodek atd.</t>
  </si>
  <si>
    <t>Pol108</t>
  </si>
  <si>
    <t>Trubka ohebná korugovaná samozhášivá, 320N, 16mm, vč. spojek, příchytek, vývodek atd.</t>
  </si>
  <si>
    <t>Pol109</t>
  </si>
  <si>
    <t>Trubka ohebná korugovaná samozhášivá, 320N, 25mm, vč. spojek, příchytek, vývodek atd.</t>
  </si>
  <si>
    <t>Pol110</t>
  </si>
  <si>
    <t>Krabice pro povrchovou montáž - IP54 75x75x36, vícepólová svorkovnice</t>
  </si>
  <si>
    <t>Pol111</t>
  </si>
  <si>
    <t>Elektroinstalační krabice KU68, hluboká</t>
  </si>
  <si>
    <t>Pol112</t>
  </si>
  <si>
    <t>Protipožární manžeta, ucpávka kabelového svazku</t>
  </si>
  <si>
    <t>Pol113</t>
  </si>
  <si>
    <t>Pomocný montážní materiál (příchytky, vruty, stahovací pásky)</t>
  </si>
  <si>
    <t>Zprovoznění a ostatní náklady</t>
  </si>
  <si>
    <t>ON001</t>
  </si>
  <si>
    <t>Aaplikační software pro řídící systém MaR</t>
  </si>
  <si>
    <t>db</t>
  </si>
  <si>
    <t>ON002</t>
  </si>
  <si>
    <t>Parametrování komunikace Modbus (prostorová čidla, regulátory průtoku, podomítkové moduly)</t>
  </si>
  <si>
    <t>ON003</t>
  </si>
  <si>
    <t>Vizualizační SW - parametrování webserveru</t>
  </si>
  <si>
    <t>ON004</t>
  </si>
  <si>
    <t>Oživení , konfigurace</t>
  </si>
  <si>
    <t>ON005</t>
  </si>
  <si>
    <t>Test 1:1, komplexní zkoušky</t>
  </si>
  <si>
    <t>ON006</t>
  </si>
  <si>
    <t>Dílenská dokumentace rozvaděče MaR</t>
  </si>
  <si>
    <t>ON007</t>
  </si>
  <si>
    <t>Dokumentace skutečného stavu</t>
  </si>
  <si>
    <t>ON008</t>
  </si>
  <si>
    <t>Revize zařízení MaR</t>
  </si>
  <si>
    <t>ON009</t>
  </si>
  <si>
    <t>Zaškolení obsluhy a uživatelský manuál</t>
  </si>
  <si>
    <t>ON0010</t>
  </si>
  <si>
    <t>Doprava, režijní náklady</t>
  </si>
  <si>
    <t>IO 01 - Vodovodní a kanal...</t>
  </si>
  <si>
    <t xml:space="preserve">    8 - Trubní vedení</t>
  </si>
  <si>
    <t xml:space="preserve">    997 - Přesun sutě</t>
  </si>
  <si>
    <t>113107342</t>
  </si>
  <si>
    <t>Odstranění podkladů nebo krytů strojně plochy jednotlivě do 50 m2 s přemístěním hmot na skládku na vzdálenost do 3 m nebo s naložením na dopravní prostředek živičných, o tl. vrstvy přes 50 do 100 mm</t>
  </si>
  <si>
    <t>https://podminky.urs.cz/item/CS_URS_2025_01/113107342</t>
  </si>
  <si>
    <t>"napojení přípojek v komunikaci"25</t>
  </si>
  <si>
    <t>113107325</t>
  </si>
  <si>
    <t>Odstranění podkladů nebo krytů strojně plochy jednotlivě do 50 m2 s přemístěním hmot na skládku na vzdálenost do 3 m nebo s naložením na dopravní prostředek z kameniva hrubého drceného, o tl. vrstvy přes 400 do 500 mm</t>
  </si>
  <si>
    <t>https://podminky.urs.cz/item/CS_URS_2025_01/113107325</t>
  </si>
  <si>
    <t>113202111</t>
  </si>
  <si>
    <t>Vytrhání obrub s vybouráním lože, s přemístěním hmot na skládku na vzdálenost do 3 m nebo s naložením na dopravní prostředek z krajníků nebo obrubníků stojatých</t>
  </si>
  <si>
    <t>https://podminky.urs.cz/item/CS_URS_2025_01/113202111</t>
  </si>
  <si>
    <t>131151201</t>
  </si>
  <si>
    <t>Hloubení zapažených jam a zářezů strojně s urovnáním dna do předepsaného profilu a spádu v hornině třídy těžitelnosti I skupiny 1 a 2 do 20 m3</t>
  </si>
  <si>
    <t>https://podminky.urs.cz/item/CS_URS_2025_01/131151201</t>
  </si>
  <si>
    <t>"voda startovačka, vdm šachta"1,4*1,2*1,8+2,1*1,5*2</t>
  </si>
  <si>
    <t>"kanal šachty"3,14*0,6*0,6*2+3,14*0,6*0,6*2,15+3,14*0,6*0,6*2,6</t>
  </si>
  <si>
    <t>132154104</t>
  </si>
  <si>
    <t>Hloubení zapažených rýh šířky do 800 mm strojně s urovnáním dna do předepsaného profilu a spádu v hornině třídy těžitelnosti I skupiny 1 a 2 přes 100 m3</t>
  </si>
  <si>
    <t>https://podminky.urs.cz/item/CS_URS_2025_01/132154104</t>
  </si>
  <si>
    <t>"kanal přípojka"(15+24,2)*0,8*2,7</t>
  </si>
  <si>
    <t>"voda přípojka"(12,8+36,7)*0,8*1,5</t>
  </si>
  <si>
    <t>139001101</t>
  </si>
  <si>
    <t>Příplatek k cenám hloubených vykopávek za ztížení vykopávky v blízkosti podzemního vedení nebo výbušnin pro jakoukoliv třídu horniny</t>
  </si>
  <si>
    <t>https://podminky.urs.cz/item/CS_URS_2025_01/139001101</t>
  </si>
  <si>
    <t>15*1,6*2,7</t>
  </si>
  <si>
    <t>"voda přípojka"(12,8+36,7)*1,5</t>
  </si>
  <si>
    <t>151101102</t>
  </si>
  <si>
    <t>Zřízení pažení a rozepření stěn rýh pro podzemní vedení příložné pro jakoukoliv mezerovitost, hloubky přes 2 do 4 m</t>
  </si>
  <si>
    <t>https://podminky.urs.cz/item/CS_URS_2025_01/151101102</t>
  </si>
  <si>
    <t>"kanal přípojka"(15+24,2)*2,7</t>
  </si>
  <si>
    <t>"voda startovačka, vdm šachta"(1,4+1,2)*2*1,8+(2,1+1,5)*2*2</t>
  </si>
  <si>
    <t>151101112</t>
  </si>
  <si>
    <t>Odstranění pažení a rozepření stěn rýh pro podzemní vedení s uložením materiálu na vzdálenost do 3 m od kraje výkopu příložné, hloubky přes 2 do 4 m</t>
  </si>
  <si>
    <t>https://podminky.urs.cz/item/CS_URS_2025_01/151101112</t>
  </si>
  <si>
    <t>"výkopek"16,954+144,072</t>
  </si>
  <si>
    <t>"výkopek na skládku"137,566</t>
  </si>
  <si>
    <t>"výkopek zpět k zásypu"23,46</t>
  </si>
  <si>
    <t>"výkopek na skládku"161,026-23,46</t>
  </si>
  <si>
    <t>"výkopek na skládku"137,566*1,8</t>
  </si>
  <si>
    <t>"kanal přípojka komunikace"(15+24,2)*0,8*2,2</t>
  </si>
  <si>
    <t>"voda přípojka komunikace"(12,8+19,7)*0,8*1</t>
  </si>
  <si>
    <t>"voda startovačka"1,4*1,2*1,8</t>
  </si>
  <si>
    <t>98,016*2 "Přepočtené koeficientem množství</t>
  </si>
  <si>
    <t>"voda přípojka v zeleném"17*0,8*1,5</t>
  </si>
  <si>
    <t>" vdm šachta"2,1*1,5*2-1,8*1,2*1,5</t>
  </si>
  <si>
    <t>"kanal přípojka"(15+24,2)*0,8*0,3</t>
  </si>
  <si>
    <t>"voda přípojka"(12,8+36,7)*0,8*0,3</t>
  </si>
  <si>
    <t>21,288*2 "Přepočtené koeficientem množství</t>
  </si>
  <si>
    <t>359901211</t>
  </si>
  <si>
    <t>Monitoring stok (kamerový systém) jakékoli výšky nová kanalizace</t>
  </si>
  <si>
    <t>https://podminky.urs.cz/item/CS_URS_2025_01/359901211</t>
  </si>
  <si>
    <t>"kanal přípojka"(15+24,2)*0,8*0,15</t>
  </si>
  <si>
    <t>"voda přípojka"(12,8+36,7)*0,8*0,15</t>
  </si>
  <si>
    <t>452112112</t>
  </si>
  <si>
    <t>Osazení betonových dílců prstenců nebo rámů pod poklopy a mříže, výšky do 100 mm</t>
  </si>
  <si>
    <t>https://podminky.urs.cz/item/CS_URS_2025_01/452112112</t>
  </si>
  <si>
    <t>59224187</t>
  </si>
  <si>
    <t>prstenec šachtový vyrovnávací betonový 625x120x100mm</t>
  </si>
  <si>
    <t>59224176</t>
  </si>
  <si>
    <t>prstenec šachtový vyrovnávací betonový 625x120x80mm</t>
  </si>
  <si>
    <t>452112122</t>
  </si>
  <si>
    <t>Osazení betonových dílců prstenců nebo rámů pod poklopy a mříže, výšky přes 100 do 200 mm</t>
  </si>
  <si>
    <t>https://podminky.urs.cz/item/CS_URS_2025_01/452112122</t>
  </si>
  <si>
    <t>59224188</t>
  </si>
  <si>
    <t>prstenec šachtový vyrovnávací betonový 625x120x120mm</t>
  </si>
  <si>
    <t>452311121</t>
  </si>
  <si>
    <t>Podkladní a zajišťovací konstrukce z betonu prostého v otevřeném výkopu bez zvýšených nároků na prostředí desky pod potrubí, stoky a drobné objekty z betonu tř. C 8/10</t>
  </si>
  <si>
    <t>https://podminky.urs.cz/item/CS_URS_2025_01/452311121</t>
  </si>
  <si>
    <t>"pod šachty"3*0,2</t>
  </si>
  <si>
    <t>452321131</t>
  </si>
  <si>
    <t>Podkladní a zajišťovací konstrukce z betonu železového v otevřeném výkopu bez zvýšených nároků na prostředí desky pod potrubí, stoky a drobné objekty z betonu tř. C 12/15</t>
  </si>
  <si>
    <t>https://podminky.urs.cz/item/CS_URS_2025_01/452321131</t>
  </si>
  <si>
    <t>"vodom šachta"1,5*2,1*0,2</t>
  </si>
  <si>
    <t>452351111</t>
  </si>
  <si>
    <t>Bednění podkladních a zajišťovacích konstrukcí v otevřeném výkopu desek nebo sedlových loží pod potrubí, stoky a drobné objekty zřízení</t>
  </si>
  <si>
    <t>https://podminky.urs.cz/item/CS_URS_2025_01/452351111</t>
  </si>
  <si>
    <t>"vodom šachta"(1,5+2,1)*2*0,2</t>
  </si>
  <si>
    <t>452351112</t>
  </si>
  <si>
    <t>Bednění podkladních a zajišťovacích konstrukcí v otevřeném výkopu desek nebo sedlových loží pod potrubí, stoky a drobné objekty odstranění</t>
  </si>
  <si>
    <t>https://podminky.urs.cz/item/CS_URS_2025_01/452351112</t>
  </si>
  <si>
    <t>452368211</t>
  </si>
  <si>
    <t>Výztuž podkladních desek, bloků nebo pražců v otevřeném výkopu ze svařovaných sítí typu Kari</t>
  </si>
  <si>
    <t>https://podminky.urs.cz/item/CS_URS_2025_01/452368211</t>
  </si>
  <si>
    <t>"KARI 2x100/100/8"</t>
  </si>
  <si>
    <t>"vodom šachta"1,5*2,1*0,0079*2</t>
  </si>
  <si>
    <t>Trubní vedení</t>
  </si>
  <si>
    <t>871211141</t>
  </si>
  <si>
    <t>Montáž vodovodního potrubí z polyetylenu PE100 RC v otevřeném výkopu svařovaných na tupo SDR 11/PN16 d 63 x 5,8 mm</t>
  </si>
  <si>
    <t>https://podminky.urs.cz/item/CS_URS_2025_01/871211141</t>
  </si>
  <si>
    <t>12,8+43</t>
  </si>
  <si>
    <t>28613113</t>
  </si>
  <si>
    <t>potrubí vodovodní jednovrstvé PE100 RC PN 16 SDR11 63x5,8mm</t>
  </si>
  <si>
    <t>55,8*1,015 "Přepočtené koeficientem množství</t>
  </si>
  <si>
    <t>871313123</t>
  </si>
  <si>
    <t>Montáž kanalizačního potrubí z tvrdého PVC-U hladkého plnostěnného tuhost SN 12 DN 160</t>
  </si>
  <si>
    <t>https://podminky.urs.cz/item/CS_URS_2025_01/871313123</t>
  </si>
  <si>
    <t>28611260</t>
  </si>
  <si>
    <t>trubka kanalizační PVC-U plnostěnná jednovrstvá DN 160x3000mm SN12</t>
  </si>
  <si>
    <t>39,2*1,03 "Přepočtené koeficientem množství</t>
  </si>
  <si>
    <t>877315123</t>
  </si>
  <si>
    <t>Montáž navrtávacího sedla kanalizační přípojky v otevřeném výkopu pro hlavní potrubí betonové nebo kameninové, přípojka DN 150</t>
  </si>
  <si>
    <t>https://podminky.urs.cz/item/CS_URS_2025_01/877315123</t>
  </si>
  <si>
    <t>28651316</t>
  </si>
  <si>
    <t>sedlo kolmé mechanické s kloubem 10° jakékoli potrubí/KG DN 700-2000/160</t>
  </si>
  <si>
    <t>879221111</t>
  </si>
  <si>
    <t>Montáž napojení vodovodní přípojky v otevřeném výkopu DN 63</t>
  </si>
  <si>
    <t>https://podminky.urs.cz/item/CS_URS_2025_01/879221111</t>
  </si>
  <si>
    <t>891211112</t>
  </si>
  <si>
    <t>Montáž vodovodních armatur na potrubí šoupátek nebo klapek uzavíracích v otevřeném výkopu nebo v šachtách s osazením zemní soupravy (bez poklopů) DN 50</t>
  </si>
  <si>
    <t>https://podminky.urs.cz/item/CS_URS_2025_01/891211112</t>
  </si>
  <si>
    <t>42221321</t>
  </si>
  <si>
    <t>šoupátko pitná voda litina GGG 50 dlouhá stavební dl PN10/16 DN 50x250mm</t>
  </si>
  <si>
    <t>42291066</t>
  </si>
  <si>
    <t>souprava zemní pro šoupátka DN 40-50mm Rd 1,25m</t>
  </si>
  <si>
    <t>891249111</t>
  </si>
  <si>
    <t>Montáž vodovodních armatur na potrubí navrtávacích pasů s ventilem Jt 1 MPa, na potrubí z trub litinových, ocelových nebo plastických hmot DN 80</t>
  </si>
  <si>
    <t>https://podminky.urs.cz/item/CS_URS_2025_01/891249111</t>
  </si>
  <si>
    <t>42273447</t>
  </si>
  <si>
    <t>pás navrtávací z tvárné litiny DN 80, univerzální, se závitovým výstupem 2"</t>
  </si>
  <si>
    <t>892233122</t>
  </si>
  <si>
    <t>Proplach a dezinfekce vodovodního potrubí DN od 40 do 70</t>
  </si>
  <si>
    <t>https://podminky.urs.cz/item/CS_URS_2025_01/892233122</t>
  </si>
  <si>
    <t>892351111</t>
  </si>
  <si>
    <t>Tlakové zkoušky vodou na potrubí DN 150 nebo 200</t>
  </si>
  <si>
    <t>https://podminky.urs.cz/item/CS_URS_2025_01/892351111</t>
  </si>
  <si>
    <t>892372111</t>
  </si>
  <si>
    <t>Tlakové zkoušky vodou zabezpečení konců potrubí při tlakových zkouškách DN do 300</t>
  </si>
  <si>
    <t>https://podminky.urs.cz/item/CS_URS_2025_01/892372111</t>
  </si>
  <si>
    <t>89381111.R</t>
  </si>
  <si>
    <t>Osazení vodoměrné šachty z polypropylenu PP samonosné pro běžné zatížení hranaté, půdorysné plochy do 2,5 m2, světlé hloubky přes 1,4 m do 1,6 m</t>
  </si>
  <si>
    <t>56230555</t>
  </si>
  <si>
    <t>šachta plastová vodoměrná samonosná hranatá 0,9/1,2/1,6m</t>
  </si>
  <si>
    <t>894410102</t>
  </si>
  <si>
    <t>Osazení betonových dílců šachet kanalizačních dno DN 1000, výšky 800 mm</t>
  </si>
  <si>
    <t>https://podminky.urs.cz/item/CS_URS_2025_01/894410102</t>
  </si>
  <si>
    <t>24353</t>
  </si>
  <si>
    <t>dno betonové šachty kanalizační jednolité 100x675 KOM tl.15cm</t>
  </si>
  <si>
    <t>894410212</t>
  </si>
  <si>
    <t>Osazení betonových dílců šachet kanalizačních skruž rovná DN 1000, výšky 500 mm</t>
  </si>
  <si>
    <t>https://podminky.urs.cz/item/CS_URS_2025_01/894410212</t>
  </si>
  <si>
    <t>59224067</t>
  </si>
  <si>
    <t>skruž betonová DN 1000x500 100x50x12cm</t>
  </si>
  <si>
    <t>894410211</t>
  </si>
  <si>
    <t>Osazení betonových dílců šachet kanalizačních skruž rovná DN 1000, výšky 250 mm</t>
  </si>
  <si>
    <t>https://podminky.urs.cz/item/CS_URS_2025_01/894410211</t>
  </si>
  <si>
    <t>59224160</t>
  </si>
  <si>
    <t>skruž betonová kanalizační se stupadly 100x25x12cm</t>
  </si>
  <si>
    <t>894410213</t>
  </si>
  <si>
    <t>Osazení betonových dílců šachet kanalizačních skruž rovná DN 1000, výšky 1000 mm</t>
  </si>
  <si>
    <t>59224162</t>
  </si>
  <si>
    <t>skruž betonová kanalizační se stupadly 100x100x12cm</t>
  </si>
  <si>
    <t>59224069</t>
  </si>
  <si>
    <t>skruž betonová DN 1000x1000 100x100x12cm</t>
  </si>
  <si>
    <t>894410302</t>
  </si>
  <si>
    <t>Osazení betonových dílců šachet kanalizačních deska zákrytová DN 1000</t>
  </si>
  <si>
    <t>59224315</t>
  </si>
  <si>
    <t>deska betonová zákrytová pro kruhové šachty 100/62,5x16,5cm</t>
  </si>
  <si>
    <t>899104112</t>
  </si>
  <si>
    <t>Osazení poklopů šachtových litinových, ocelových nebo železobetonových včetně rámů pro třídu zatížení D400, E600</t>
  </si>
  <si>
    <t>24660</t>
  </si>
  <si>
    <t>poklop šachtový betonový, litinový rám D400x160mm D400 bez odvětrání</t>
  </si>
  <si>
    <t>59224348</t>
  </si>
  <si>
    <t>těsnění elastomerové pro spojení šachetních dílů DN 1000</t>
  </si>
  <si>
    <t>899401112</t>
  </si>
  <si>
    <t>Osazení poklopů uličních s pevným rámem litinových šoupátkových</t>
  </si>
  <si>
    <t>42291352</t>
  </si>
  <si>
    <t>poklop litinový šoupátkový pro zemní soupravy osazení do terénu a do vozovky</t>
  </si>
  <si>
    <t>899713111</t>
  </si>
  <si>
    <t>Orientační tabulky na vodovodních a kanalizačních řadech na sloupku ocelovém nebo betonovém</t>
  </si>
  <si>
    <t>899721111</t>
  </si>
  <si>
    <t>Signalizační vodič na potrubí DN do 150 mm</t>
  </si>
  <si>
    <t>899722111</t>
  </si>
  <si>
    <t>Krytí potrubí z plastů výstražnou fólií z PVC šířky do 20 cm</t>
  </si>
  <si>
    <t>919735112</t>
  </si>
  <si>
    <t>Řezání stávajícího živičného krytu nebo podkladu hloubky přes 50 do 100 mm</t>
  </si>
  <si>
    <t>"napojení přípojek v komunikaci"(3+7,5)*2</t>
  </si>
  <si>
    <t>997</t>
  </si>
  <si>
    <t>Přesun sutě</t>
  </si>
  <si>
    <t>997013501</t>
  </si>
  <si>
    <t>Odvoz suti a vybouraných hmot na skládku nebo meziskládku se složením, na vzdálenost do 1 km</t>
  </si>
  <si>
    <t>997013509</t>
  </si>
  <si>
    <t>Odvoz suti a vybouraných hmot na skládku nebo meziskládku se složením, na vzdálenost Příplatek k ceně za každý další započatý 1 km přes 1 km</t>
  </si>
  <si>
    <t>"skládka do 15km"25,07*14</t>
  </si>
  <si>
    <t>997013631</t>
  </si>
  <si>
    <t>Poplatek za uložení stavebního odpadu na skládce (skládkovné) směsného stavebního a demoličního zatříděného do Katalogu odpadů pod kódem 17 09 04</t>
  </si>
  <si>
    <t>25,07-5,5</t>
  </si>
  <si>
    <t>997013645</t>
  </si>
  <si>
    <t>Poplatek za uložení stavebního odpadu na skládce (skládkovné) asfaltového bez obsahu dehtu zatříděného do Katalogu odpadů pod kódem 17 03 02</t>
  </si>
  <si>
    <t>5,5</t>
  </si>
  <si>
    <t>722270105</t>
  </si>
  <si>
    <t>Vodoměrové sestavy závitové G 2"</t>
  </si>
  <si>
    <t>SO 02 - Komunikace a zpev...</t>
  </si>
  <si>
    <t xml:space="preserve">    5 - Komunikace pozemní</t>
  </si>
  <si>
    <t>111209111</t>
  </si>
  <si>
    <t>Spálení proutí, klestu z prořezávek a odstraněných křovin pro jakoukoliv dřevinu</t>
  </si>
  <si>
    <t>https://podminky.urs.cz/item/CS_URS_2025_01/111209111</t>
  </si>
  <si>
    <t>111251101</t>
  </si>
  <si>
    <t>Odstranění křovin a stromů s odstraněním kořenů strojně průměru kmene do 100 mm v rovině nebo ve svahu sklonu terénu do 1:5, při celkové ploše do 100 m2</t>
  </si>
  <si>
    <t>https://podminky.urs.cz/item/CS_URS_2025_01/111251101</t>
  </si>
  <si>
    <t>"ST19,20"2</t>
  </si>
  <si>
    <t>"ZP1-3"36+10,9+11</t>
  </si>
  <si>
    <t>112101101</t>
  </si>
  <si>
    <t>Odstranění stromů s odřezáním kmene a s odvětvením listnatých, průměru kmene přes 100 do 300 mm</t>
  </si>
  <si>
    <t>https://podminky.urs.cz/item/CS_URS_2025_01/112101101</t>
  </si>
  <si>
    <t>"ST2-14,16,18"15</t>
  </si>
  <si>
    <t>112101102</t>
  </si>
  <si>
    <t>Odstranění stromů s odřezáním kmene a s odvětvením listnatých, průměru kmene přes 300 do 500 mm</t>
  </si>
  <si>
    <t>https://podminky.urs.cz/item/CS_URS_2025_01/112101102</t>
  </si>
  <si>
    <t>"ST15,17"2</t>
  </si>
  <si>
    <t>112101122</t>
  </si>
  <si>
    <t>Odstranění stromů s odřezáním kmene a s odvětvením jehličnatých bez odkornění, průměru kmene přes 300 do 500 mm</t>
  </si>
  <si>
    <t>https://podminky.urs.cz/item/CS_URS_2025_01/112101122</t>
  </si>
  <si>
    <t>"ST1"1</t>
  </si>
  <si>
    <t>112111111</t>
  </si>
  <si>
    <t>Spálení větví stromů všech druhů stromů o průměru kmene přes 0,10 m na hromadách</t>
  </si>
  <si>
    <t>https://podminky.urs.cz/item/CS_URS_2025_01/112111111</t>
  </si>
  <si>
    <t>15+2+1</t>
  </si>
  <si>
    <t>112211111</t>
  </si>
  <si>
    <t>Spálení pařezů na hromadách průměru přes 0,10 do 0,30 m</t>
  </si>
  <si>
    <t>https://podminky.urs.cz/item/CS_URS_2025_01/112211111</t>
  </si>
  <si>
    <t>112211112</t>
  </si>
  <si>
    <t>Spálení pařezů na hromadách průměru přes 0,30 do 0,50 m</t>
  </si>
  <si>
    <t>https://podminky.urs.cz/item/CS_URS_2025_01/112211112</t>
  </si>
  <si>
    <t>112251101</t>
  </si>
  <si>
    <t>Odstranění pařezů strojně s jejich vykopáním nebo vytrháním průměru přes 100 do 300 mm</t>
  </si>
  <si>
    <t>https://podminky.urs.cz/item/CS_URS_2025_01/112251101</t>
  </si>
  <si>
    <t>112251102</t>
  </si>
  <si>
    <t>Odstranění pařezů strojně s jejich vykopáním nebo vytrháním průměru přes 300 do 500 mm</t>
  </si>
  <si>
    <t>https://podminky.urs.cz/item/CS_URS_2025_01/112251102</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</si>
  <si>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</si>
  <si>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</si>
  <si>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https://podminky.urs.cz/item/CS_URS_2025_01/113106144</t>
  </si>
  <si>
    <t>"chodníky"295</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</si>
  <si>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</si>
  <si>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</si>
  <si>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https://podminky.urs.cz/item/CS_URS_2025_01/113107162</t>
  </si>
  <si>
    <t>113107175</t>
  </si>
  <si>
    <t>Odstranění podkladů nebo krytů strojně plochy jednotlivě přes 50 m2 do 200 m2 s přemístěním hmot na skládku na vzdálenost do 20 m nebo s naložením na dopravní prostředek z betonu vyztuženého sítěmi, o tl. vrstvy do 100 mm</t>
  </si>
  <si>
    <t>https://podminky.urs.cz/item/CS_URS_2025_01/113107175</t>
  </si>
  <si>
    <t>"beton hřiště"194</t>
  </si>
  <si>
    <t>113107212</t>
  </si>
  <si>
    <t>Odstranění podkladů nebo krytů strojně plochy jednotlivě přes 200 m2 s přemístěním hmot na skládku na vzdálenost do 20 m nebo s naložením na dopravní prostředek z kameniva těženého, o tl. vrstvy přes 100 do 200 mm</t>
  </si>
  <si>
    <t>https://podminky.urs.cz/item/CS_URS_2025_01/113107212</t>
  </si>
  <si>
    <t>"stávající chodník"50</t>
  </si>
  <si>
    <t>121151125</t>
  </si>
  <si>
    <t>Sejmutí ornice strojně při souvislé ploše přes 500 m2, tl. vrstvy přes 250 do 300 mm</t>
  </si>
  <si>
    <t>https://podminky.urs.cz/item/CS_URS_2025_01/121151125</t>
  </si>
  <si>
    <t>"příprava území"675</t>
  </si>
  <si>
    <t>122252513</t>
  </si>
  <si>
    <t>Odkopávky a prokopávky zapažené pro silnice a dálnice strojně v hornině třídy těžitelnosti I do 100 m3</t>
  </si>
  <si>
    <t>https://podminky.urs.cz/item/CS_URS_2025_01/122252513</t>
  </si>
  <si>
    <t>"S14 dlažba vsak"315*0,12</t>
  </si>
  <si>
    <t>"S14 dlažba parkoviště vsak"30*0,12</t>
  </si>
  <si>
    <t>131151343</t>
  </si>
  <si>
    <t>Vrtání jamek strojně průměru přes 200 do 300 mm</t>
  </si>
  <si>
    <t>https://podminky.urs.cz/item/CS_URS_2025_01/131151343</t>
  </si>
  <si>
    <t>82*0,8</t>
  </si>
  <si>
    <t>162201401</t>
  </si>
  <si>
    <t>Vodorovné přemístění větví, kmenů nebo pařezů s naložením, složením a dopravou do 1000 m větví stromů listnatých, průměru kmene přes 100 do 300 mm</t>
  </si>
  <si>
    <t>https://podminky.urs.cz/item/CS_URS_2025_01/162201401</t>
  </si>
  <si>
    <t>162201402</t>
  </si>
  <si>
    <t>Vodorovné přemístění větví, kmenů nebo pařezů s naložením, složením a dopravou do 1000 m větví stromů listnatých, průměru kmene přes 300 do 500 mm</t>
  </si>
  <si>
    <t>https://podminky.urs.cz/item/CS_URS_2025_01/162201402</t>
  </si>
  <si>
    <t>162201406</t>
  </si>
  <si>
    <t>Vodorovné přemístění větví, kmenů nebo pařezů s naložením, složením a dopravou do 1000 m větví stromů jehličnatých, průměru kmene přes 300 do 500 mm</t>
  </si>
  <si>
    <t>https://podminky.urs.cz/item/CS_URS_2025_01/162201406</t>
  </si>
  <si>
    <t>162201411</t>
  </si>
  <si>
    <t>Vodorovné přemístění větví, kmenů nebo pařezů s naložením, složením a dopravou do 1000 m kmenů stromů listnatých, průměru přes 100 do 300 mm</t>
  </si>
  <si>
    <t>https://podminky.urs.cz/item/CS_URS_2025_01/162201411</t>
  </si>
  <si>
    <t>162201412</t>
  </si>
  <si>
    <t>Vodorovné přemístění větví, kmenů nebo pařezů s naložením, složením a dopravou do 1000 m kmenů stromů listnatých, průměru přes 300 do 500 mm</t>
  </si>
  <si>
    <t>https://podminky.urs.cz/item/CS_URS_2025_01/162201412</t>
  </si>
  <si>
    <t>162201416</t>
  </si>
  <si>
    <t>Vodorovné přemístění větví, kmenů nebo pařezů s naložením, složením a dopravou do 1000 m kmenů stromů jehličnatých, průměru přes 300 do 500 mm</t>
  </si>
  <si>
    <t>https://podminky.urs.cz/item/CS_URS_2025_01/162201416</t>
  </si>
  <si>
    <t>162201421</t>
  </si>
  <si>
    <t>Vodorovné přemístění větví, kmenů nebo pařezů s naložením, složením a dopravou do 1000 m pařezů kmenů, průměru přes 100 do 300 mm</t>
  </si>
  <si>
    <t>https://podminky.urs.cz/item/CS_URS_2025_01/162201421</t>
  </si>
  <si>
    <t>162201422</t>
  </si>
  <si>
    <t>Vodorovné přemístění větví, kmenů nebo pařezů s naložením, složením a dopravou do 1000 m pařezů kmenů, průměru přes 300 do 500 mm</t>
  </si>
  <si>
    <t>https://podminky.urs.cz/item/CS_URS_2025_01/162201422</t>
  </si>
  <si>
    <t>162301501</t>
  </si>
  <si>
    <t>Vodorovné přemístění smýcených křovin do průměru kmene 100 mm na vzdálenost do 5 000 m</t>
  </si>
  <si>
    <t>https://podminky.urs.cz/item/CS_URS_2025_01/162301501</t>
  </si>
  <si>
    <t>"ornice na mezideponii"675*0,3</t>
  </si>
  <si>
    <t>"výkopek na mezideponii"41,4</t>
  </si>
  <si>
    <t>"výkopek z mezideponie na skládku"41,4</t>
  </si>
  <si>
    <t>"skládka do 15km"41,4*14</t>
  </si>
  <si>
    <t>167151101</t>
  </si>
  <si>
    <t>Nakládání, skládání a překládání neulehlého výkopku nebo sypaniny strojně nakládání, množství do 100 m3, z horniny třídy těžitelnosti I, skupiny 1 až 3</t>
  </si>
  <si>
    <t>https://podminky.urs.cz/item/CS_URS_2025_01/167151101</t>
  </si>
  <si>
    <t>181152302</t>
  </si>
  <si>
    <t>Úprava pláně na stavbách silnic a dálnic strojně v zářezech mimo skalních se zhutněním</t>
  </si>
  <si>
    <t>https://podminky.urs.cz/item/CS_URS_2025_01/181152302</t>
  </si>
  <si>
    <t>"část překládaného chodníku vč. varovného pásu"33</t>
  </si>
  <si>
    <t>"S14 dlažba vsak"315</t>
  </si>
  <si>
    <t>"S14 dlažba vsak parkoviště"30</t>
  </si>
  <si>
    <t>"S12 dlažba chodník"405</t>
  </si>
  <si>
    <t>338171113</t>
  </si>
  <si>
    <t>Montáž sloupků a vzpěr plotových ocelových trubkových nebo profilovaných výšky do 2 m se zabetonováním do 0,08 m3 do připravených jamek</t>
  </si>
  <si>
    <t>https://podminky.urs.cz/item/CS_URS_2025_01/338171113</t>
  </si>
  <si>
    <t>42152</t>
  </si>
  <si>
    <t>plotový sloupek pro svařované panely profilovaný 60x40mm dl 2,0m povrchová úprava Pz a komaxit</t>
  </si>
  <si>
    <t>348101210</t>
  </si>
  <si>
    <t>Osazení vrat nebo vrátek k oplocení na sloupky ocelové, plochy jednotlivě do 2 m2</t>
  </si>
  <si>
    <t>https://podminky.urs.cz/item/CS_URS_2025_01/348101210</t>
  </si>
  <si>
    <t>45001</t>
  </si>
  <si>
    <t>branka plotová jednokřídlá Pz s výplní 3D panel 1000x2000mm, vč. zámku a založení</t>
  </si>
  <si>
    <t>348101250</t>
  </si>
  <si>
    <t>Osazení vrat nebo vrátek k oplocení na sloupky ocelové, plochy jednotlivě přes 8 do 10 m2</t>
  </si>
  <si>
    <t>https://podminky.urs.cz/item/CS_URS_2025_01/348101250</t>
  </si>
  <si>
    <t>42361</t>
  </si>
  <si>
    <t>brána plotová dvoukřídlá otevíravá Pz s výplní 3D panel 5500/2000mm, elektroovládání, vč. zámku a aretace křídel, vč. založení</t>
  </si>
  <si>
    <t>348171143</t>
  </si>
  <si>
    <t>Montáž oplocení z dílců kovových panelových svařovaných, na ocelové profilované sloupky, výšky přes 1,0 do 1,5 m</t>
  </si>
  <si>
    <t>https://podminky.urs.cz/item/CS_URS_2025_01/348171143</t>
  </si>
  <si>
    <t>74*2,5</t>
  </si>
  <si>
    <t>55342415</t>
  </si>
  <si>
    <t>plotový panel svařovaný v 1,0-1,5m š do 2,5m průměru drátu 5mm oka 55x200mm s dvojitým horizontálním drátem 6mm povrchová úprava PZ komaxit</t>
  </si>
  <si>
    <t>185*0,4 "Přepočtené koeficientem množství</t>
  </si>
  <si>
    <t>Komunikace pozemní</t>
  </si>
  <si>
    <t>564750011</t>
  </si>
  <si>
    <t>Podklad nebo kryt z kameniva hrubého drceného vel. 8-16 mm s rozprostřením a zhutněním plochy přes 100 m2, po zhutnění tl. 150 mm</t>
  </si>
  <si>
    <t>https://podminky.urs.cz/item/CS_URS_2025_01/564750011</t>
  </si>
  <si>
    <t>"S12 dlažba chodník"425,25</t>
  </si>
  <si>
    <t>564731111</t>
  </si>
  <si>
    <t>Podklad nebo kryt z kameniva hrubého drceného vel. 32-63 mm s rozprostřením a zhutněním plochy přes 100 m2, po zhutnění tl. 100 mm</t>
  </si>
  <si>
    <t>https://podminky.urs.cz/item/CS_URS_2025_01/564731111</t>
  </si>
  <si>
    <t>564761111</t>
  </si>
  <si>
    <t>Podklad nebo kryt z kameniva hrubého drceného vel. 32-63 mm s rozprostřením a zhutněním plochy přes 100 m2, po zhutnění tl. 200 mm</t>
  </si>
  <si>
    <t>https://podminky.urs.cz/item/CS_URS_2025_01/564761111</t>
  </si>
  <si>
    <t>"část překládaného chodníku vč. varovného pásu"35</t>
  </si>
  <si>
    <t>"S14 dlažba vsak"330,75</t>
  </si>
  <si>
    <t>"S14 dlažba vsak parkoviště"31,5</t>
  </si>
  <si>
    <t>596211113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</si>
  <si>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</si>
  <si>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https://podminky.urs.cz/item/CS_URS_2025_01/596211113</t>
  </si>
  <si>
    <t>59245018</t>
  </si>
  <si>
    <t>dlažba skladebná betonová 200x100mm tl 60mm přírodní</t>
  </si>
  <si>
    <t>405*1,01 "Přepočtené koeficientem množství</t>
  </si>
  <si>
    <t>596211210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</si>
  <si>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</si>
  <si>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https://podminky.urs.cz/item/CS_URS_2025_01/596211210</t>
  </si>
  <si>
    <t>"část překládaného chodníku bez varovného pásu"33-6</t>
  </si>
  <si>
    <t>59245020</t>
  </si>
  <si>
    <t>dlažba skladebná betonová 200x100mm tl 80mm přírodní</t>
  </si>
  <si>
    <t>27*1,03 "Přepočtené koeficientem množství</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</si>
  <si>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</si>
  <si>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t>
  </si>
  <si>
    <t>https://podminky.urs.cz/item/CS_URS_2025_01/596212210</t>
  </si>
  <si>
    <t>"varovný pás"6</t>
  </si>
  <si>
    <t>59245225</t>
  </si>
  <si>
    <t>dlažba pro nevidomé betonová 200x100mm tl 80mm přírodní</t>
  </si>
  <si>
    <t>6*1,03 "Přepočtené koeficientem množství</t>
  </si>
  <si>
    <t>596412112</t>
  </si>
  <si>
    <t>Kladení dlažby z betonových vegetačních dlaždic pozemních komunikací s ložem z kameniva těženého nebo drceného tl. do 50 mm, s vyplněním spár a vegetačních otvorů, s hutněním vibrováním velikosti dlaždic do 0,09 m2 tl. 80 mm, pro plochy přes 25 do 50 m2</t>
  </si>
  <si>
    <t>https://podminky.urs.cz/item/CS_URS_2025_01/596412112</t>
  </si>
  <si>
    <t>46069</t>
  </si>
  <si>
    <t>dlažba skladebná vsakovací betonová o max. rozměrech 200x200mm tl 80mm přírodní</t>
  </si>
  <si>
    <t>30*1,03 "Přepočtené koeficientem množství</t>
  </si>
  <si>
    <t>596412115</t>
  </si>
  <si>
    <t>Kladení dlažby z betonových vegetačních dlaždic pozemních komunikací s ložem z kameniva těženého nebo drceného tl. do 50 mm, s vyplněním spár a vegetačních otvorů, s hutněním vibrováním velikosti dlaždic do 0,09 m2 tl. 80 mm, pro plochy přes 300 m2</t>
  </si>
  <si>
    <t>https://podminky.urs.cz/item/CS_URS_2025_01/596412115</t>
  </si>
  <si>
    <t>59246073</t>
  </si>
  <si>
    <t>dlažba skladebná vsakovací betonová 200x200mm tl 80mm přírodní max. mezera 5 mm</t>
  </si>
  <si>
    <t>315*1,01 "Přepočtené koeficientem množství</t>
  </si>
  <si>
    <t>009001</t>
  </si>
  <si>
    <t>Dod a mont obdélníkový betonový květináč přírodní barva 100x40x40cm</t>
  </si>
  <si>
    <t>912113113</t>
  </si>
  <si>
    <t>Montáž parkovacího dorazu šířky přes 1200 mm</t>
  </si>
  <si>
    <t>https://podminky.urs.cz/item/CS_URS_2025_01/912113113</t>
  </si>
  <si>
    <t>88007</t>
  </si>
  <si>
    <t>práh dorazový parkovací 1820/150/100mm</t>
  </si>
  <si>
    <t>914111111</t>
  </si>
  <si>
    <t>Montáž svislé dopravní značky základní velikosti do 1 m2 objímkami na sloupky nebo konzoly</t>
  </si>
  <si>
    <t>https://podminky.urs.cz/item/CS_URS_2025_01/914111111</t>
  </si>
  <si>
    <t>40445625</t>
  </si>
  <si>
    <t>informativní značky provozní IP8, IP9, IP11-IP13 500x700mm</t>
  </si>
  <si>
    <t>914511111</t>
  </si>
  <si>
    <t>Montáž sloupku dopravních značek délky do 3,5 m do betonového základu</t>
  </si>
  <si>
    <t>https://podminky.urs.cz/item/CS_URS_2025_01/914511111</t>
  </si>
  <si>
    <t>40445230</t>
  </si>
  <si>
    <t>sloupek pro dopravní značku Zn D 70mm v 3,5m</t>
  </si>
  <si>
    <t>915211111</t>
  </si>
  <si>
    <t>Vodorovné dopravní značení stříkaným plastem dělící čára šířky 125 mm souvislá bílá základní</t>
  </si>
  <si>
    <t>https://podminky.urs.cz/item/CS_URS_2025_01/915211111</t>
  </si>
  <si>
    <t>915211115</t>
  </si>
  <si>
    <t>Vodorovné dopravní značení stříkaným plastem dělící čára šířky 125 mm souvislá žlutá základní</t>
  </si>
  <si>
    <t>https://podminky.urs.cz/item/CS_URS_2025_01/915211115</t>
  </si>
  <si>
    <t>915231111</t>
  </si>
  <si>
    <t>Vodorovné dopravní značení stříkaným plastem přechody pro chodce, šipky, symboly nápisy bílé základní</t>
  </si>
  <si>
    <t>https://podminky.urs.cz/item/CS_URS_2025_01/915231111</t>
  </si>
  <si>
    <t>"invalidé"1,5</t>
  </si>
  <si>
    <t>915611111</t>
  </si>
  <si>
    <t>Předznačení pro vodorovné značení stříkané barvou nebo prováděné z nátěrových hmot liniové dělicí čáry, vodicí proužky</t>
  </si>
  <si>
    <t>https://podminky.urs.cz/item/CS_URS_2025_01/915611111</t>
  </si>
  <si>
    <t>30+11</t>
  </si>
  <si>
    <t>915621111</t>
  </si>
  <si>
    <t>Předznačení pro vodorovné značení stříkané barvou nebo prováděné z nátěrových hmot plošné šipky, symboly, nápisy</t>
  </si>
  <si>
    <t>https://podminky.urs.cz/item/CS_URS_2025_01/915621111</t>
  </si>
  <si>
    <t>916131213</t>
  </si>
  <si>
    <t>Osazení silničního obrubníku betonového se zřízením lože, s vyplněním a zatřením spár cementovou maltou stojatého s boční opěrou z betonu prostého, do lože z betonu prostého</t>
  </si>
  <si>
    <t>https://podminky.urs.cz/item/CS_URS_2025_01/916131213</t>
  </si>
  <si>
    <t>59217029</t>
  </si>
  <si>
    <t>obrubník silniční betonový nájezdový 1000x150x150mm</t>
  </si>
  <si>
    <t>23*1,02 "Přepočtené koeficientem množství</t>
  </si>
  <si>
    <t>59217031</t>
  </si>
  <si>
    <t>obrubník silniční betonový 1000x150x250mm</t>
  </si>
  <si>
    <t>90*1,02 "Přepočtené koeficientem množství</t>
  </si>
  <si>
    <t>916231213</t>
  </si>
  <si>
    <t>Osazení chodníkového obrubníku betonového se zřízením lože, s vyplněním a zatřením spár cementovou maltou stojatého s boční opěrou z betonu prostého, do lože z betonu prostého</t>
  </si>
  <si>
    <t>https://podminky.urs.cz/item/CS_URS_2025_01/916231213</t>
  </si>
  <si>
    <t>59217017</t>
  </si>
  <si>
    <t>obrubník betonový chodníkový 1000x100x250mm</t>
  </si>
  <si>
    <t>222*1,02 "Přepočtené koeficientem množství</t>
  </si>
  <si>
    <t>919121223</t>
  </si>
  <si>
    <t>Utěsnění dilatačních spár zálivkou za studena v cementobetonovém nebo živičném krytu včetně adhezního nátěru bez těsnicího profilu pod zálivkou, pro komůrky šířky 15 mm, hloubky 30 mm</t>
  </si>
  <si>
    <t>https://podminky.urs.cz/item/CS_URS_2025_01/919121223</t>
  </si>
  <si>
    <t>"napojení přípojek v komunikaci následná oprava"(3+7,5)*2</t>
  </si>
  <si>
    <t>919726122</t>
  </si>
  <si>
    <t>Geotextilie netkaná pro ochranu, separaci nebo filtraci měrná hmotnost přes 200 do 300 g/m2</t>
  </si>
  <si>
    <t>https://podminky.urs.cz/item/CS_URS_2025_01/919726122</t>
  </si>
  <si>
    <t>938908411</t>
  </si>
  <si>
    <t>Čištění vozovek splachováním vodou povrchu podkladu nebo krytu živičného, betonového nebo dlážděného</t>
  </si>
  <si>
    <t>https://podminky.urs.cz/item/CS_URS_2025_01/938908411</t>
  </si>
  <si>
    <t>"čištění příjezdové komunikace odhad"500</t>
  </si>
  <si>
    <t>938909311</t>
  </si>
  <si>
    <t>Čištění vozovek metením bláta, prachu nebo hlinitého nánosu s odklizením na hromady na vzdálenost do 20 m nebo naložením na dopravní prostředek strojně povrchu podkladu nebo krytu betonového nebo živičného</t>
  </si>
  <si>
    <t>https://podminky.urs.cz/item/CS_URS_2025_01/938909311</t>
  </si>
  <si>
    <t>962032231</t>
  </si>
  <si>
    <t>Bourání zdiva nadzákladového z cihel pálených plných nebo lícových nebo vápenopískových na maltu vápennou nebo vápenocementovou, objemu přes 1 m3</t>
  </si>
  <si>
    <t>https://podminky.urs.cz/item/CS_URS_2025_01/962032231</t>
  </si>
  <si>
    <t>"zděné části oplocení"38,5</t>
  </si>
  <si>
    <t>966003810</t>
  </si>
  <si>
    <t>Rozebrání dřevěného oplocení se sloupky osové vzdálenosti do 4,00 m, výšky do 2,50 m, osazených do hloubky 1,00 m s příčníky a dřevěnými sloupky z prken a latí</t>
  </si>
  <si>
    <t>https://podminky.urs.cz/item/CS_URS_2025_01/966003810</t>
  </si>
  <si>
    <t>966071711</t>
  </si>
  <si>
    <t>Bourání plotových sloupků a vzpěr ocelových trubkových nebo profilovaných výšky do 2,50 m zabetonovaných</t>
  </si>
  <si>
    <t>https://podminky.urs.cz/item/CS_URS_2025_01/966071711</t>
  </si>
  <si>
    <t>966071822</t>
  </si>
  <si>
    <t>Rozebrání oplocení z pletiva drátěného se čtvercovými oky, výšky přes 1,6 do 2,0 m</t>
  </si>
  <si>
    <t>https://podminky.urs.cz/item/CS_URS_2025_01/966071822</t>
  </si>
  <si>
    <t>https://podminky.urs.cz/item/CS_URS_2025_01/997013501</t>
  </si>
  <si>
    <t>https://podminky.urs.cz/item/CS_URS_2025_01/997013509</t>
  </si>
  <si>
    <t>"skládka do 15km"410,9*14</t>
  </si>
  <si>
    <t>997013609</t>
  </si>
  <si>
    <t>Poplatek za uložení stavebního odpadu na skládce (skládkovné) ze směsí nebo oddělených frakcí betonu, cihel a keramických výrobků zatříděného do Katalogu odpadů pod kódem 17 01 07</t>
  </si>
  <si>
    <t>https://podminky.urs.cz/item/CS_URS_2025_01/997013609</t>
  </si>
  <si>
    <t>410,9-23-11</t>
  </si>
  <si>
    <t>https://podminky.urs.cz/item/CS_URS_2025_01/997013631</t>
  </si>
  <si>
    <t>https://podminky.urs.cz/item/CS_URS_2025_01/997013645</t>
  </si>
  <si>
    <t>998223011</t>
  </si>
  <si>
    <t>Přesun hmot pro pozemní komunikace s krytem dlážděným dopravní vzdálenost do 200 m jakékoliv délky objektu</t>
  </si>
  <si>
    <t>https://podminky.urs.cz/item/CS_URS_2025_01/998223011</t>
  </si>
  <si>
    <t>762711.R</t>
  </si>
  <si>
    <t>Demontáž prostorových vázaných konstrukcí z řeziva hraněného nebo polohraněného vč. likvidace</t>
  </si>
  <si>
    <t>"dřev. domek"2</t>
  </si>
  <si>
    <t>767001</t>
  </si>
  <si>
    <t>Dod a mont popelnicové stání 4700/1340/1900 - ocel kce pozink, opláštění palubky nátěr, přední stěna systém posuvných částí, založení beton patky</t>
  </si>
  <si>
    <t>767996703</t>
  </si>
  <si>
    <t>Demontáž ostatních zámečnických konstrukcí řezáním o hmotnosti jednotlivých dílů přes 100 do 250 kg</t>
  </si>
  <si>
    <t>kg</t>
  </si>
  <si>
    <t>https://podminky.urs.cz/item/CS_URS_2025_01/767996703</t>
  </si>
  <si>
    <t>"sušák na prádlo odhad"150*3</t>
  </si>
  <si>
    <t>SO 03 - Sadové úpravy</t>
  </si>
  <si>
    <t>"ornice z mezideponie"510*0,25</t>
  </si>
  <si>
    <t>181351104</t>
  </si>
  <si>
    <t>Rozprostření a urovnání ornice v rovině nebo ve svahu sklonu do 1:5 strojně při souvislé ploše přes 100 do 500 m2, tl. vrstvy přes 200 do 250 mm</t>
  </si>
  <si>
    <t>https://podminky.urs.cz/item/CS_URS_2025_01/181351104</t>
  </si>
  <si>
    <t>181411131</t>
  </si>
  <si>
    <t>Založení trávníku na půdě předem připravené plochy do 1000 m2 výsevem včetně utažení parkového v rovině nebo na svahu do 1:5</t>
  </si>
  <si>
    <t>https://podminky.urs.cz/item/CS_URS_2025_01/181411131</t>
  </si>
  <si>
    <t>00572410</t>
  </si>
  <si>
    <t>osivo směs travní parková</t>
  </si>
  <si>
    <t>510*0,02 "Přepočtené koeficientem množství</t>
  </si>
  <si>
    <t>181151311</t>
  </si>
  <si>
    <t>Plošná úprava terénu v zemině skupiny 1 až 4 s urovnáním povrchu bez doplnění ornice souvislé plochy přes 500 m2 při nerovnostech terénu přes 50 do 100 mm v rovině nebo na svahu do 1:5</t>
  </si>
  <si>
    <t>https://podminky.urs.cz/item/CS_URS_2025_01/181151311</t>
  </si>
  <si>
    <t>183101215</t>
  </si>
  <si>
    <t>Hloubení jamek pro vysazování rostlin v zemině skupiny 1 až 4 s výměnou půdy z 50% v rovině nebo na svahu do 1:5, objemu přes 0,125 do 0,40 m3</t>
  </si>
  <si>
    <t>https://podminky.urs.cz/item/CS_URS_2025_01/183101215</t>
  </si>
  <si>
    <t>10321100</t>
  </si>
  <si>
    <t>zahradní substrát pro výsadbu VL</t>
  </si>
  <si>
    <t>5*0,2 "Přepočtené koeficientem množství</t>
  </si>
  <si>
    <t>183101221</t>
  </si>
  <si>
    <t>Hloubení jamek pro vysazování rostlin v zemině skupiny 1 až 4 s výměnou půdy z 50% v rovině nebo na svahu do 1:5, objemu přes 0,40 do 1,00 m3</t>
  </si>
  <si>
    <t>https://podminky.urs.cz/item/CS_URS_2025_01/183101221</t>
  </si>
  <si>
    <t>13*0,5 "Přepočtené koeficientem množství</t>
  </si>
  <si>
    <t>183403113</t>
  </si>
  <si>
    <t>Obdělání půdy frézováním v rovině nebo na svahu do 1:5</t>
  </si>
  <si>
    <t>https://podminky.urs.cz/item/CS_URS_2025_01/183403113</t>
  </si>
  <si>
    <t>"provedeno 2x"510*2</t>
  </si>
  <si>
    <t>183403151</t>
  </si>
  <si>
    <t>Obdělání půdy smykováním v rovině nebo na svahu do 1:5</t>
  </si>
  <si>
    <t>https://podminky.urs.cz/item/CS_URS_2025_01/183403151</t>
  </si>
  <si>
    <t>183403153</t>
  </si>
  <si>
    <t>Obdělání půdy hrabáním v rovině nebo na svahu do 1:5</t>
  </si>
  <si>
    <t>https://podminky.urs.cz/item/CS_URS_2025_01/183403153</t>
  </si>
  <si>
    <t>183403161</t>
  </si>
  <si>
    <t>Obdělání půdy válením v rovině nebo na svahu do 1:5</t>
  </si>
  <si>
    <t>https://podminky.urs.cz/item/CS_URS_2025_01/183403161</t>
  </si>
  <si>
    <t>184102113</t>
  </si>
  <si>
    <t>Výsadba dřeviny s balem do předem vyhloubené jamky se zalitím v rovině nebo na svahu do 1:5, při průměru balu přes 300 do 400 mm</t>
  </si>
  <si>
    <t>https://podminky.urs.cz/item/CS_URS_2025_01/184102113</t>
  </si>
  <si>
    <t>52026</t>
  </si>
  <si>
    <t>šeřík /Syringa meyeri-pink/</t>
  </si>
  <si>
    <t>184102115</t>
  </si>
  <si>
    <t>Výsadba dřeviny s balem do předem vyhloubené jamky se zalitím v rovině nebo na svahu do 1:5, při průměru balu přes 500 do 600 mm</t>
  </si>
  <si>
    <t>https://podminky.urs.cz/item/CS_URS_2025_01/184102115</t>
  </si>
  <si>
    <t>40445</t>
  </si>
  <si>
    <t>platan javorolistý 200-250cm</t>
  </si>
  <si>
    <t>184215112</t>
  </si>
  <si>
    <t>Ukotvení dřeviny kůly v rovině nebo na svahu do 1:5 jedním kůlem, délky přes 1 do 2 m</t>
  </si>
  <si>
    <t>https://podminky.urs.cz/item/CS_URS_2025_01/184215112</t>
  </si>
  <si>
    <t>13+5</t>
  </si>
  <si>
    <t>60591253</t>
  </si>
  <si>
    <t>kůl vyvazovací dřevěný impregnovaný D 8cm dl 2m</t>
  </si>
  <si>
    <t>60591251</t>
  </si>
  <si>
    <t>kůl vyvazovací dřevěný impregnovaný D 8cm dl 1,5m</t>
  </si>
  <si>
    <t>184215411</t>
  </si>
  <si>
    <t>Zhotovení závlahové mísy u solitérních dřevin v rovině nebo na svahu do 1:5, o průměru mísy do 0,5 m</t>
  </si>
  <si>
    <t>https://podminky.urs.cz/item/CS_URS_2025_01/184215411</t>
  </si>
  <si>
    <t>10364101</t>
  </si>
  <si>
    <t>zemina pro terénní úpravy - ornice</t>
  </si>
  <si>
    <t>5*0,001 "Přepočtené koeficientem množství</t>
  </si>
  <si>
    <t>184215412</t>
  </si>
  <si>
    <t>Zhotovení závlahové mísy u solitérních dřevin v rovině nebo na svahu do 1:5, o průměru mísy přes 0,5 do 1 m</t>
  </si>
  <si>
    <t>https://podminky.urs.cz/item/CS_URS_2025_01/184215412</t>
  </si>
  <si>
    <t>13*0,002 "Přepočtené koeficientem množství</t>
  </si>
  <si>
    <t>184806111</t>
  </si>
  <si>
    <t>Řez stromů, keřů nebo růží průklestem stromů netrnitých, o průměru koruny do 2 m</t>
  </si>
  <si>
    <t>https://podminky.urs.cz/item/CS_URS_2025_01/184806111</t>
  </si>
  <si>
    <t>184813511</t>
  </si>
  <si>
    <t>Chemické odplevelení půdy před založením kultury, trávníku nebo zpevněných ploch ručně o jakékoli výměře postřikem na široko v rovině nebo na svahu do 1:5</t>
  </si>
  <si>
    <t>https://podminky.urs.cz/item/CS_URS_2025_01/184813511</t>
  </si>
  <si>
    <t>184813521</t>
  </si>
  <si>
    <t>Chemické odplevelení po založení kultury ručně postřikem na široko v rovině nebo na svahu do 1:5</t>
  </si>
  <si>
    <t>https://podminky.urs.cz/item/CS_URS_2025_01/184813521</t>
  </si>
  <si>
    <t>184851412</t>
  </si>
  <si>
    <t>Zpětný řez keřů po výsadbě netrnitých, výšky přes 0,5 m do 1 m</t>
  </si>
  <si>
    <t>https://podminky.urs.cz/item/CS_URS_2025_01/184851412</t>
  </si>
  <si>
    <t>184911421</t>
  </si>
  <si>
    <t>Mulčování vysazených rostlin mulčovací kůrou, tl. do 100 mm v rovině nebo na svahu do 1:5</t>
  </si>
  <si>
    <t>https://podminky.urs.cz/item/CS_URS_2025_01/184911421</t>
  </si>
  <si>
    <t>5*0,3+13*1</t>
  </si>
  <si>
    <t>10391100</t>
  </si>
  <si>
    <t>kůra mulčovací VL</t>
  </si>
  <si>
    <t>14,5*0,103 "Přepočtené koeficientem množství</t>
  </si>
  <si>
    <t>185802113</t>
  </si>
  <si>
    <t>Hnojení půdy nebo trávníku v rovině nebo na svahu do 1:5 umělým hnojivem na široko</t>
  </si>
  <si>
    <t>https://podminky.urs.cz/item/CS_URS_2025_01/185802113</t>
  </si>
  <si>
    <t>510*0,00003</t>
  </si>
  <si>
    <t>25111112</t>
  </si>
  <si>
    <t>hnojivo NPK</t>
  </si>
  <si>
    <t>510*0,03</t>
  </si>
  <si>
    <t>185802114</t>
  </si>
  <si>
    <t>Hnojení půdy nebo trávníku v rovině nebo na svahu do 1:5 umělým hnojivem s rozdělením k jednotlivým rostlinám</t>
  </si>
  <si>
    <t>https://podminky.urs.cz/item/CS_URS_2025_01/185802114</t>
  </si>
  <si>
    <t>"500g/jamka"18*0,5/1000</t>
  </si>
  <si>
    <t>"500g/jamka"18*0,5</t>
  </si>
  <si>
    <t>185804312</t>
  </si>
  <si>
    <t>Zalití rostlin vodou plochy záhonů jednotlivě přes 20 m2</t>
  </si>
  <si>
    <t>https://podminky.urs.cz/item/CS_URS_2025_01/185804312</t>
  </si>
  <si>
    <t>"trávník - dávka 10l/m2, provedeno 10x"510*10*0,01</t>
  </si>
  <si>
    <t>"výsadba - dávka 100l/ks, provedeno 3x"0,1*18*3</t>
  </si>
  <si>
    <t>185851121</t>
  </si>
  <si>
    <t>Dovoz vody pro zálivku rostlin na vzdálenost do 1000 m</t>
  </si>
  <si>
    <t>https://podminky.urs.cz/item/CS_URS_2025_01/185851121</t>
  </si>
  <si>
    <t>998231311</t>
  </si>
  <si>
    <t>Přesun hmot pro sadovnické a krajinářské úpravy strojně dopravní vzdálenost do 5000 m</t>
  </si>
  <si>
    <t>https://podminky.urs.cz/item/CS_URS_2025_01/998231311</t>
  </si>
  <si>
    <t>SO 00 - VRN</t>
  </si>
  <si>
    <t>VN - Vedlejší náklady</t>
  </si>
  <si>
    <t>ON - Ostatní náklady</t>
  </si>
  <si>
    <t>VN</t>
  </si>
  <si>
    <t>Vedlejší náklady</t>
  </si>
  <si>
    <t>005121011R</t>
  </si>
  <si>
    <t>Vybudování zařízení staveniště pro JKSO 801 až 803</t>
  </si>
  <si>
    <t>Soubor</t>
  </si>
  <si>
    <t>005121021R</t>
  </si>
  <si>
    <t>Provoz zařízení staveniště pro JKSO 801 až 803</t>
  </si>
  <si>
    <t>005121031R</t>
  </si>
  <si>
    <t>Odstranění zařízení staveniště pro JKSO 801 až 803</t>
  </si>
  <si>
    <t>ON</t>
  </si>
  <si>
    <t>00592AT</t>
  </si>
  <si>
    <t>Měření průvzdušnosti obálky budovy (Blower-door test), metoda B</t>
  </si>
  <si>
    <t>00591AT</t>
  </si>
  <si>
    <t>Opatření pro dosažení požadovaných hodnot Blower-door testu</t>
  </si>
  <si>
    <t>00590AT</t>
  </si>
  <si>
    <t>Měření průvzdušnosti obálky budovy (Blower-door test), metoda A</t>
  </si>
  <si>
    <t>0053021T</t>
  </si>
  <si>
    <t>Posouzení základové spáry geotechnikem</t>
  </si>
  <si>
    <t>0053062T</t>
  </si>
  <si>
    <t>Akreditovaný rozbor pitné vody</t>
  </si>
  <si>
    <t>0053062T.1</t>
  </si>
  <si>
    <t>Měření hluku v souladu se stanoviskem KHS</t>
  </si>
  <si>
    <t>005281011T</t>
  </si>
  <si>
    <t>Propagace - pamětní deska</t>
  </si>
  <si>
    <t>005281009T</t>
  </si>
  <si>
    <t>Propagace-- informační panel</t>
  </si>
  <si>
    <t>005261022R</t>
  </si>
  <si>
    <t>Bankovní záruky za splnění záručních podmínek</t>
  </si>
  <si>
    <t>005261021R</t>
  </si>
  <si>
    <t>Bankovní záruky za řádné provedení díla</t>
  </si>
  <si>
    <t>005261010R</t>
  </si>
  <si>
    <t>Pojištění dodavatele a pojištění díla</t>
  </si>
  <si>
    <t>005241020R</t>
  </si>
  <si>
    <t>Geodetické zaměření skutečného provedení</t>
  </si>
  <si>
    <t>005241010R</t>
  </si>
  <si>
    <t>Dokumentace skutečného provedení</t>
  </si>
  <si>
    <t>00524 R</t>
  </si>
  <si>
    <t>Předání a převzetí díla</t>
  </si>
  <si>
    <t>005211080R</t>
  </si>
  <si>
    <t>Bezpečnostní a hygienická opatření na staveništi</t>
  </si>
  <si>
    <t>005211030R</t>
  </si>
  <si>
    <t>Dočasná dopravní opatření</t>
  </si>
  <si>
    <t>005211020R</t>
  </si>
  <si>
    <t>Ochrana stávaj. inženýrských sítí na staveništi</t>
  </si>
  <si>
    <t>005211010R</t>
  </si>
  <si>
    <t>Předání a převzetí staveniště</t>
  </si>
  <si>
    <t>005111020R</t>
  </si>
  <si>
    <t>Vytyčení stavby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</si>
</sst>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8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167" fontId="22"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22" fillId="0" borderId="22" xfId="0" applyFont="1" applyBorder="1" applyAlignment="1" applyProtection="1">
      <alignment horizontal="left" vertical="top" wrapText="1"/>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31151104" TargetMode="External" /><Relationship Id="rId2" Type="http://schemas.openxmlformats.org/officeDocument/2006/relationships/hyperlink" Target="https://podminky.urs.cz/item/CS_URS_2025_01/132151103" TargetMode="External" /><Relationship Id="rId3" Type="http://schemas.openxmlformats.org/officeDocument/2006/relationships/hyperlink" Target="https://podminky.urs.cz/item/CS_URS_2025_01/162751117" TargetMode="External" /><Relationship Id="rId4" Type="http://schemas.openxmlformats.org/officeDocument/2006/relationships/hyperlink" Target="https://podminky.urs.cz/item/CS_URS_2025_01/162751119" TargetMode="External" /><Relationship Id="rId5" Type="http://schemas.openxmlformats.org/officeDocument/2006/relationships/hyperlink" Target="https://podminky.urs.cz/item/CS_URS_2025_01/167151111" TargetMode="External" /><Relationship Id="rId6" Type="http://schemas.openxmlformats.org/officeDocument/2006/relationships/hyperlink" Target="https://podminky.urs.cz/item/CS_URS_2025_01/171201221" TargetMode="External" /><Relationship Id="rId7" Type="http://schemas.openxmlformats.org/officeDocument/2006/relationships/hyperlink" Target="https://podminky.urs.cz/item/CS_URS_2025_01/171251201" TargetMode="External" /><Relationship Id="rId8" Type="http://schemas.openxmlformats.org/officeDocument/2006/relationships/hyperlink" Target="https://podminky.urs.cz/item/CS_URS_2025_01/181951112" TargetMode="External" /><Relationship Id="rId9" Type="http://schemas.openxmlformats.org/officeDocument/2006/relationships/hyperlink" Target="https://podminky.urs.cz/item/CS_URS_2025_01/270001121" TargetMode="External" /><Relationship Id="rId10" Type="http://schemas.openxmlformats.org/officeDocument/2006/relationships/hyperlink" Target="https://podminky.urs.cz/item/CS_URS_2025_01/270001122" TargetMode="External" /><Relationship Id="rId11" Type="http://schemas.openxmlformats.org/officeDocument/2006/relationships/hyperlink" Target="https://podminky.urs.cz/item/CS_URS_2025_01/271532212" TargetMode="External" /><Relationship Id="rId12" Type="http://schemas.openxmlformats.org/officeDocument/2006/relationships/hyperlink" Target="https://podminky.urs.cz/item/CS_URS_2025_01/271532213" TargetMode="External" /><Relationship Id="rId13" Type="http://schemas.openxmlformats.org/officeDocument/2006/relationships/hyperlink" Target="https://podminky.urs.cz/item/CS_URS_2025_01/271542211" TargetMode="External" /><Relationship Id="rId14" Type="http://schemas.openxmlformats.org/officeDocument/2006/relationships/hyperlink" Target="https://podminky.urs.cz/item/CS_URS_2025_01/272313711" TargetMode="External" /><Relationship Id="rId15" Type="http://schemas.openxmlformats.org/officeDocument/2006/relationships/hyperlink" Target="https://podminky.urs.cz/item/CS_URS_2025_01/273321411" TargetMode="External" /><Relationship Id="rId16" Type="http://schemas.openxmlformats.org/officeDocument/2006/relationships/hyperlink" Target="https://podminky.urs.cz/item/CS_URS_2025_01/273351121" TargetMode="External" /><Relationship Id="rId17" Type="http://schemas.openxmlformats.org/officeDocument/2006/relationships/hyperlink" Target="https://podminky.urs.cz/item/CS_URS_2025_01/273351122" TargetMode="External" /><Relationship Id="rId18" Type="http://schemas.openxmlformats.org/officeDocument/2006/relationships/hyperlink" Target="https://podminky.urs.cz/item/CS_URS_2025_01/273362021" TargetMode="External" /><Relationship Id="rId19" Type="http://schemas.openxmlformats.org/officeDocument/2006/relationships/hyperlink" Target="https://podminky.urs.cz/item/CS_URS_2025_01/274321411" TargetMode="External" /><Relationship Id="rId20" Type="http://schemas.openxmlformats.org/officeDocument/2006/relationships/hyperlink" Target="https://podminky.urs.cz/item/CS_URS_2025_01/274351121" TargetMode="External" /><Relationship Id="rId21" Type="http://schemas.openxmlformats.org/officeDocument/2006/relationships/hyperlink" Target="https://podminky.urs.cz/item/CS_URS_2025_01/274351122" TargetMode="External" /><Relationship Id="rId22" Type="http://schemas.openxmlformats.org/officeDocument/2006/relationships/hyperlink" Target="https://podminky.urs.cz/item/CS_URS_2025_01/274361821" TargetMode="External" /><Relationship Id="rId23" Type="http://schemas.openxmlformats.org/officeDocument/2006/relationships/hyperlink" Target="https://podminky.urs.cz/item/CS_URS_2025_01/311113143" TargetMode="External" /><Relationship Id="rId24" Type="http://schemas.openxmlformats.org/officeDocument/2006/relationships/hyperlink" Target="https://podminky.urs.cz/item/CS_URS_2025_01/311261216" TargetMode="External" /><Relationship Id="rId25" Type="http://schemas.openxmlformats.org/officeDocument/2006/relationships/hyperlink" Target="https://podminky.urs.cz/item/CS_URS_2025_01/311270391" TargetMode="External" /><Relationship Id="rId26" Type="http://schemas.openxmlformats.org/officeDocument/2006/relationships/hyperlink" Target="https://podminky.urs.cz/item/CS_URS_2025_01/311279121" TargetMode="External" /><Relationship Id="rId27" Type="http://schemas.openxmlformats.org/officeDocument/2006/relationships/hyperlink" Target="https://podminky.urs.cz/item/CS_URS_2025_01/311361821" TargetMode="External" /><Relationship Id="rId28" Type="http://schemas.openxmlformats.org/officeDocument/2006/relationships/hyperlink" Target="https://podminky.urs.cz/item/CS_URS_2025_01/317141442" TargetMode="External" /><Relationship Id="rId29" Type="http://schemas.openxmlformats.org/officeDocument/2006/relationships/hyperlink" Target="https://podminky.urs.cz/item/CS_URS_2025_01/317141443" TargetMode="External" /><Relationship Id="rId30" Type="http://schemas.openxmlformats.org/officeDocument/2006/relationships/hyperlink" Target="https://podminky.urs.cz/item/CS_URS_2025_01/317141445" TargetMode="External" /><Relationship Id="rId31" Type="http://schemas.openxmlformats.org/officeDocument/2006/relationships/hyperlink" Target="https://podminky.urs.cz/item/CS_URS_2025_01/317151164" TargetMode="External" /><Relationship Id="rId32" Type="http://schemas.openxmlformats.org/officeDocument/2006/relationships/hyperlink" Target="https://podminky.urs.cz/item/CS_URS_2025_01/317151166" TargetMode="External" /><Relationship Id="rId33" Type="http://schemas.openxmlformats.org/officeDocument/2006/relationships/hyperlink" Target="https://podminky.urs.cz/item/CS_URS_2025_01/317151170" TargetMode="External" /><Relationship Id="rId34" Type="http://schemas.openxmlformats.org/officeDocument/2006/relationships/hyperlink" Target="https://podminky.urs.cz/item/CS_URS_2025_01/317151173" TargetMode="External" /><Relationship Id="rId35" Type="http://schemas.openxmlformats.org/officeDocument/2006/relationships/hyperlink" Target="https://podminky.urs.cz/item/CS_URS_2025_01/317151175" TargetMode="External" /><Relationship Id="rId36" Type="http://schemas.openxmlformats.org/officeDocument/2006/relationships/hyperlink" Target="https://podminky.urs.cz/item/CS_URS_2025_01/317321411" TargetMode="External" /><Relationship Id="rId37" Type="http://schemas.openxmlformats.org/officeDocument/2006/relationships/hyperlink" Target="https://podminky.urs.cz/item/CS_URS_2025_01/317351101" TargetMode="External" /><Relationship Id="rId38" Type="http://schemas.openxmlformats.org/officeDocument/2006/relationships/hyperlink" Target="https://podminky.urs.cz/item/CS_URS_2025_01/317351102" TargetMode="External" /><Relationship Id="rId39" Type="http://schemas.openxmlformats.org/officeDocument/2006/relationships/hyperlink" Target="https://podminky.urs.cz/item/CS_URS_2025_01/317361821" TargetMode="External" /><Relationship Id="rId40" Type="http://schemas.openxmlformats.org/officeDocument/2006/relationships/hyperlink" Target="https://podminky.urs.cz/item/CS_URS_2025_01/342272245" TargetMode="External" /><Relationship Id="rId41" Type="http://schemas.openxmlformats.org/officeDocument/2006/relationships/hyperlink" Target="https://podminky.urs.cz/item/CS_URS_2025_01/342291121" TargetMode="External" /><Relationship Id="rId42" Type="http://schemas.openxmlformats.org/officeDocument/2006/relationships/hyperlink" Target="https://podminky.urs.cz/item/CS_URS_2025_01/342291131" TargetMode="External" /><Relationship Id="rId43" Type="http://schemas.openxmlformats.org/officeDocument/2006/relationships/hyperlink" Target="https://podminky.urs.cz/item/CS_URS_2025_01/346272256" TargetMode="External" /><Relationship Id="rId44" Type="http://schemas.openxmlformats.org/officeDocument/2006/relationships/hyperlink" Target="https://podminky.urs.cz/item/CS_URS_2025_01/411321414" TargetMode="External" /><Relationship Id="rId45" Type="http://schemas.openxmlformats.org/officeDocument/2006/relationships/hyperlink" Target="https://podminky.urs.cz/item/CS_URS_2025_01/411321616" TargetMode="External" /><Relationship Id="rId46" Type="http://schemas.openxmlformats.org/officeDocument/2006/relationships/hyperlink" Target="https://podminky.urs.cz/item/CS_URS_2025_01/411351011" TargetMode="External" /><Relationship Id="rId47" Type="http://schemas.openxmlformats.org/officeDocument/2006/relationships/hyperlink" Target="https://podminky.urs.cz/item/CS_URS_2025_01/411351012" TargetMode="External" /><Relationship Id="rId48" Type="http://schemas.openxmlformats.org/officeDocument/2006/relationships/hyperlink" Target="https://podminky.urs.cz/item/CS_URS_2025_01/411354313" TargetMode="External" /><Relationship Id="rId49" Type="http://schemas.openxmlformats.org/officeDocument/2006/relationships/hyperlink" Target="https://podminky.urs.cz/item/CS_URS_2025_01/411354314" TargetMode="External" /><Relationship Id="rId50" Type="http://schemas.openxmlformats.org/officeDocument/2006/relationships/hyperlink" Target="https://podminky.urs.cz/item/CS_URS_2025_01/411354715" TargetMode="External" /><Relationship Id="rId51" Type="http://schemas.openxmlformats.org/officeDocument/2006/relationships/hyperlink" Target="https://podminky.urs.cz/item/CS_URS_2025_01/411354716" TargetMode="External" /><Relationship Id="rId52" Type="http://schemas.openxmlformats.org/officeDocument/2006/relationships/hyperlink" Target="https://podminky.urs.cz/item/CS_URS_2025_01/411361821" TargetMode="External" /><Relationship Id="rId53" Type="http://schemas.openxmlformats.org/officeDocument/2006/relationships/hyperlink" Target="https://podminky.urs.cz/item/CS_URS_2025_01/413321414" TargetMode="External" /><Relationship Id="rId54" Type="http://schemas.openxmlformats.org/officeDocument/2006/relationships/hyperlink" Target="https://podminky.urs.cz/item/CS_URS_2025_01/413351121" TargetMode="External" /><Relationship Id="rId55" Type="http://schemas.openxmlformats.org/officeDocument/2006/relationships/hyperlink" Target="https://podminky.urs.cz/item/CS_URS_2025_01/413351122" TargetMode="External" /><Relationship Id="rId56" Type="http://schemas.openxmlformats.org/officeDocument/2006/relationships/hyperlink" Target="https://podminky.urs.cz/item/CS_URS_2025_01/413352115" TargetMode="External" /><Relationship Id="rId57" Type="http://schemas.openxmlformats.org/officeDocument/2006/relationships/hyperlink" Target="https://podminky.urs.cz/item/CS_URS_2025_01/413352116" TargetMode="External" /><Relationship Id="rId58" Type="http://schemas.openxmlformats.org/officeDocument/2006/relationships/hyperlink" Target="https://podminky.urs.cz/item/CS_URS_2025_01/417321515" TargetMode="External" /><Relationship Id="rId59" Type="http://schemas.openxmlformats.org/officeDocument/2006/relationships/hyperlink" Target="https://podminky.urs.cz/item/CS_URS_2025_01/417351115" TargetMode="External" /><Relationship Id="rId60" Type="http://schemas.openxmlformats.org/officeDocument/2006/relationships/hyperlink" Target="https://podminky.urs.cz/item/CS_URS_2025_01/417351116" TargetMode="External" /><Relationship Id="rId61" Type="http://schemas.openxmlformats.org/officeDocument/2006/relationships/hyperlink" Target="https://podminky.urs.cz/item/CS_URS_2025_01/417361821" TargetMode="External" /><Relationship Id="rId62" Type="http://schemas.openxmlformats.org/officeDocument/2006/relationships/hyperlink" Target="https://podminky.urs.cz/item/CS_URS_2025_01/621111001" TargetMode="External" /><Relationship Id="rId63" Type="http://schemas.openxmlformats.org/officeDocument/2006/relationships/hyperlink" Target="https://podminky.urs.cz/item/CS_URS_2025_01/621131111" TargetMode="External" /><Relationship Id="rId64" Type="http://schemas.openxmlformats.org/officeDocument/2006/relationships/hyperlink" Target="https://podminky.urs.cz/item/CS_URS_2025_01/612131100" TargetMode="External" /><Relationship Id="rId65" Type="http://schemas.openxmlformats.org/officeDocument/2006/relationships/hyperlink" Target="https://podminky.urs.cz/item/CS_URS_2025_01/612131121" TargetMode="External" /><Relationship Id="rId66" Type="http://schemas.openxmlformats.org/officeDocument/2006/relationships/hyperlink" Target="https://podminky.urs.cz/item/CS_URS_2025_01/612341121" TargetMode="External" /><Relationship Id="rId67" Type="http://schemas.openxmlformats.org/officeDocument/2006/relationships/hyperlink" Target="https://podminky.urs.cz/item/CS_URS_2025_01/612341131" TargetMode="External" /><Relationship Id="rId68" Type="http://schemas.openxmlformats.org/officeDocument/2006/relationships/hyperlink" Target="https://podminky.urs.cz/item/CS_URS_2025_01/612341191" TargetMode="External" /><Relationship Id="rId69" Type="http://schemas.openxmlformats.org/officeDocument/2006/relationships/hyperlink" Target="https://podminky.urs.cz/item/CS_URS_2025_01/619991005" TargetMode="External" /><Relationship Id="rId70" Type="http://schemas.openxmlformats.org/officeDocument/2006/relationships/hyperlink" Target="https://podminky.urs.cz/item/CS_URS_2025_01/621142001" TargetMode="External" /><Relationship Id="rId71" Type="http://schemas.openxmlformats.org/officeDocument/2006/relationships/hyperlink" Target="https://podminky.urs.cz/item/CS_URS_2025_01/621151031" TargetMode="External" /><Relationship Id="rId72" Type="http://schemas.openxmlformats.org/officeDocument/2006/relationships/hyperlink" Target="https://podminky.urs.cz/item/CS_URS_2025_01/621531002" TargetMode="External" /><Relationship Id="rId73" Type="http://schemas.openxmlformats.org/officeDocument/2006/relationships/hyperlink" Target="https://podminky.urs.cz/item/CS_URS_2025_01/621531012" TargetMode="External" /><Relationship Id="rId74" Type="http://schemas.openxmlformats.org/officeDocument/2006/relationships/hyperlink" Target="https://podminky.urs.cz/item/CS_URS_2025_01/622131121" TargetMode="External" /><Relationship Id="rId75" Type="http://schemas.openxmlformats.org/officeDocument/2006/relationships/hyperlink" Target="https://podminky.urs.cz/item/CS_URS_2025_01/622142001" TargetMode="External" /><Relationship Id="rId76" Type="http://schemas.openxmlformats.org/officeDocument/2006/relationships/hyperlink" Target="https://podminky.urs.cz/item/CS_URS_2025_01/622143001" TargetMode="External" /><Relationship Id="rId77" Type="http://schemas.openxmlformats.org/officeDocument/2006/relationships/hyperlink" Target="https://podminky.urs.cz/item/CS_URS_2025_01/622143003" TargetMode="External" /><Relationship Id="rId78" Type="http://schemas.openxmlformats.org/officeDocument/2006/relationships/hyperlink" Target="https://podminky.urs.cz/item/CS_URS_2025_01/622143004" TargetMode="External" /><Relationship Id="rId79" Type="http://schemas.openxmlformats.org/officeDocument/2006/relationships/hyperlink" Target="https://podminky.urs.cz/item/CS_URS_2025_01/622151031" TargetMode="External" /><Relationship Id="rId80" Type="http://schemas.openxmlformats.org/officeDocument/2006/relationships/hyperlink" Target="https://podminky.urs.cz/item/CS_URS_2025_01/622211011" TargetMode="External" /><Relationship Id="rId81" Type="http://schemas.openxmlformats.org/officeDocument/2006/relationships/hyperlink" Target="https://podminky.urs.cz/item/CS_URS_2025_01/622211041" TargetMode="External" /><Relationship Id="rId82" Type="http://schemas.openxmlformats.org/officeDocument/2006/relationships/hyperlink" Target="https://podminky.urs.cz/item/CS_URS_2025_01/622211061" TargetMode="External" /><Relationship Id="rId83" Type="http://schemas.openxmlformats.org/officeDocument/2006/relationships/hyperlink" Target="https://podminky.urs.cz/item/CS_URS_2025_01/622221061" TargetMode="External" /><Relationship Id="rId84" Type="http://schemas.openxmlformats.org/officeDocument/2006/relationships/hyperlink" Target="https://podminky.urs.cz/item/CS_URS_2025_01/622231141" TargetMode="External" /><Relationship Id="rId85" Type="http://schemas.openxmlformats.org/officeDocument/2006/relationships/hyperlink" Target="https://podminky.urs.cz/item/CS_URS_2025_01/622251105" TargetMode="External" /><Relationship Id="rId86" Type="http://schemas.openxmlformats.org/officeDocument/2006/relationships/hyperlink" Target="https://podminky.urs.cz/item/CS_URS_2025_01/622251107" TargetMode="External" /><Relationship Id="rId87" Type="http://schemas.openxmlformats.org/officeDocument/2006/relationships/hyperlink" Target="https://podminky.urs.cz/item/CS_URS_2025_01/622252001" TargetMode="External" /><Relationship Id="rId88" Type="http://schemas.openxmlformats.org/officeDocument/2006/relationships/hyperlink" Target="https://podminky.urs.cz/item/CS_URS_2025_01/622252002" TargetMode="External" /><Relationship Id="rId89" Type="http://schemas.openxmlformats.org/officeDocument/2006/relationships/hyperlink" Target="https://podminky.urs.cz/item/CS_URS_2025_01/622531002" TargetMode="External" /><Relationship Id="rId90" Type="http://schemas.openxmlformats.org/officeDocument/2006/relationships/hyperlink" Target="https://podminky.urs.cz/item/CS_URS_2025_01/622531012" TargetMode="External" /><Relationship Id="rId91" Type="http://schemas.openxmlformats.org/officeDocument/2006/relationships/hyperlink" Target="https://podminky.urs.cz/item/CS_URS_2025_01/629991011" TargetMode="External" /><Relationship Id="rId92" Type="http://schemas.openxmlformats.org/officeDocument/2006/relationships/hyperlink" Target="https://podminky.urs.cz/item/CS_URS_2025_01/631311116" TargetMode="External" /><Relationship Id="rId93" Type="http://schemas.openxmlformats.org/officeDocument/2006/relationships/hyperlink" Target="https://podminky.urs.cz/item/CS_URS_2025_01/631311126" TargetMode="External" /><Relationship Id="rId94" Type="http://schemas.openxmlformats.org/officeDocument/2006/relationships/hyperlink" Target="https://podminky.urs.cz/item/CS_URS_2025_01/631319011" TargetMode="External" /><Relationship Id="rId95" Type="http://schemas.openxmlformats.org/officeDocument/2006/relationships/hyperlink" Target="https://podminky.urs.cz/item/CS_URS_2025_01/631319012" TargetMode="External" /><Relationship Id="rId96" Type="http://schemas.openxmlformats.org/officeDocument/2006/relationships/hyperlink" Target="https://podminky.urs.cz/item/CS_URS_2025_01/631319221" TargetMode="External" /><Relationship Id="rId97" Type="http://schemas.openxmlformats.org/officeDocument/2006/relationships/hyperlink" Target="https://podminky.urs.cz/item/CS_URS_2025_01/632450121" TargetMode="External" /><Relationship Id="rId98" Type="http://schemas.openxmlformats.org/officeDocument/2006/relationships/hyperlink" Target="https://podminky.urs.cz/item/CS_URS_2025_01/632481213" TargetMode="External" /><Relationship Id="rId99" Type="http://schemas.openxmlformats.org/officeDocument/2006/relationships/hyperlink" Target="https://podminky.urs.cz/item/CS_URS_2025_01/634112123" TargetMode="External" /><Relationship Id="rId100" Type="http://schemas.openxmlformats.org/officeDocument/2006/relationships/hyperlink" Target="https://podminky.urs.cz/item/CS_URS_2025_01/642942611" TargetMode="External" /><Relationship Id="rId101" Type="http://schemas.openxmlformats.org/officeDocument/2006/relationships/hyperlink" Target="https://podminky.urs.cz/item/CS_URS_2025_01/642946111" TargetMode="External" /><Relationship Id="rId102" Type="http://schemas.openxmlformats.org/officeDocument/2006/relationships/hyperlink" Target="https://podminky.urs.cz/item/CS_URS_2025_01/642946112" TargetMode="External" /><Relationship Id="rId103" Type="http://schemas.openxmlformats.org/officeDocument/2006/relationships/hyperlink" Target="https://podminky.urs.cz/item/CS_URS_2025_01/941111121" TargetMode="External" /><Relationship Id="rId104" Type="http://schemas.openxmlformats.org/officeDocument/2006/relationships/hyperlink" Target="https://podminky.urs.cz/item/CS_URS_2025_01/941111221" TargetMode="External" /><Relationship Id="rId105" Type="http://schemas.openxmlformats.org/officeDocument/2006/relationships/hyperlink" Target="https://podminky.urs.cz/item/CS_URS_2025_01/941111821" TargetMode="External" /><Relationship Id="rId106" Type="http://schemas.openxmlformats.org/officeDocument/2006/relationships/hyperlink" Target="https://podminky.urs.cz/item/CS_URS_2025_01/949101111" TargetMode="External" /><Relationship Id="rId107" Type="http://schemas.openxmlformats.org/officeDocument/2006/relationships/hyperlink" Target="https://podminky.urs.cz/item/CS_URS_2025_01/952901111" TargetMode="External" /><Relationship Id="rId108" Type="http://schemas.openxmlformats.org/officeDocument/2006/relationships/hyperlink" Target="https://podminky.urs.cz/item/CS_URS_2025_01/953333321" TargetMode="External" /><Relationship Id="rId109" Type="http://schemas.openxmlformats.org/officeDocument/2006/relationships/hyperlink" Target="https://podminky.urs.cz/item/CS_URS_2025_01/953966121" TargetMode="External" /><Relationship Id="rId110" Type="http://schemas.openxmlformats.org/officeDocument/2006/relationships/hyperlink" Target="https://podminky.urs.cz/item/CS_URS_2025_01/998011001" TargetMode="External" /><Relationship Id="rId111" Type="http://schemas.openxmlformats.org/officeDocument/2006/relationships/hyperlink" Target="https://podminky.urs.cz/item/CS_URS_2025_01/711111001" TargetMode="External" /><Relationship Id="rId112" Type="http://schemas.openxmlformats.org/officeDocument/2006/relationships/hyperlink" Target="https://podminky.urs.cz/item/CS_URS_2025_01/711112001" TargetMode="External" /><Relationship Id="rId113" Type="http://schemas.openxmlformats.org/officeDocument/2006/relationships/hyperlink" Target="https://podminky.urs.cz/item/CS_URS_2025_01/711141559" TargetMode="External" /><Relationship Id="rId114" Type="http://schemas.openxmlformats.org/officeDocument/2006/relationships/hyperlink" Target="https://podminky.urs.cz/item/CS_URS_2025_01/711141559" TargetMode="External" /><Relationship Id="rId115" Type="http://schemas.openxmlformats.org/officeDocument/2006/relationships/hyperlink" Target="https://podminky.urs.cz/item/CS_URS_2025_01/711142559" TargetMode="External" /><Relationship Id="rId116" Type="http://schemas.openxmlformats.org/officeDocument/2006/relationships/hyperlink" Target="https://podminky.urs.cz/item/CS_URS_2025_01/711142559" TargetMode="External" /><Relationship Id="rId117" Type="http://schemas.openxmlformats.org/officeDocument/2006/relationships/hyperlink" Target="https://podminky.urs.cz/item/CS_URS_2025_01/711161274" TargetMode="External" /><Relationship Id="rId118" Type="http://schemas.openxmlformats.org/officeDocument/2006/relationships/hyperlink" Target="https://podminky.urs.cz/item/CS_URS_2025_01/998711201" TargetMode="External" /><Relationship Id="rId119" Type="http://schemas.openxmlformats.org/officeDocument/2006/relationships/hyperlink" Target="https://podminky.urs.cz/item/CS_URS_2025_01/712311101" TargetMode="External" /><Relationship Id="rId120" Type="http://schemas.openxmlformats.org/officeDocument/2006/relationships/hyperlink" Target="https://podminky.urs.cz/item/CS_URS_2025_01/712341559" TargetMode="External" /><Relationship Id="rId121" Type="http://schemas.openxmlformats.org/officeDocument/2006/relationships/hyperlink" Target="https://podminky.urs.cz/item/CS_URS_2025_01/712341715" TargetMode="External" /><Relationship Id="rId122" Type="http://schemas.openxmlformats.org/officeDocument/2006/relationships/hyperlink" Target="https://podminky.urs.cz/item/CS_URS_2025_01/712341715" TargetMode="External" /><Relationship Id="rId123" Type="http://schemas.openxmlformats.org/officeDocument/2006/relationships/hyperlink" Target="https://podminky.urs.cz/item/CS_URS_2025_01/712341718" TargetMode="External" /><Relationship Id="rId124" Type="http://schemas.openxmlformats.org/officeDocument/2006/relationships/hyperlink" Target="https://podminky.urs.cz/item/CS_URS_2025_01/712361705" TargetMode="External" /><Relationship Id="rId125" Type="http://schemas.openxmlformats.org/officeDocument/2006/relationships/hyperlink" Target="https://podminky.urs.cz/item/CS_URS_2025_01/712363005" TargetMode="External" /><Relationship Id="rId126" Type="http://schemas.openxmlformats.org/officeDocument/2006/relationships/hyperlink" Target="https://podminky.urs.cz/item/CS_URS_2025_01/712363101" TargetMode="External" /><Relationship Id="rId127" Type="http://schemas.openxmlformats.org/officeDocument/2006/relationships/hyperlink" Target="https://podminky.urs.cz/item/CS_URS_2025_01/712363112" TargetMode="External" /><Relationship Id="rId128" Type="http://schemas.openxmlformats.org/officeDocument/2006/relationships/hyperlink" Target="https://podminky.urs.cz/item/CS_URS_2025_01/712363115" TargetMode="External" /><Relationship Id="rId129" Type="http://schemas.openxmlformats.org/officeDocument/2006/relationships/hyperlink" Target="https://podminky.urs.cz/item/CS_URS_2025_01/712363118" TargetMode="External" /><Relationship Id="rId130" Type="http://schemas.openxmlformats.org/officeDocument/2006/relationships/hyperlink" Target="https://podminky.urs.cz/item/CS_URS_2025_01/712363122" TargetMode="External" /><Relationship Id="rId131" Type="http://schemas.openxmlformats.org/officeDocument/2006/relationships/hyperlink" Target="https://podminky.urs.cz/item/CS_URS_2025_01/712363122" TargetMode="External" /><Relationship Id="rId132" Type="http://schemas.openxmlformats.org/officeDocument/2006/relationships/hyperlink" Target="https://podminky.urs.cz/item/CS_URS_2025_01/712363352" TargetMode="External" /><Relationship Id="rId133" Type="http://schemas.openxmlformats.org/officeDocument/2006/relationships/hyperlink" Target="https://podminky.urs.cz/item/CS_URS_2025_01/712363353" TargetMode="External" /><Relationship Id="rId134" Type="http://schemas.openxmlformats.org/officeDocument/2006/relationships/hyperlink" Target="https://podminky.urs.cz/item/CS_URS_2025_01/712363355" TargetMode="External" /><Relationship Id="rId135" Type="http://schemas.openxmlformats.org/officeDocument/2006/relationships/hyperlink" Target="https://podminky.urs.cz/item/CS_URS_2025_01/712363358" TargetMode="External" /><Relationship Id="rId136" Type="http://schemas.openxmlformats.org/officeDocument/2006/relationships/hyperlink" Target="https://podminky.urs.cz/item/CS_URS_2025_01/712391171" TargetMode="External" /><Relationship Id="rId137" Type="http://schemas.openxmlformats.org/officeDocument/2006/relationships/hyperlink" Target="https://podminky.urs.cz/item/CS_URS_2025_01/712391172" TargetMode="External" /><Relationship Id="rId138" Type="http://schemas.openxmlformats.org/officeDocument/2006/relationships/hyperlink" Target="https://podminky.urs.cz/item/CS_URS_2025_01/712391382" TargetMode="External" /><Relationship Id="rId139" Type="http://schemas.openxmlformats.org/officeDocument/2006/relationships/hyperlink" Target="https://podminky.urs.cz/item/CS_URS_2025_01/712391482" TargetMode="External" /><Relationship Id="rId140" Type="http://schemas.openxmlformats.org/officeDocument/2006/relationships/hyperlink" Target="https://podminky.urs.cz/item/CS_URS_2025_01/712771101" TargetMode="External" /><Relationship Id="rId141" Type="http://schemas.openxmlformats.org/officeDocument/2006/relationships/hyperlink" Target="https://podminky.urs.cz/item/CS_URS_2025_01/712771221" TargetMode="External" /><Relationship Id="rId142" Type="http://schemas.openxmlformats.org/officeDocument/2006/relationships/hyperlink" Target="https://podminky.urs.cz/item/CS_URS_2025_01/712771255" TargetMode="External" /><Relationship Id="rId143" Type="http://schemas.openxmlformats.org/officeDocument/2006/relationships/hyperlink" Target="https://podminky.urs.cz/item/CS_URS_2025_01/712771259" TargetMode="External" /><Relationship Id="rId144" Type="http://schemas.openxmlformats.org/officeDocument/2006/relationships/hyperlink" Target="https://podminky.urs.cz/item/CS_URS_2025_01/712771271" TargetMode="External" /><Relationship Id="rId145" Type="http://schemas.openxmlformats.org/officeDocument/2006/relationships/hyperlink" Target="https://podminky.urs.cz/item/CS_URS_2025_01/712771411" TargetMode="External" /><Relationship Id="rId146" Type="http://schemas.openxmlformats.org/officeDocument/2006/relationships/hyperlink" Target="https://podminky.urs.cz/item/CS_URS_2025_01/712771521" TargetMode="External" /><Relationship Id="rId147" Type="http://schemas.openxmlformats.org/officeDocument/2006/relationships/hyperlink" Target="https://podminky.urs.cz/item/CS_URS_2025_01/712771601" TargetMode="External" /><Relationship Id="rId148" Type="http://schemas.openxmlformats.org/officeDocument/2006/relationships/hyperlink" Target="https://podminky.urs.cz/item/CS_URS_2025_01/712771613" TargetMode="External" /><Relationship Id="rId149" Type="http://schemas.openxmlformats.org/officeDocument/2006/relationships/hyperlink" Target="https://podminky.urs.cz/item/CS_URS_2025_01/712998202" TargetMode="External" /><Relationship Id="rId150" Type="http://schemas.openxmlformats.org/officeDocument/2006/relationships/hyperlink" Target="https://podminky.urs.cz/item/CS_URS_2025_01/712999003" TargetMode="External" /><Relationship Id="rId151" Type="http://schemas.openxmlformats.org/officeDocument/2006/relationships/hyperlink" Target="https://podminky.urs.cz/item/CS_URS_2025_01/998712201" TargetMode="External" /><Relationship Id="rId152" Type="http://schemas.openxmlformats.org/officeDocument/2006/relationships/hyperlink" Target="https://podminky.urs.cz/item/CS_URS_2025_01/713123111" TargetMode="External" /><Relationship Id="rId153" Type="http://schemas.openxmlformats.org/officeDocument/2006/relationships/hyperlink" Target="https://podminky.urs.cz/item/CS_URS_2025_01/713123122" TargetMode="External" /><Relationship Id="rId154" Type="http://schemas.openxmlformats.org/officeDocument/2006/relationships/hyperlink" Target="https://podminky.urs.cz/item/CS_URS_2025_01/713131141" TargetMode="External" /><Relationship Id="rId155" Type="http://schemas.openxmlformats.org/officeDocument/2006/relationships/hyperlink" Target="https://podminky.urs.cz/item/CS_URS_2025_01/713141136" TargetMode="External" /><Relationship Id="rId156" Type="http://schemas.openxmlformats.org/officeDocument/2006/relationships/hyperlink" Target="https://podminky.urs.cz/item/CS_URS_2025_01/713141136" TargetMode="External" /><Relationship Id="rId157" Type="http://schemas.openxmlformats.org/officeDocument/2006/relationships/hyperlink" Target="https://podminky.urs.cz/item/CS_URS_2025_01/713141263" TargetMode="External" /><Relationship Id="rId158" Type="http://schemas.openxmlformats.org/officeDocument/2006/relationships/hyperlink" Target="https://podminky.urs.cz/item/CS_URS_2025_01/713141336" TargetMode="External" /><Relationship Id="rId159" Type="http://schemas.openxmlformats.org/officeDocument/2006/relationships/hyperlink" Target="https://podminky.urs.cz/item/CS_URS_2025_01/713141414" TargetMode="External" /><Relationship Id="rId160" Type="http://schemas.openxmlformats.org/officeDocument/2006/relationships/hyperlink" Target="https://podminky.urs.cz/item/CS_URS_2025_01/998713201" TargetMode="External" /><Relationship Id="rId161" Type="http://schemas.openxmlformats.org/officeDocument/2006/relationships/hyperlink" Target="https://podminky.urs.cz/item/CS_URS_2025_01/721233142" TargetMode="External" /><Relationship Id="rId162" Type="http://schemas.openxmlformats.org/officeDocument/2006/relationships/hyperlink" Target="https://podminky.urs.cz/item/CS_URS_2025_01/998721201" TargetMode="External" /><Relationship Id="rId163" Type="http://schemas.openxmlformats.org/officeDocument/2006/relationships/hyperlink" Target="https://podminky.urs.cz/item/CS_URS_2025_01/762361312" TargetMode="External" /><Relationship Id="rId164" Type="http://schemas.openxmlformats.org/officeDocument/2006/relationships/hyperlink" Target="https://podminky.urs.cz/item/CS_URS_2025_01/998762201" TargetMode="External" /><Relationship Id="rId165" Type="http://schemas.openxmlformats.org/officeDocument/2006/relationships/hyperlink" Target="https://podminky.urs.cz/item/CS_URS_2025_01/763131411" TargetMode="External" /><Relationship Id="rId166" Type="http://schemas.openxmlformats.org/officeDocument/2006/relationships/hyperlink" Target="https://podminky.urs.cz/item/CS_URS_2025_01/763131451" TargetMode="External" /><Relationship Id="rId167" Type="http://schemas.openxmlformats.org/officeDocument/2006/relationships/hyperlink" Target="https://podminky.urs.cz/item/CS_URS_2025_01/763131714" TargetMode="External" /><Relationship Id="rId168" Type="http://schemas.openxmlformats.org/officeDocument/2006/relationships/hyperlink" Target="https://podminky.urs.cz/item/CS_URS_2025_01/763131721" TargetMode="External" /><Relationship Id="rId169" Type="http://schemas.openxmlformats.org/officeDocument/2006/relationships/hyperlink" Target="https://podminky.urs.cz/item/CS_URS_2025_01/763131722" TargetMode="External" /><Relationship Id="rId170" Type="http://schemas.openxmlformats.org/officeDocument/2006/relationships/hyperlink" Target="https://podminky.urs.cz/item/CS_URS_2025_01/763172352" TargetMode="External" /><Relationship Id="rId171" Type="http://schemas.openxmlformats.org/officeDocument/2006/relationships/hyperlink" Target="https://podminky.urs.cz/item/CS_URS_2025_01/763172355" TargetMode="External" /><Relationship Id="rId172" Type="http://schemas.openxmlformats.org/officeDocument/2006/relationships/hyperlink" Target="https://podminky.urs.cz/item/CS_URS_2025_01/998763401" TargetMode="External" /><Relationship Id="rId173" Type="http://schemas.openxmlformats.org/officeDocument/2006/relationships/hyperlink" Target="https://podminky.urs.cz/item/CS_URS_2025_01/764226443" TargetMode="External" /><Relationship Id="rId174" Type="http://schemas.openxmlformats.org/officeDocument/2006/relationships/hyperlink" Target="https://podminky.urs.cz/item/CS_URS_2025_01/764226444" TargetMode="External" /><Relationship Id="rId175" Type="http://schemas.openxmlformats.org/officeDocument/2006/relationships/hyperlink" Target="https://podminky.urs.cz/item/CS_URS_2025_01/998764201" TargetMode="External" /><Relationship Id="rId176" Type="http://schemas.openxmlformats.org/officeDocument/2006/relationships/hyperlink" Target="https://podminky.urs.cz/item/CS_URS_2025_01/766121210" TargetMode="External" /><Relationship Id="rId177" Type="http://schemas.openxmlformats.org/officeDocument/2006/relationships/hyperlink" Target="https://podminky.urs.cz/item/CS_URS_2025_01/766660001" TargetMode="External" /><Relationship Id="rId178" Type="http://schemas.openxmlformats.org/officeDocument/2006/relationships/hyperlink" Target="https://podminky.urs.cz/item/CS_URS_2025_01/766660002" TargetMode="External" /><Relationship Id="rId179" Type="http://schemas.openxmlformats.org/officeDocument/2006/relationships/hyperlink" Target="https://podminky.urs.cz/item/CS_URS_2025_01/766660311" TargetMode="External" /><Relationship Id="rId180" Type="http://schemas.openxmlformats.org/officeDocument/2006/relationships/hyperlink" Target="https://podminky.urs.cz/item/CS_URS_2025_01/766660312" TargetMode="External" /><Relationship Id="rId181" Type="http://schemas.openxmlformats.org/officeDocument/2006/relationships/hyperlink" Target="https://podminky.urs.cz/item/CS_URS_2025_01/998766201" TargetMode="External" /><Relationship Id="rId182" Type="http://schemas.openxmlformats.org/officeDocument/2006/relationships/hyperlink" Target="https://podminky.urs.cz/item/CS_URS_2025_01/767316312" TargetMode="External" /><Relationship Id="rId183" Type="http://schemas.openxmlformats.org/officeDocument/2006/relationships/hyperlink" Target="https://podminky.urs.cz/item/CS_URS_2025_01/767531121" TargetMode="External" /><Relationship Id="rId184" Type="http://schemas.openxmlformats.org/officeDocument/2006/relationships/hyperlink" Target="https://podminky.urs.cz/item/CS_URS_2025_01/767531215" TargetMode="External" /><Relationship Id="rId185" Type="http://schemas.openxmlformats.org/officeDocument/2006/relationships/hyperlink" Target="https://podminky.urs.cz/item/CS_URS_2025_01/767620352" TargetMode="External" /><Relationship Id="rId186" Type="http://schemas.openxmlformats.org/officeDocument/2006/relationships/hyperlink" Target="https://podminky.urs.cz/item/CS_URS_2025_01/767620353" TargetMode="External" /><Relationship Id="rId187" Type="http://schemas.openxmlformats.org/officeDocument/2006/relationships/hyperlink" Target="https://podminky.urs.cz/item/CS_URS_2025_01/767620355" TargetMode="External" /><Relationship Id="rId188" Type="http://schemas.openxmlformats.org/officeDocument/2006/relationships/hyperlink" Target="https://podminky.urs.cz/item/CS_URS_2025_01/76762R" TargetMode="External" /><Relationship Id="rId189" Type="http://schemas.openxmlformats.org/officeDocument/2006/relationships/hyperlink" Target="https://podminky.urs.cz/item/CS_URS_2025_01/767640111" TargetMode="External" /><Relationship Id="rId190" Type="http://schemas.openxmlformats.org/officeDocument/2006/relationships/hyperlink" Target="https://podminky.urs.cz/item/CS_URS_2025_01/767640111" TargetMode="External" /><Relationship Id="rId191" Type="http://schemas.openxmlformats.org/officeDocument/2006/relationships/hyperlink" Target="https://podminky.urs.cz/item/CS_URS_2025_01/767640221" TargetMode="External" /><Relationship Id="rId192" Type="http://schemas.openxmlformats.org/officeDocument/2006/relationships/hyperlink" Target="https://podminky.urs.cz/item/CS_URS_2025_01/767640221" TargetMode="External" /><Relationship Id="rId193" Type="http://schemas.openxmlformats.org/officeDocument/2006/relationships/hyperlink" Target="https://podminky.urs.cz/item/CS_URS_2025_01/767832102" TargetMode="External" /><Relationship Id="rId194" Type="http://schemas.openxmlformats.org/officeDocument/2006/relationships/hyperlink" Target="https://podminky.urs.cz/item/CS_URS_2025_01/767834111" TargetMode="External" /><Relationship Id="rId195" Type="http://schemas.openxmlformats.org/officeDocument/2006/relationships/hyperlink" Target="https://podminky.urs.cz/item/CS_URS_2025_01/998767201" TargetMode="External" /><Relationship Id="rId196" Type="http://schemas.openxmlformats.org/officeDocument/2006/relationships/hyperlink" Target="https://podminky.urs.cz/item/CS_URS_2025_01/771111011" TargetMode="External" /><Relationship Id="rId197" Type="http://schemas.openxmlformats.org/officeDocument/2006/relationships/hyperlink" Target="https://podminky.urs.cz/item/CS_URS_2025_01/771121011" TargetMode="External" /><Relationship Id="rId198" Type="http://schemas.openxmlformats.org/officeDocument/2006/relationships/hyperlink" Target="https://podminky.urs.cz/item/CS_URS_2025_01/771121015" TargetMode="External" /><Relationship Id="rId199" Type="http://schemas.openxmlformats.org/officeDocument/2006/relationships/hyperlink" Target="https://podminky.urs.cz/item/CS_URS_2025_01/771474113" TargetMode="External" /><Relationship Id="rId200" Type="http://schemas.openxmlformats.org/officeDocument/2006/relationships/hyperlink" Target="https://podminky.urs.cz/item/CS_URS_2025_01/771474113" TargetMode="External" /><Relationship Id="rId201" Type="http://schemas.openxmlformats.org/officeDocument/2006/relationships/hyperlink" Target="https://podminky.urs.cz/item/CS_URS_2025_01/771574412" TargetMode="External" /><Relationship Id="rId202" Type="http://schemas.openxmlformats.org/officeDocument/2006/relationships/hyperlink" Target="https://podminky.urs.cz/item/CS_URS_2025_01/771574412" TargetMode="External" /><Relationship Id="rId203" Type="http://schemas.openxmlformats.org/officeDocument/2006/relationships/hyperlink" Target="https://podminky.urs.cz/item/CS_URS_2025_01/771591112" TargetMode="External" /><Relationship Id="rId204" Type="http://schemas.openxmlformats.org/officeDocument/2006/relationships/hyperlink" Target="https://podminky.urs.cz/item/CS_URS_2025_01/771591115" TargetMode="External" /><Relationship Id="rId205" Type="http://schemas.openxmlformats.org/officeDocument/2006/relationships/hyperlink" Target="https://podminky.urs.cz/item/CS_URS_2025_01/771591123" TargetMode="External" /><Relationship Id="rId206" Type="http://schemas.openxmlformats.org/officeDocument/2006/relationships/hyperlink" Target="https://podminky.urs.cz/item/CS_URS_2025_01/771591264" TargetMode="External" /><Relationship Id="rId207" Type="http://schemas.openxmlformats.org/officeDocument/2006/relationships/hyperlink" Target="https://podminky.urs.cz/item/CS_URS_2025_01/771592011" TargetMode="External" /><Relationship Id="rId208" Type="http://schemas.openxmlformats.org/officeDocument/2006/relationships/hyperlink" Target="https://podminky.urs.cz/item/CS_URS_2025_01/998771201" TargetMode="External" /><Relationship Id="rId209" Type="http://schemas.openxmlformats.org/officeDocument/2006/relationships/hyperlink" Target="https://podminky.urs.cz/item/CS_URS_2025_01/776111112" TargetMode="External" /><Relationship Id="rId210" Type="http://schemas.openxmlformats.org/officeDocument/2006/relationships/hyperlink" Target="https://podminky.urs.cz/item/CS_URS_2025_01/776111311" TargetMode="External" /><Relationship Id="rId211" Type="http://schemas.openxmlformats.org/officeDocument/2006/relationships/hyperlink" Target="https://podminky.urs.cz/item/CS_URS_2025_01/776111331" TargetMode="External" /><Relationship Id="rId212" Type="http://schemas.openxmlformats.org/officeDocument/2006/relationships/hyperlink" Target="https://podminky.urs.cz/item/CS_URS_2025_01/776121112" TargetMode="External" /><Relationship Id="rId213" Type="http://schemas.openxmlformats.org/officeDocument/2006/relationships/hyperlink" Target="https://podminky.urs.cz/item/CS_URS_2025_01/776121114" TargetMode="External" /><Relationship Id="rId214" Type="http://schemas.openxmlformats.org/officeDocument/2006/relationships/hyperlink" Target="https://podminky.urs.cz/item/CS_URS_2025_01/776121511" TargetMode="External" /><Relationship Id="rId215" Type="http://schemas.openxmlformats.org/officeDocument/2006/relationships/hyperlink" Target="https://podminky.urs.cz/item/CS_URS_2025_01/776141112" TargetMode="External" /><Relationship Id="rId216" Type="http://schemas.openxmlformats.org/officeDocument/2006/relationships/hyperlink" Target="https://podminky.urs.cz/item/CS_URS_2025_01/776231111" TargetMode="External" /><Relationship Id="rId217" Type="http://schemas.openxmlformats.org/officeDocument/2006/relationships/hyperlink" Target="https://podminky.urs.cz/item/CS_URS_2025_01/776232111" TargetMode="External" /><Relationship Id="rId218" Type="http://schemas.openxmlformats.org/officeDocument/2006/relationships/hyperlink" Target="https://podminky.urs.cz/item/CS_URS_2025_01/776411212" TargetMode="External" /><Relationship Id="rId219" Type="http://schemas.openxmlformats.org/officeDocument/2006/relationships/hyperlink" Target="https://podminky.urs.cz/item/CS_URS_2025_01/776421312" TargetMode="External" /><Relationship Id="rId220" Type="http://schemas.openxmlformats.org/officeDocument/2006/relationships/hyperlink" Target="https://podminky.urs.cz/item/CS_URS_2025_01/776521111" TargetMode="External" /><Relationship Id="rId221" Type="http://schemas.openxmlformats.org/officeDocument/2006/relationships/hyperlink" Target="https://podminky.urs.cz/item/CS_URS_2025_01/776991132" TargetMode="External" /><Relationship Id="rId222" Type="http://schemas.openxmlformats.org/officeDocument/2006/relationships/hyperlink" Target="https://podminky.urs.cz/item/CS_URS_2025_01/998776201" TargetMode="External" /><Relationship Id="rId223" Type="http://schemas.openxmlformats.org/officeDocument/2006/relationships/hyperlink" Target="https://podminky.urs.cz/item/CS_URS_2025_01/781111011" TargetMode="External" /><Relationship Id="rId224" Type="http://schemas.openxmlformats.org/officeDocument/2006/relationships/hyperlink" Target="https://podminky.urs.cz/item/CS_URS_2025_01/781121011" TargetMode="External" /><Relationship Id="rId225" Type="http://schemas.openxmlformats.org/officeDocument/2006/relationships/hyperlink" Target="https://podminky.urs.cz/item/CS_URS_2025_01/781131112" TargetMode="External" /><Relationship Id="rId226" Type="http://schemas.openxmlformats.org/officeDocument/2006/relationships/hyperlink" Target="https://podminky.urs.cz/item/CS_URS_2025_01/781131232" TargetMode="External" /><Relationship Id="rId227" Type="http://schemas.openxmlformats.org/officeDocument/2006/relationships/hyperlink" Target="https://podminky.urs.cz/item/CS_URS_2025_01/781472212" TargetMode="External" /><Relationship Id="rId228" Type="http://schemas.openxmlformats.org/officeDocument/2006/relationships/hyperlink" Target="https://podminky.urs.cz/item/CS_URS_2025_01/781492251" TargetMode="External" /><Relationship Id="rId229" Type="http://schemas.openxmlformats.org/officeDocument/2006/relationships/hyperlink" Target="https://podminky.urs.cz/item/CS_URS_2025_01/781495123" TargetMode="External" /><Relationship Id="rId230" Type="http://schemas.openxmlformats.org/officeDocument/2006/relationships/hyperlink" Target="https://podminky.urs.cz/item/CS_URS_2025_01/781495211" TargetMode="External" /><Relationship Id="rId231" Type="http://schemas.openxmlformats.org/officeDocument/2006/relationships/hyperlink" Target="https://podminky.urs.cz/item/CS_URS_2025_01/781495222" TargetMode="External" /><Relationship Id="rId232" Type="http://schemas.openxmlformats.org/officeDocument/2006/relationships/hyperlink" Target="https://podminky.urs.cz/item/CS_URS_2025_01/998781201" TargetMode="External" /><Relationship Id="rId233" Type="http://schemas.openxmlformats.org/officeDocument/2006/relationships/hyperlink" Target="https://podminky.urs.cz/item/CS_URS_2025_01/782112412" TargetMode="External" /><Relationship Id="rId234" Type="http://schemas.openxmlformats.org/officeDocument/2006/relationships/hyperlink" Target="https://podminky.urs.cz/item/CS_URS_2025_01/782112413" TargetMode="External" /><Relationship Id="rId235" Type="http://schemas.openxmlformats.org/officeDocument/2006/relationships/hyperlink" Target="https://podminky.urs.cz/item/CS_URS_2025_01/782312413" TargetMode="External" /><Relationship Id="rId236" Type="http://schemas.openxmlformats.org/officeDocument/2006/relationships/hyperlink" Target="https://podminky.urs.cz/item/CS_URS_2025_01/782391111" TargetMode="External" /><Relationship Id="rId237" Type="http://schemas.openxmlformats.org/officeDocument/2006/relationships/hyperlink" Target="https://podminky.urs.cz/item/CS_URS_2025_01/782991111" TargetMode="External" /><Relationship Id="rId238" Type="http://schemas.openxmlformats.org/officeDocument/2006/relationships/hyperlink" Target="https://podminky.urs.cz/item/CS_URS_2025_01/782991411" TargetMode="External" /><Relationship Id="rId239" Type="http://schemas.openxmlformats.org/officeDocument/2006/relationships/hyperlink" Target="https://podminky.urs.cz/item/CS_URS_2025_01/782991422" TargetMode="External" /><Relationship Id="rId240" Type="http://schemas.openxmlformats.org/officeDocument/2006/relationships/hyperlink" Target="https://podminky.urs.cz/item/CS_URS_2025_01/998782201" TargetMode="External" /><Relationship Id="rId241" Type="http://schemas.openxmlformats.org/officeDocument/2006/relationships/hyperlink" Target="https://podminky.urs.cz/item/CS_URS_2025_01/784111001" TargetMode="External" /><Relationship Id="rId242" Type="http://schemas.openxmlformats.org/officeDocument/2006/relationships/hyperlink" Target="https://podminky.urs.cz/item/CS_URS_2025_01/784181111" TargetMode="External" /><Relationship Id="rId243" Type="http://schemas.openxmlformats.org/officeDocument/2006/relationships/hyperlink" Target="https://podminky.urs.cz/item/CS_URS_2025_01/784321031" TargetMode="External" /><Relationship Id="rId244" Type="http://schemas.openxmlformats.org/officeDocument/2006/relationships/hyperlink" Target="https://podminky.urs.cz/item/CS_URS_2025_01/786614005" TargetMode="External" /><Relationship Id="rId245" Type="http://schemas.openxmlformats.org/officeDocument/2006/relationships/hyperlink" Target="https://podminky.urs.cz/item/CS_URS_2025_01/786623011" TargetMode="External" /><Relationship Id="rId246" Type="http://schemas.openxmlformats.org/officeDocument/2006/relationships/hyperlink" Target="https://podminky.urs.cz/item/CS_URS_2025_01/786623013" TargetMode="External" /><Relationship Id="rId247" Type="http://schemas.openxmlformats.org/officeDocument/2006/relationships/hyperlink" Target="https://podminky.urs.cz/item/CS_URS_2025_01/786623039" TargetMode="External" /><Relationship Id="rId248" Type="http://schemas.openxmlformats.org/officeDocument/2006/relationships/hyperlink" Target="https://podminky.urs.cz/item/CS_URS_2025_01/786623041" TargetMode="External" /><Relationship Id="rId249" Type="http://schemas.openxmlformats.org/officeDocument/2006/relationships/hyperlink" Target="https://podminky.urs.cz/item/CS_URS_2025_01/786623043" TargetMode="External" /><Relationship Id="rId250" Type="http://schemas.openxmlformats.org/officeDocument/2006/relationships/hyperlink" Target="https://podminky.urs.cz/item/CS_URS_2025_01/998786201" TargetMode="External" /><Relationship Id="rId25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131151204" TargetMode="External" /><Relationship Id="rId2" Type="http://schemas.openxmlformats.org/officeDocument/2006/relationships/hyperlink" Target="https://podminky.urs.cz/item/CS_URS_2025_01/132151103" TargetMode="External" /><Relationship Id="rId3" Type="http://schemas.openxmlformats.org/officeDocument/2006/relationships/hyperlink" Target="https://podminky.urs.cz/item/CS_URS_2025_01/132154103" TargetMode="External" /><Relationship Id="rId4" Type="http://schemas.openxmlformats.org/officeDocument/2006/relationships/hyperlink" Target="https://podminky.urs.cz/item/CS_URS_2025_01/151101101" TargetMode="External" /><Relationship Id="rId5" Type="http://schemas.openxmlformats.org/officeDocument/2006/relationships/hyperlink" Target="https://podminky.urs.cz/item/CS_URS_2025_01/151101111" TargetMode="External" /><Relationship Id="rId6" Type="http://schemas.openxmlformats.org/officeDocument/2006/relationships/hyperlink" Target="https://podminky.urs.cz/item/CS_URS_2025_01/162351103" TargetMode="External" /><Relationship Id="rId7" Type="http://schemas.openxmlformats.org/officeDocument/2006/relationships/hyperlink" Target="https://podminky.urs.cz/item/CS_URS_2025_01/162351103" TargetMode="External" /><Relationship Id="rId8" Type="http://schemas.openxmlformats.org/officeDocument/2006/relationships/hyperlink" Target="https://podminky.urs.cz/item/CS_URS_2025_01/162751117" TargetMode="External" /><Relationship Id="rId9" Type="http://schemas.openxmlformats.org/officeDocument/2006/relationships/hyperlink" Target="https://podminky.urs.cz/item/CS_URS_2025_01/162751119" TargetMode="External" /><Relationship Id="rId10" Type="http://schemas.openxmlformats.org/officeDocument/2006/relationships/hyperlink" Target="https://podminky.urs.cz/item/CS_URS_2025_01/167151111" TargetMode="External" /><Relationship Id="rId11" Type="http://schemas.openxmlformats.org/officeDocument/2006/relationships/hyperlink" Target="https://podminky.urs.cz/item/CS_URS_2025_01/171201221" TargetMode="External" /><Relationship Id="rId12" Type="http://schemas.openxmlformats.org/officeDocument/2006/relationships/hyperlink" Target="https://podminky.urs.cz/item/CS_URS_2025_01/171251201" TargetMode="External" /><Relationship Id="rId13" Type="http://schemas.openxmlformats.org/officeDocument/2006/relationships/hyperlink" Target="https://podminky.urs.cz/item/CS_URS_2025_01/171251201" TargetMode="External" /><Relationship Id="rId14" Type="http://schemas.openxmlformats.org/officeDocument/2006/relationships/hyperlink" Target="https://podminky.urs.cz/item/CS_URS_2025_01/174111101" TargetMode="External" /><Relationship Id="rId15" Type="http://schemas.openxmlformats.org/officeDocument/2006/relationships/hyperlink" Target="https://podminky.urs.cz/item/CS_URS_2025_01/174111101" TargetMode="External" /><Relationship Id="rId16" Type="http://schemas.openxmlformats.org/officeDocument/2006/relationships/hyperlink" Target="https://podminky.urs.cz/item/CS_URS_2025_01/175151101" TargetMode="External" /><Relationship Id="rId17" Type="http://schemas.openxmlformats.org/officeDocument/2006/relationships/hyperlink" Target="https://podminky.urs.cz/item/CS_URS_2025_01/382411211" TargetMode="External" /><Relationship Id="rId18" Type="http://schemas.openxmlformats.org/officeDocument/2006/relationships/hyperlink" Target="https://podminky.urs.cz/item/CS_URS_2025_01/451572111" TargetMode="External" /><Relationship Id="rId19" Type="http://schemas.openxmlformats.org/officeDocument/2006/relationships/hyperlink" Target="https://podminky.urs.cz/item/CS_URS_2025_01/451573111" TargetMode="External" /><Relationship Id="rId20" Type="http://schemas.openxmlformats.org/officeDocument/2006/relationships/hyperlink" Target="https://podminky.urs.cz/item/CS_URS_2025_01/897171112" TargetMode="External" /><Relationship Id="rId21" Type="http://schemas.openxmlformats.org/officeDocument/2006/relationships/hyperlink" Target="https://podminky.urs.cz/item/CS_URS_2025_01/998276101" TargetMode="External" /><Relationship Id="rId22" Type="http://schemas.openxmlformats.org/officeDocument/2006/relationships/hyperlink" Target="https://podminky.urs.cz/item/CS_URS_2025_01/721173316" TargetMode="External" /><Relationship Id="rId23" Type="http://schemas.openxmlformats.org/officeDocument/2006/relationships/hyperlink" Target="https://podminky.urs.cz/item/CS_URS_2025_01/721173317" TargetMode="External" /><Relationship Id="rId24" Type="http://schemas.openxmlformats.org/officeDocument/2006/relationships/hyperlink" Target="https://podminky.urs.cz/item/CS_URS_2025_01/721173401" TargetMode="External" /><Relationship Id="rId25" Type="http://schemas.openxmlformats.org/officeDocument/2006/relationships/hyperlink" Target="https://podminky.urs.cz/item/CS_URS_2025_01/721173402" TargetMode="External" /><Relationship Id="rId26" Type="http://schemas.openxmlformats.org/officeDocument/2006/relationships/hyperlink" Target="https://podminky.urs.cz/item/CS_URS_2025_01/721173403" TargetMode="External" /><Relationship Id="rId27" Type="http://schemas.openxmlformats.org/officeDocument/2006/relationships/hyperlink" Target="https://podminky.urs.cz/item/CS_URS_2025_01/721174004" TargetMode="External" /><Relationship Id="rId28" Type="http://schemas.openxmlformats.org/officeDocument/2006/relationships/hyperlink" Target="https://podminky.urs.cz/item/CS_URS_2025_01/721174005" TargetMode="External" /><Relationship Id="rId29" Type="http://schemas.openxmlformats.org/officeDocument/2006/relationships/hyperlink" Target="https://podminky.urs.cz/item/CS_URS_2025_01/721174006" TargetMode="External" /><Relationship Id="rId30" Type="http://schemas.openxmlformats.org/officeDocument/2006/relationships/hyperlink" Target="https://podminky.urs.cz/item/CS_URS_2025_01/721174007" TargetMode="External" /><Relationship Id="rId31" Type="http://schemas.openxmlformats.org/officeDocument/2006/relationships/hyperlink" Target="https://podminky.urs.cz/item/CS_URS_2025_01/721174024" TargetMode="External" /><Relationship Id="rId32" Type="http://schemas.openxmlformats.org/officeDocument/2006/relationships/hyperlink" Target="https://podminky.urs.cz/item/CS_URS_2025_01/721174025" TargetMode="External" /><Relationship Id="rId33" Type="http://schemas.openxmlformats.org/officeDocument/2006/relationships/hyperlink" Target="https://podminky.urs.cz/item/CS_URS_2025_01/721174042" TargetMode="External" /><Relationship Id="rId34" Type="http://schemas.openxmlformats.org/officeDocument/2006/relationships/hyperlink" Target="https://podminky.urs.cz/item/CS_URS_2025_01/721174043" TargetMode="External" /><Relationship Id="rId35" Type="http://schemas.openxmlformats.org/officeDocument/2006/relationships/hyperlink" Target="https://podminky.urs.cz/item/CS_URS_2025_01/721174045" TargetMode="External" /><Relationship Id="rId36" Type="http://schemas.openxmlformats.org/officeDocument/2006/relationships/hyperlink" Target="https://podminky.urs.cz/item/CS_URS_2025_01/721174055" TargetMode="External" /><Relationship Id="rId37" Type="http://schemas.openxmlformats.org/officeDocument/2006/relationships/hyperlink" Target="https://podminky.urs.cz/item/CS_URS_2025_01/721211422" TargetMode="External" /><Relationship Id="rId38" Type="http://schemas.openxmlformats.org/officeDocument/2006/relationships/hyperlink" Target="https://podminky.urs.cz/item/CS_URS_2025_01/721211913" TargetMode="External" /><Relationship Id="rId39" Type="http://schemas.openxmlformats.org/officeDocument/2006/relationships/hyperlink" Target="https://podminky.urs.cz/item/CS_URS_2025_01/721211913" TargetMode="External" /><Relationship Id="rId40" Type="http://schemas.openxmlformats.org/officeDocument/2006/relationships/hyperlink" Target="https://podminky.urs.cz/item/CS_URS_2025_01/721219128" TargetMode="External" /><Relationship Id="rId41" Type="http://schemas.openxmlformats.org/officeDocument/2006/relationships/hyperlink" Target="https://podminky.urs.cz/item/CS_URS_2025_01/721273153" TargetMode="External" /><Relationship Id="rId42" Type="http://schemas.openxmlformats.org/officeDocument/2006/relationships/hyperlink" Target="https://podminky.urs.cz/item/CS_URS_2025_01/721279126" TargetMode="External" /><Relationship Id="rId43" Type="http://schemas.openxmlformats.org/officeDocument/2006/relationships/hyperlink" Target="https://podminky.urs.cz/item/CS_URS_2025_01/722181235" TargetMode="External" /><Relationship Id="rId44" Type="http://schemas.openxmlformats.org/officeDocument/2006/relationships/hyperlink" Target="https://podminky.urs.cz/item/CS_URS_2025_01/722181245" TargetMode="External" /><Relationship Id="rId45" Type="http://schemas.openxmlformats.org/officeDocument/2006/relationships/hyperlink" Target="https://podminky.urs.cz/item/CS_URS_2025_01/721290111" TargetMode="External" /><Relationship Id="rId46" Type="http://schemas.openxmlformats.org/officeDocument/2006/relationships/hyperlink" Target="https://podminky.urs.cz/item/CS_URS_2025_01/721290112" TargetMode="External" /><Relationship Id="rId47" Type="http://schemas.openxmlformats.org/officeDocument/2006/relationships/hyperlink" Target="https://podminky.urs.cz/item/CS_URS_2025_01/998721201" TargetMode="External" /><Relationship Id="rId48" Type="http://schemas.openxmlformats.org/officeDocument/2006/relationships/hyperlink" Target="https://podminky.urs.cz/item/CS_URS_2025_01/722175002" TargetMode="External" /><Relationship Id="rId49" Type="http://schemas.openxmlformats.org/officeDocument/2006/relationships/hyperlink" Target="https://podminky.urs.cz/item/CS_URS_2025_01/722175003" TargetMode="External" /><Relationship Id="rId50" Type="http://schemas.openxmlformats.org/officeDocument/2006/relationships/hyperlink" Target="https://podminky.urs.cz/item/CS_URS_2025_01/722175004" TargetMode="External" /><Relationship Id="rId51" Type="http://schemas.openxmlformats.org/officeDocument/2006/relationships/hyperlink" Target="https://podminky.urs.cz/item/CS_URS_2025_01/722175005" TargetMode="External" /><Relationship Id="rId52" Type="http://schemas.openxmlformats.org/officeDocument/2006/relationships/hyperlink" Target="https://podminky.urs.cz/item/CS_URS_2025_01/722175006" TargetMode="External" /><Relationship Id="rId53" Type="http://schemas.openxmlformats.org/officeDocument/2006/relationships/hyperlink" Target="https://podminky.urs.cz/item/CS_URS_2025_01/722175007" TargetMode="External" /><Relationship Id="rId54" Type="http://schemas.openxmlformats.org/officeDocument/2006/relationships/hyperlink" Target="https://podminky.urs.cz/item/CS_URS_2025_01/722181211" TargetMode="External" /><Relationship Id="rId55" Type="http://schemas.openxmlformats.org/officeDocument/2006/relationships/hyperlink" Target="https://podminky.urs.cz/item/CS_URS_2025_01/722181212" TargetMode="External" /><Relationship Id="rId56" Type="http://schemas.openxmlformats.org/officeDocument/2006/relationships/hyperlink" Target="https://podminky.urs.cz/item/CS_URS_2025_01/722181232" TargetMode="External" /><Relationship Id="rId57" Type="http://schemas.openxmlformats.org/officeDocument/2006/relationships/hyperlink" Target="https://podminky.urs.cz/item/CS_URS_2025_01/722181233" TargetMode="External" /><Relationship Id="rId58" Type="http://schemas.openxmlformats.org/officeDocument/2006/relationships/hyperlink" Target="https://podminky.urs.cz/item/CS_URS_2025_01/722181234" TargetMode="External" /><Relationship Id="rId59" Type="http://schemas.openxmlformats.org/officeDocument/2006/relationships/hyperlink" Target="https://podminky.urs.cz/item/CS_URS_2025_01/722182011" TargetMode="External" /><Relationship Id="rId60" Type="http://schemas.openxmlformats.org/officeDocument/2006/relationships/hyperlink" Target="https://podminky.urs.cz/item/CS_URS_2025_01/722182012" TargetMode="External" /><Relationship Id="rId61" Type="http://schemas.openxmlformats.org/officeDocument/2006/relationships/hyperlink" Target="https://podminky.urs.cz/item/CS_URS_2025_01/722182013" TargetMode="External" /><Relationship Id="rId62" Type="http://schemas.openxmlformats.org/officeDocument/2006/relationships/hyperlink" Target="https://podminky.urs.cz/item/CS_URS_2025_01/722182014" TargetMode="External" /><Relationship Id="rId63" Type="http://schemas.openxmlformats.org/officeDocument/2006/relationships/hyperlink" Target="https://podminky.urs.cz/item/CS_URS_2025_01/722182015" TargetMode="External" /><Relationship Id="rId64" Type="http://schemas.openxmlformats.org/officeDocument/2006/relationships/hyperlink" Target="https://podminky.urs.cz/item/CS_URS_2025_01/722182016" TargetMode="External" /><Relationship Id="rId65" Type="http://schemas.openxmlformats.org/officeDocument/2006/relationships/hyperlink" Target="https://podminky.urs.cz/item/CS_URS_2025_01/722190402" TargetMode="External" /><Relationship Id="rId66" Type="http://schemas.openxmlformats.org/officeDocument/2006/relationships/hyperlink" Target="https://podminky.urs.cz/item/CS_URS_2025_01/722230101" TargetMode="External" /><Relationship Id="rId67" Type="http://schemas.openxmlformats.org/officeDocument/2006/relationships/hyperlink" Target="https://podminky.urs.cz/item/CS_URS_2025_01/722230102" TargetMode="External" /><Relationship Id="rId68" Type="http://schemas.openxmlformats.org/officeDocument/2006/relationships/hyperlink" Target="https://podminky.urs.cz/item/CS_URS_2025_01/722230104" TargetMode="External" /><Relationship Id="rId69" Type="http://schemas.openxmlformats.org/officeDocument/2006/relationships/hyperlink" Target="https://podminky.urs.cz/item/CS_URS_2025_01/722230106" TargetMode="External" /><Relationship Id="rId70" Type="http://schemas.openxmlformats.org/officeDocument/2006/relationships/hyperlink" Target="https://podminky.urs.cz/item/CS_URS_2025_01/722290234" TargetMode="External" /><Relationship Id="rId71" Type="http://schemas.openxmlformats.org/officeDocument/2006/relationships/hyperlink" Target="https://podminky.urs.cz/item/CS_URS_2025_01/722290246" TargetMode="External" /><Relationship Id="rId72" Type="http://schemas.openxmlformats.org/officeDocument/2006/relationships/hyperlink" Target="https://podminky.urs.cz/item/CS_URS_2025_01/722290249" TargetMode="External" /><Relationship Id="rId73" Type="http://schemas.openxmlformats.org/officeDocument/2006/relationships/hyperlink" Target="https://podminky.urs.cz/item/CS_URS_2025_01/998722201" TargetMode="External" /><Relationship Id="rId74" Type="http://schemas.openxmlformats.org/officeDocument/2006/relationships/hyperlink" Target="https://podminky.urs.cz/item/CS_URS_2025_01/725112022" TargetMode="External" /><Relationship Id="rId75" Type="http://schemas.openxmlformats.org/officeDocument/2006/relationships/hyperlink" Target="https://podminky.urs.cz/item/CS_URS_2025_01/725112023" TargetMode="External" /><Relationship Id="rId76" Type="http://schemas.openxmlformats.org/officeDocument/2006/relationships/hyperlink" Target="https://podminky.urs.cz/item/CS_URS_2025_01/725211601" TargetMode="External" /><Relationship Id="rId77" Type="http://schemas.openxmlformats.org/officeDocument/2006/relationships/hyperlink" Target="https://podminky.urs.cz/item/CS_URS_2025_01/725211681" TargetMode="External" /><Relationship Id="rId78" Type="http://schemas.openxmlformats.org/officeDocument/2006/relationships/hyperlink" Target="https://podminky.urs.cz/item/CS_URS_2025_01/725241901" TargetMode="External" /><Relationship Id="rId79" Type="http://schemas.openxmlformats.org/officeDocument/2006/relationships/hyperlink" Target="https://podminky.urs.cz/item/CS_URS_2025_01/725244906" TargetMode="External" /><Relationship Id="rId80" Type="http://schemas.openxmlformats.org/officeDocument/2006/relationships/hyperlink" Target="https://podminky.urs.cz/item/CS_URS_2025_01/725244907" TargetMode="External" /><Relationship Id="rId81" Type="http://schemas.openxmlformats.org/officeDocument/2006/relationships/hyperlink" Target="https://podminky.urs.cz/item/CS_URS_2025_01/725291652" TargetMode="External" /><Relationship Id="rId82" Type="http://schemas.openxmlformats.org/officeDocument/2006/relationships/hyperlink" Target="https://podminky.urs.cz/item/CS_URS_2025_01/725291653" TargetMode="External" /><Relationship Id="rId83" Type="http://schemas.openxmlformats.org/officeDocument/2006/relationships/hyperlink" Target="https://podminky.urs.cz/item/CS_URS_2025_01/725291654" TargetMode="External" /><Relationship Id="rId84" Type="http://schemas.openxmlformats.org/officeDocument/2006/relationships/hyperlink" Target="https://podminky.urs.cz/item/CS_URS_2025_01/725291662" TargetMode="External" /><Relationship Id="rId85" Type="http://schemas.openxmlformats.org/officeDocument/2006/relationships/hyperlink" Target="https://podminky.urs.cz/item/CS_URS_2025_01/725291664" TargetMode="External" /><Relationship Id="rId86" Type="http://schemas.openxmlformats.org/officeDocument/2006/relationships/hyperlink" Target="https://podminky.urs.cz/item/CS_URS_2025_01/725291666" TargetMode="External" /><Relationship Id="rId87" Type="http://schemas.openxmlformats.org/officeDocument/2006/relationships/hyperlink" Target="https://podminky.urs.cz/item/CS_URS_2025_01/725291667" TargetMode="External" /><Relationship Id="rId88" Type="http://schemas.openxmlformats.org/officeDocument/2006/relationships/hyperlink" Target="https://podminky.urs.cz/item/CS_URS_2025_01/725291668" TargetMode="External" /><Relationship Id="rId89" Type="http://schemas.openxmlformats.org/officeDocument/2006/relationships/hyperlink" Target="https://podminky.urs.cz/item/CS_URS_2025_01/725291669" TargetMode="External" /><Relationship Id="rId90" Type="http://schemas.openxmlformats.org/officeDocument/2006/relationships/hyperlink" Target="https://podminky.urs.cz/item/CS_URS_2025_01/725291670" TargetMode="External" /><Relationship Id="rId91" Type="http://schemas.openxmlformats.org/officeDocument/2006/relationships/hyperlink" Target="https://podminky.urs.cz/item/CS_URS_2025_01/725291673" TargetMode="External" /><Relationship Id="rId92" Type="http://schemas.openxmlformats.org/officeDocument/2006/relationships/hyperlink" Target="https://podminky.urs.cz/item/CS_URS_2025_01/725291674" TargetMode="External" /><Relationship Id="rId93" Type="http://schemas.openxmlformats.org/officeDocument/2006/relationships/hyperlink" Target="https://podminky.urs.cz/item/CS_URS_2025_01/725291675" TargetMode="External" /><Relationship Id="rId94" Type="http://schemas.openxmlformats.org/officeDocument/2006/relationships/hyperlink" Target="https://podminky.urs.cz/item/CS_URS_2025_01/725291676" TargetMode="External" /><Relationship Id="rId95" Type="http://schemas.openxmlformats.org/officeDocument/2006/relationships/hyperlink" Target="https://podminky.urs.cz/item/CS_URS_2025_01/725291680" TargetMode="External" /><Relationship Id="rId96" Type="http://schemas.openxmlformats.org/officeDocument/2006/relationships/hyperlink" Target="https://podminky.urs.cz/item/CS_URS_2025_01/725311121" TargetMode="External" /><Relationship Id="rId97" Type="http://schemas.openxmlformats.org/officeDocument/2006/relationships/hyperlink" Target="https://podminky.urs.cz/item/CS_URS_2025_01/725331112" TargetMode="External" /><Relationship Id="rId98" Type="http://schemas.openxmlformats.org/officeDocument/2006/relationships/hyperlink" Target="https://podminky.urs.cz/item/CS_URS_2025_01/725813111" TargetMode="External" /><Relationship Id="rId99" Type="http://schemas.openxmlformats.org/officeDocument/2006/relationships/hyperlink" Target="https://podminky.urs.cz/item/CS_URS_2025_01/725813112" TargetMode="External" /><Relationship Id="rId100" Type="http://schemas.openxmlformats.org/officeDocument/2006/relationships/hyperlink" Target="https://podminky.urs.cz/item/CS_URS_2025_01/725821325" TargetMode="External" /><Relationship Id="rId101" Type="http://schemas.openxmlformats.org/officeDocument/2006/relationships/hyperlink" Target="https://podminky.urs.cz/item/CS_URS_2025_01/725822613" TargetMode="External" /><Relationship Id="rId102" Type="http://schemas.openxmlformats.org/officeDocument/2006/relationships/hyperlink" Target="https://podminky.urs.cz/item/CS_URS_2025_01/725829121" TargetMode="External" /><Relationship Id="rId103" Type="http://schemas.openxmlformats.org/officeDocument/2006/relationships/hyperlink" Target="https://podminky.urs.cz/item/CS_URS_2025_01/725829131" TargetMode="External" /><Relationship Id="rId104" Type="http://schemas.openxmlformats.org/officeDocument/2006/relationships/hyperlink" Target="https://podminky.urs.cz/item/CS_URS_2025_01/725849411" TargetMode="External" /><Relationship Id="rId105" Type="http://schemas.openxmlformats.org/officeDocument/2006/relationships/hyperlink" Target="https://podminky.urs.cz/item/CS_URS_2025_01/725849413" TargetMode="External" /><Relationship Id="rId106" Type="http://schemas.openxmlformats.org/officeDocument/2006/relationships/hyperlink" Target="https://podminky.urs.cz/item/CS_URS_2025_01/725851305" TargetMode="External" /><Relationship Id="rId107" Type="http://schemas.openxmlformats.org/officeDocument/2006/relationships/hyperlink" Target="https://podminky.urs.cz/item/CS_URS_2025_01/725861311" TargetMode="External" /><Relationship Id="rId108" Type="http://schemas.openxmlformats.org/officeDocument/2006/relationships/hyperlink" Target="https://podminky.urs.cz/item/CS_URS_2025_01/725862103" TargetMode="External" /><Relationship Id="rId109" Type="http://schemas.openxmlformats.org/officeDocument/2006/relationships/hyperlink" Target="https://podminky.urs.cz/item/CS_URS_2025_01/725865312" TargetMode="External" /><Relationship Id="rId110" Type="http://schemas.openxmlformats.org/officeDocument/2006/relationships/hyperlink" Target="https://podminky.urs.cz/item/CS_URS_2025_01/998725201" TargetMode="External" /><Relationship Id="rId111" Type="http://schemas.openxmlformats.org/officeDocument/2006/relationships/hyperlink" Target="https://podminky.urs.cz/item/CS_URS_2025_01/726121001" TargetMode="External" /><Relationship Id="rId112" Type="http://schemas.openxmlformats.org/officeDocument/2006/relationships/hyperlink" Target="https://podminky.urs.cz/item/CS_URS_2025_01/726191001" TargetMode="External" /><Relationship Id="rId113" Type="http://schemas.openxmlformats.org/officeDocument/2006/relationships/hyperlink" Target="https://podminky.urs.cz/item/CS_URS_2025_01/726191011" TargetMode="External" /><Relationship Id="rId114" Type="http://schemas.openxmlformats.org/officeDocument/2006/relationships/hyperlink" Target="https://podminky.urs.cz/item/CS_URS_2025_01/998726211" TargetMode="External" /><Relationship Id="rId115" Type="http://schemas.openxmlformats.org/officeDocument/2006/relationships/hyperlink" Target="https://podminky.urs.cz/item/CS_URS_2025_01/998732201" TargetMode="External" /><Relationship Id="rId116" Type="http://schemas.openxmlformats.org/officeDocument/2006/relationships/hyperlink" Target="https://podminky.urs.cz/item/CS_URS_2025_01/998734201" TargetMode="External" /><Relationship Id="rId117" Type="http://schemas.openxmlformats.org/officeDocument/2006/relationships/hyperlink" Target="https://podminky.urs.cz/item/CS_URS_2025_01/767646411" TargetMode="External" /><Relationship Id="rId118" Type="http://schemas.openxmlformats.org/officeDocument/2006/relationships/hyperlink" Target="https://podminky.urs.cz/item/CS_URS_2025_01/998767201" TargetMode="External" /><Relationship Id="rId119" Type="http://schemas.openxmlformats.org/officeDocument/2006/relationships/hyperlink" Target="https://podminky.urs.cz/item/CS_URS_2025_01/HZS2491" TargetMode="External" /><Relationship Id="rId120"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113107342" TargetMode="External" /><Relationship Id="rId2" Type="http://schemas.openxmlformats.org/officeDocument/2006/relationships/hyperlink" Target="https://podminky.urs.cz/item/CS_URS_2025_01/113107325" TargetMode="External" /><Relationship Id="rId3" Type="http://schemas.openxmlformats.org/officeDocument/2006/relationships/hyperlink" Target="https://podminky.urs.cz/item/CS_URS_2025_01/113202111" TargetMode="External" /><Relationship Id="rId4" Type="http://schemas.openxmlformats.org/officeDocument/2006/relationships/hyperlink" Target="https://podminky.urs.cz/item/CS_URS_2025_01/131151201" TargetMode="External" /><Relationship Id="rId5" Type="http://schemas.openxmlformats.org/officeDocument/2006/relationships/hyperlink" Target="https://podminky.urs.cz/item/CS_URS_2025_01/132154104" TargetMode="External" /><Relationship Id="rId6" Type="http://schemas.openxmlformats.org/officeDocument/2006/relationships/hyperlink" Target="https://podminky.urs.cz/item/CS_URS_2025_01/139001101" TargetMode="External" /><Relationship Id="rId7" Type="http://schemas.openxmlformats.org/officeDocument/2006/relationships/hyperlink" Target="https://podminky.urs.cz/item/CS_URS_2025_01/151101101" TargetMode="External" /><Relationship Id="rId8" Type="http://schemas.openxmlformats.org/officeDocument/2006/relationships/hyperlink" Target="https://podminky.urs.cz/item/CS_URS_2025_01/151101102" TargetMode="External" /><Relationship Id="rId9" Type="http://schemas.openxmlformats.org/officeDocument/2006/relationships/hyperlink" Target="https://podminky.urs.cz/item/CS_URS_2025_01/151101111" TargetMode="External" /><Relationship Id="rId10" Type="http://schemas.openxmlformats.org/officeDocument/2006/relationships/hyperlink" Target="https://podminky.urs.cz/item/CS_URS_2025_01/151101112" TargetMode="External" /><Relationship Id="rId11" Type="http://schemas.openxmlformats.org/officeDocument/2006/relationships/hyperlink" Target="https://podminky.urs.cz/item/CS_URS_2025_01/162351103" TargetMode="External" /><Relationship Id="rId12" Type="http://schemas.openxmlformats.org/officeDocument/2006/relationships/hyperlink" Target="https://podminky.urs.cz/item/CS_URS_2025_01/162751117" TargetMode="External" /><Relationship Id="rId13" Type="http://schemas.openxmlformats.org/officeDocument/2006/relationships/hyperlink" Target="https://podminky.urs.cz/item/CS_URS_2025_01/167151111" TargetMode="External" /><Relationship Id="rId14" Type="http://schemas.openxmlformats.org/officeDocument/2006/relationships/hyperlink" Target="https://podminky.urs.cz/item/CS_URS_2025_01/171251201" TargetMode="External" /><Relationship Id="rId15" Type="http://schemas.openxmlformats.org/officeDocument/2006/relationships/hyperlink" Target="https://podminky.urs.cz/item/CS_URS_2025_01/171251201" TargetMode="External" /><Relationship Id="rId16" Type="http://schemas.openxmlformats.org/officeDocument/2006/relationships/hyperlink" Target="https://podminky.urs.cz/item/CS_URS_2025_01/171201221" TargetMode="External" /><Relationship Id="rId17" Type="http://schemas.openxmlformats.org/officeDocument/2006/relationships/hyperlink" Target="https://podminky.urs.cz/item/CS_URS_2025_01/174111101" TargetMode="External" /><Relationship Id="rId18" Type="http://schemas.openxmlformats.org/officeDocument/2006/relationships/hyperlink" Target="https://podminky.urs.cz/item/CS_URS_2025_01/174111101" TargetMode="External" /><Relationship Id="rId19" Type="http://schemas.openxmlformats.org/officeDocument/2006/relationships/hyperlink" Target="https://podminky.urs.cz/item/CS_URS_2025_01/175151101" TargetMode="External" /><Relationship Id="rId20" Type="http://schemas.openxmlformats.org/officeDocument/2006/relationships/hyperlink" Target="https://podminky.urs.cz/item/CS_URS_2025_01/359901211" TargetMode="External" /><Relationship Id="rId21" Type="http://schemas.openxmlformats.org/officeDocument/2006/relationships/hyperlink" Target="https://podminky.urs.cz/item/CS_URS_2025_01/451572111" TargetMode="External" /><Relationship Id="rId22" Type="http://schemas.openxmlformats.org/officeDocument/2006/relationships/hyperlink" Target="https://podminky.urs.cz/item/CS_URS_2025_01/452112112" TargetMode="External" /><Relationship Id="rId23" Type="http://schemas.openxmlformats.org/officeDocument/2006/relationships/hyperlink" Target="https://podminky.urs.cz/item/CS_URS_2025_01/452112112" TargetMode="External" /><Relationship Id="rId24" Type="http://schemas.openxmlformats.org/officeDocument/2006/relationships/hyperlink" Target="https://podminky.urs.cz/item/CS_URS_2025_01/452112122" TargetMode="External" /><Relationship Id="rId25" Type="http://schemas.openxmlformats.org/officeDocument/2006/relationships/hyperlink" Target="https://podminky.urs.cz/item/CS_URS_2025_01/452311121" TargetMode="External" /><Relationship Id="rId26" Type="http://schemas.openxmlformats.org/officeDocument/2006/relationships/hyperlink" Target="https://podminky.urs.cz/item/CS_URS_2025_01/452321131" TargetMode="External" /><Relationship Id="rId27" Type="http://schemas.openxmlformats.org/officeDocument/2006/relationships/hyperlink" Target="https://podminky.urs.cz/item/CS_URS_2025_01/452351111" TargetMode="External" /><Relationship Id="rId28" Type="http://schemas.openxmlformats.org/officeDocument/2006/relationships/hyperlink" Target="https://podminky.urs.cz/item/CS_URS_2025_01/452351112" TargetMode="External" /><Relationship Id="rId29" Type="http://schemas.openxmlformats.org/officeDocument/2006/relationships/hyperlink" Target="https://podminky.urs.cz/item/CS_URS_2025_01/452368211" TargetMode="External" /><Relationship Id="rId30" Type="http://schemas.openxmlformats.org/officeDocument/2006/relationships/hyperlink" Target="https://podminky.urs.cz/item/CS_URS_2025_01/871211141" TargetMode="External" /><Relationship Id="rId31" Type="http://schemas.openxmlformats.org/officeDocument/2006/relationships/hyperlink" Target="https://podminky.urs.cz/item/CS_URS_2025_01/871313123" TargetMode="External" /><Relationship Id="rId32" Type="http://schemas.openxmlformats.org/officeDocument/2006/relationships/hyperlink" Target="https://podminky.urs.cz/item/CS_URS_2025_01/877315123" TargetMode="External" /><Relationship Id="rId33" Type="http://schemas.openxmlformats.org/officeDocument/2006/relationships/hyperlink" Target="https://podminky.urs.cz/item/CS_URS_2025_01/879221111" TargetMode="External" /><Relationship Id="rId34" Type="http://schemas.openxmlformats.org/officeDocument/2006/relationships/hyperlink" Target="https://podminky.urs.cz/item/CS_URS_2025_01/891211112" TargetMode="External" /><Relationship Id="rId35" Type="http://schemas.openxmlformats.org/officeDocument/2006/relationships/hyperlink" Target="https://podminky.urs.cz/item/CS_URS_2025_01/891249111" TargetMode="External" /><Relationship Id="rId36" Type="http://schemas.openxmlformats.org/officeDocument/2006/relationships/hyperlink" Target="https://podminky.urs.cz/item/CS_URS_2025_01/892233122" TargetMode="External" /><Relationship Id="rId37" Type="http://schemas.openxmlformats.org/officeDocument/2006/relationships/hyperlink" Target="https://podminky.urs.cz/item/CS_URS_2025_01/892351111" TargetMode="External" /><Relationship Id="rId38" Type="http://schemas.openxmlformats.org/officeDocument/2006/relationships/hyperlink" Target="https://podminky.urs.cz/item/CS_URS_2025_01/892372111" TargetMode="External" /><Relationship Id="rId39" Type="http://schemas.openxmlformats.org/officeDocument/2006/relationships/hyperlink" Target="https://podminky.urs.cz/item/CS_URS_2025_01/894410102" TargetMode="External" /><Relationship Id="rId40" Type="http://schemas.openxmlformats.org/officeDocument/2006/relationships/hyperlink" Target="https://podminky.urs.cz/item/CS_URS_2025_01/894410212" TargetMode="External" /><Relationship Id="rId41" Type="http://schemas.openxmlformats.org/officeDocument/2006/relationships/hyperlink" Target="https://podminky.urs.cz/item/CS_URS_2025_01/894410211" TargetMode="External" /><Relationship Id="rId4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5_01/111209111" TargetMode="External" /><Relationship Id="rId2" Type="http://schemas.openxmlformats.org/officeDocument/2006/relationships/hyperlink" Target="https://podminky.urs.cz/item/CS_URS_2025_01/111251101" TargetMode="External" /><Relationship Id="rId3" Type="http://schemas.openxmlformats.org/officeDocument/2006/relationships/hyperlink" Target="https://podminky.urs.cz/item/CS_URS_2025_01/112101101" TargetMode="External" /><Relationship Id="rId4" Type="http://schemas.openxmlformats.org/officeDocument/2006/relationships/hyperlink" Target="https://podminky.urs.cz/item/CS_URS_2025_01/112101102" TargetMode="External" /><Relationship Id="rId5" Type="http://schemas.openxmlformats.org/officeDocument/2006/relationships/hyperlink" Target="https://podminky.urs.cz/item/CS_URS_2025_01/112101122" TargetMode="External" /><Relationship Id="rId6" Type="http://schemas.openxmlformats.org/officeDocument/2006/relationships/hyperlink" Target="https://podminky.urs.cz/item/CS_URS_2025_01/112111111" TargetMode="External" /><Relationship Id="rId7" Type="http://schemas.openxmlformats.org/officeDocument/2006/relationships/hyperlink" Target="https://podminky.urs.cz/item/CS_URS_2025_01/112211111" TargetMode="External" /><Relationship Id="rId8" Type="http://schemas.openxmlformats.org/officeDocument/2006/relationships/hyperlink" Target="https://podminky.urs.cz/item/CS_URS_2025_01/112211112" TargetMode="External" /><Relationship Id="rId9" Type="http://schemas.openxmlformats.org/officeDocument/2006/relationships/hyperlink" Target="https://podminky.urs.cz/item/CS_URS_2025_01/112251101" TargetMode="External" /><Relationship Id="rId10" Type="http://schemas.openxmlformats.org/officeDocument/2006/relationships/hyperlink" Target="https://podminky.urs.cz/item/CS_URS_2025_01/112251102" TargetMode="External" /><Relationship Id="rId11" Type="http://schemas.openxmlformats.org/officeDocument/2006/relationships/hyperlink" Target="https://podminky.urs.cz/item/CS_URS_2025_01/113106144" TargetMode="External" /><Relationship Id="rId12" Type="http://schemas.openxmlformats.org/officeDocument/2006/relationships/hyperlink" Target="https://podminky.urs.cz/item/CS_URS_2025_01/113107162" TargetMode="External" /><Relationship Id="rId13" Type="http://schemas.openxmlformats.org/officeDocument/2006/relationships/hyperlink" Target="https://podminky.urs.cz/item/CS_URS_2025_01/113107175" TargetMode="External" /><Relationship Id="rId14" Type="http://schemas.openxmlformats.org/officeDocument/2006/relationships/hyperlink" Target="https://podminky.urs.cz/item/CS_URS_2025_01/113107212" TargetMode="External" /><Relationship Id="rId15" Type="http://schemas.openxmlformats.org/officeDocument/2006/relationships/hyperlink" Target="https://podminky.urs.cz/item/CS_URS_2025_01/113107325" TargetMode="External" /><Relationship Id="rId16" Type="http://schemas.openxmlformats.org/officeDocument/2006/relationships/hyperlink" Target="https://podminky.urs.cz/item/CS_URS_2025_01/113107342" TargetMode="External" /><Relationship Id="rId17" Type="http://schemas.openxmlformats.org/officeDocument/2006/relationships/hyperlink" Target="https://podminky.urs.cz/item/CS_URS_2025_01/113202111" TargetMode="External" /><Relationship Id="rId18" Type="http://schemas.openxmlformats.org/officeDocument/2006/relationships/hyperlink" Target="https://podminky.urs.cz/item/CS_URS_2025_01/121151125" TargetMode="External" /><Relationship Id="rId19" Type="http://schemas.openxmlformats.org/officeDocument/2006/relationships/hyperlink" Target="https://podminky.urs.cz/item/CS_URS_2025_01/122252513" TargetMode="External" /><Relationship Id="rId20" Type="http://schemas.openxmlformats.org/officeDocument/2006/relationships/hyperlink" Target="https://podminky.urs.cz/item/CS_URS_2025_01/131151343" TargetMode="External" /><Relationship Id="rId21" Type="http://schemas.openxmlformats.org/officeDocument/2006/relationships/hyperlink" Target="https://podminky.urs.cz/item/CS_URS_2025_01/162201401" TargetMode="External" /><Relationship Id="rId22" Type="http://schemas.openxmlformats.org/officeDocument/2006/relationships/hyperlink" Target="https://podminky.urs.cz/item/CS_URS_2025_01/162201402" TargetMode="External" /><Relationship Id="rId23" Type="http://schemas.openxmlformats.org/officeDocument/2006/relationships/hyperlink" Target="https://podminky.urs.cz/item/CS_URS_2025_01/162201406" TargetMode="External" /><Relationship Id="rId24" Type="http://schemas.openxmlformats.org/officeDocument/2006/relationships/hyperlink" Target="https://podminky.urs.cz/item/CS_URS_2025_01/162201411" TargetMode="External" /><Relationship Id="rId25" Type="http://schemas.openxmlformats.org/officeDocument/2006/relationships/hyperlink" Target="https://podminky.urs.cz/item/CS_URS_2025_01/162201412" TargetMode="External" /><Relationship Id="rId26" Type="http://schemas.openxmlformats.org/officeDocument/2006/relationships/hyperlink" Target="https://podminky.urs.cz/item/CS_URS_2025_01/162201416" TargetMode="External" /><Relationship Id="rId27" Type="http://schemas.openxmlformats.org/officeDocument/2006/relationships/hyperlink" Target="https://podminky.urs.cz/item/CS_URS_2025_01/162201421" TargetMode="External" /><Relationship Id="rId28" Type="http://schemas.openxmlformats.org/officeDocument/2006/relationships/hyperlink" Target="https://podminky.urs.cz/item/CS_URS_2025_01/162201422" TargetMode="External" /><Relationship Id="rId29" Type="http://schemas.openxmlformats.org/officeDocument/2006/relationships/hyperlink" Target="https://podminky.urs.cz/item/CS_URS_2025_01/162301501" TargetMode="External" /><Relationship Id="rId30" Type="http://schemas.openxmlformats.org/officeDocument/2006/relationships/hyperlink" Target="https://podminky.urs.cz/item/CS_URS_2025_01/162351103" TargetMode="External" /><Relationship Id="rId31" Type="http://schemas.openxmlformats.org/officeDocument/2006/relationships/hyperlink" Target="https://podminky.urs.cz/item/CS_URS_2025_01/162751117" TargetMode="External" /><Relationship Id="rId32" Type="http://schemas.openxmlformats.org/officeDocument/2006/relationships/hyperlink" Target="https://podminky.urs.cz/item/CS_URS_2025_01/162751119" TargetMode="External" /><Relationship Id="rId33" Type="http://schemas.openxmlformats.org/officeDocument/2006/relationships/hyperlink" Target="https://podminky.urs.cz/item/CS_URS_2025_01/167151101" TargetMode="External" /><Relationship Id="rId34" Type="http://schemas.openxmlformats.org/officeDocument/2006/relationships/hyperlink" Target="https://podminky.urs.cz/item/CS_URS_2025_01/171201221" TargetMode="External" /><Relationship Id="rId35" Type="http://schemas.openxmlformats.org/officeDocument/2006/relationships/hyperlink" Target="https://podminky.urs.cz/item/CS_URS_2025_01/171251201" TargetMode="External" /><Relationship Id="rId36" Type="http://schemas.openxmlformats.org/officeDocument/2006/relationships/hyperlink" Target="https://podminky.urs.cz/item/CS_URS_2025_01/171251201" TargetMode="External" /><Relationship Id="rId37" Type="http://schemas.openxmlformats.org/officeDocument/2006/relationships/hyperlink" Target="https://podminky.urs.cz/item/CS_URS_2025_01/181152302" TargetMode="External" /><Relationship Id="rId38" Type="http://schemas.openxmlformats.org/officeDocument/2006/relationships/hyperlink" Target="https://podminky.urs.cz/item/CS_URS_2025_01/338171113" TargetMode="External" /><Relationship Id="rId39" Type="http://schemas.openxmlformats.org/officeDocument/2006/relationships/hyperlink" Target="https://podminky.urs.cz/item/CS_URS_2025_01/348101210" TargetMode="External" /><Relationship Id="rId40" Type="http://schemas.openxmlformats.org/officeDocument/2006/relationships/hyperlink" Target="https://podminky.urs.cz/item/CS_URS_2025_01/348101250" TargetMode="External" /><Relationship Id="rId41" Type="http://schemas.openxmlformats.org/officeDocument/2006/relationships/hyperlink" Target="https://podminky.urs.cz/item/CS_URS_2025_01/348171143" TargetMode="External" /><Relationship Id="rId42" Type="http://schemas.openxmlformats.org/officeDocument/2006/relationships/hyperlink" Target="https://podminky.urs.cz/item/CS_URS_2025_01/564750011" TargetMode="External" /><Relationship Id="rId43" Type="http://schemas.openxmlformats.org/officeDocument/2006/relationships/hyperlink" Target="https://podminky.urs.cz/item/CS_URS_2025_01/564731111" TargetMode="External" /><Relationship Id="rId44" Type="http://schemas.openxmlformats.org/officeDocument/2006/relationships/hyperlink" Target="https://podminky.urs.cz/item/CS_URS_2025_01/564761111" TargetMode="External" /><Relationship Id="rId45" Type="http://schemas.openxmlformats.org/officeDocument/2006/relationships/hyperlink" Target="https://podminky.urs.cz/item/CS_URS_2025_01/596211113" TargetMode="External" /><Relationship Id="rId46" Type="http://schemas.openxmlformats.org/officeDocument/2006/relationships/hyperlink" Target="https://podminky.urs.cz/item/CS_URS_2025_01/596211210" TargetMode="External" /><Relationship Id="rId47" Type="http://schemas.openxmlformats.org/officeDocument/2006/relationships/hyperlink" Target="https://podminky.urs.cz/item/CS_URS_2025_01/596212210" TargetMode="External" /><Relationship Id="rId48" Type="http://schemas.openxmlformats.org/officeDocument/2006/relationships/hyperlink" Target="https://podminky.urs.cz/item/CS_URS_2025_01/596412112" TargetMode="External" /><Relationship Id="rId49" Type="http://schemas.openxmlformats.org/officeDocument/2006/relationships/hyperlink" Target="https://podminky.urs.cz/item/CS_URS_2025_01/596412115" TargetMode="External" /><Relationship Id="rId50" Type="http://schemas.openxmlformats.org/officeDocument/2006/relationships/hyperlink" Target="https://podminky.urs.cz/item/CS_URS_2025_01/912113113" TargetMode="External" /><Relationship Id="rId51" Type="http://schemas.openxmlformats.org/officeDocument/2006/relationships/hyperlink" Target="https://podminky.urs.cz/item/CS_URS_2025_01/914111111" TargetMode="External" /><Relationship Id="rId52" Type="http://schemas.openxmlformats.org/officeDocument/2006/relationships/hyperlink" Target="https://podminky.urs.cz/item/CS_URS_2025_01/914511111" TargetMode="External" /><Relationship Id="rId53" Type="http://schemas.openxmlformats.org/officeDocument/2006/relationships/hyperlink" Target="https://podminky.urs.cz/item/CS_URS_2025_01/915211111" TargetMode="External" /><Relationship Id="rId54" Type="http://schemas.openxmlformats.org/officeDocument/2006/relationships/hyperlink" Target="https://podminky.urs.cz/item/CS_URS_2025_01/915211115" TargetMode="External" /><Relationship Id="rId55" Type="http://schemas.openxmlformats.org/officeDocument/2006/relationships/hyperlink" Target="https://podminky.urs.cz/item/CS_URS_2025_01/915231111" TargetMode="External" /><Relationship Id="rId56" Type="http://schemas.openxmlformats.org/officeDocument/2006/relationships/hyperlink" Target="https://podminky.urs.cz/item/CS_URS_2025_01/915611111" TargetMode="External" /><Relationship Id="rId57" Type="http://schemas.openxmlformats.org/officeDocument/2006/relationships/hyperlink" Target="https://podminky.urs.cz/item/CS_URS_2025_01/915621111" TargetMode="External" /><Relationship Id="rId58" Type="http://schemas.openxmlformats.org/officeDocument/2006/relationships/hyperlink" Target="https://podminky.urs.cz/item/CS_URS_2025_01/916131213" TargetMode="External" /><Relationship Id="rId59" Type="http://schemas.openxmlformats.org/officeDocument/2006/relationships/hyperlink" Target="https://podminky.urs.cz/item/CS_URS_2025_01/916131213" TargetMode="External" /><Relationship Id="rId60" Type="http://schemas.openxmlformats.org/officeDocument/2006/relationships/hyperlink" Target="https://podminky.urs.cz/item/CS_URS_2025_01/916231213" TargetMode="External" /><Relationship Id="rId61" Type="http://schemas.openxmlformats.org/officeDocument/2006/relationships/hyperlink" Target="https://podminky.urs.cz/item/CS_URS_2025_01/919121223" TargetMode="External" /><Relationship Id="rId62" Type="http://schemas.openxmlformats.org/officeDocument/2006/relationships/hyperlink" Target="https://podminky.urs.cz/item/CS_URS_2025_01/919726122" TargetMode="External" /><Relationship Id="rId63" Type="http://schemas.openxmlformats.org/officeDocument/2006/relationships/hyperlink" Target="https://podminky.urs.cz/item/CS_URS_2025_01/938908411" TargetMode="External" /><Relationship Id="rId64" Type="http://schemas.openxmlformats.org/officeDocument/2006/relationships/hyperlink" Target="https://podminky.urs.cz/item/CS_URS_2025_01/938909311" TargetMode="External" /><Relationship Id="rId65" Type="http://schemas.openxmlformats.org/officeDocument/2006/relationships/hyperlink" Target="https://podminky.urs.cz/item/CS_URS_2025_01/962032231" TargetMode="External" /><Relationship Id="rId66" Type="http://schemas.openxmlformats.org/officeDocument/2006/relationships/hyperlink" Target="https://podminky.urs.cz/item/CS_URS_2025_01/966003810" TargetMode="External" /><Relationship Id="rId67" Type="http://schemas.openxmlformats.org/officeDocument/2006/relationships/hyperlink" Target="https://podminky.urs.cz/item/CS_URS_2025_01/966071711" TargetMode="External" /><Relationship Id="rId68" Type="http://schemas.openxmlformats.org/officeDocument/2006/relationships/hyperlink" Target="https://podminky.urs.cz/item/CS_URS_2025_01/966071822" TargetMode="External" /><Relationship Id="rId69" Type="http://schemas.openxmlformats.org/officeDocument/2006/relationships/hyperlink" Target="https://podminky.urs.cz/item/CS_URS_2025_01/997013501" TargetMode="External" /><Relationship Id="rId70" Type="http://schemas.openxmlformats.org/officeDocument/2006/relationships/hyperlink" Target="https://podminky.urs.cz/item/CS_URS_2025_01/997013509" TargetMode="External" /><Relationship Id="rId71" Type="http://schemas.openxmlformats.org/officeDocument/2006/relationships/hyperlink" Target="https://podminky.urs.cz/item/CS_URS_2025_01/997013609" TargetMode="External" /><Relationship Id="rId72" Type="http://schemas.openxmlformats.org/officeDocument/2006/relationships/hyperlink" Target="https://podminky.urs.cz/item/CS_URS_2025_01/997013631" TargetMode="External" /><Relationship Id="rId73" Type="http://schemas.openxmlformats.org/officeDocument/2006/relationships/hyperlink" Target="https://podminky.urs.cz/item/CS_URS_2025_01/997013645" TargetMode="External" /><Relationship Id="rId74" Type="http://schemas.openxmlformats.org/officeDocument/2006/relationships/hyperlink" Target="https://podminky.urs.cz/item/CS_URS_2025_01/998223011" TargetMode="External" /><Relationship Id="rId75" Type="http://schemas.openxmlformats.org/officeDocument/2006/relationships/hyperlink" Target="https://podminky.urs.cz/item/CS_URS_2025_01/767996703" TargetMode="External" /><Relationship Id="rId76" Type="http://schemas.openxmlformats.org/officeDocument/2006/relationships/hyperlink" Target="https://podminky.urs.cz/item/CS_URS_2025_01/998767201" TargetMode="External" /><Relationship Id="rId77"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1/162351103" TargetMode="External" /><Relationship Id="rId2" Type="http://schemas.openxmlformats.org/officeDocument/2006/relationships/hyperlink" Target="https://podminky.urs.cz/item/CS_URS_2025_01/167151101" TargetMode="External" /><Relationship Id="rId3" Type="http://schemas.openxmlformats.org/officeDocument/2006/relationships/hyperlink" Target="https://podminky.urs.cz/item/CS_URS_2025_01/181351104" TargetMode="External" /><Relationship Id="rId4" Type="http://schemas.openxmlformats.org/officeDocument/2006/relationships/hyperlink" Target="https://podminky.urs.cz/item/CS_URS_2025_01/181411131" TargetMode="External" /><Relationship Id="rId5" Type="http://schemas.openxmlformats.org/officeDocument/2006/relationships/hyperlink" Target="https://podminky.urs.cz/item/CS_URS_2025_01/181151311" TargetMode="External" /><Relationship Id="rId6" Type="http://schemas.openxmlformats.org/officeDocument/2006/relationships/hyperlink" Target="https://podminky.urs.cz/item/CS_URS_2025_01/183101215" TargetMode="External" /><Relationship Id="rId7" Type="http://schemas.openxmlformats.org/officeDocument/2006/relationships/hyperlink" Target="https://podminky.urs.cz/item/CS_URS_2025_01/183101221" TargetMode="External" /><Relationship Id="rId8" Type="http://schemas.openxmlformats.org/officeDocument/2006/relationships/hyperlink" Target="https://podminky.urs.cz/item/CS_URS_2025_01/183403113" TargetMode="External" /><Relationship Id="rId9" Type="http://schemas.openxmlformats.org/officeDocument/2006/relationships/hyperlink" Target="https://podminky.urs.cz/item/CS_URS_2025_01/183403151" TargetMode="External" /><Relationship Id="rId10" Type="http://schemas.openxmlformats.org/officeDocument/2006/relationships/hyperlink" Target="https://podminky.urs.cz/item/CS_URS_2025_01/183403153" TargetMode="External" /><Relationship Id="rId11" Type="http://schemas.openxmlformats.org/officeDocument/2006/relationships/hyperlink" Target="https://podminky.urs.cz/item/CS_URS_2025_01/183403161" TargetMode="External" /><Relationship Id="rId12" Type="http://schemas.openxmlformats.org/officeDocument/2006/relationships/hyperlink" Target="https://podminky.urs.cz/item/CS_URS_2025_01/184102113" TargetMode="External" /><Relationship Id="rId13" Type="http://schemas.openxmlformats.org/officeDocument/2006/relationships/hyperlink" Target="https://podminky.urs.cz/item/CS_URS_2025_01/184102115" TargetMode="External" /><Relationship Id="rId14" Type="http://schemas.openxmlformats.org/officeDocument/2006/relationships/hyperlink" Target="https://podminky.urs.cz/item/CS_URS_2025_01/184215112" TargetMode="External" /><Relationship Id="rId15" Type="http://schemas.openxmlformats.org/officeDocument/2006/relationships/hyperlink" Target="https://podminky.urs.cz/item/CS_URS_2025_01/184215411" TargetMode="External" /><Relationship Id="rId16" Type="http://schemas.openxmlformats.org/officeDocument/2006/relationships/hyperlink" Target="https://podminky.urs.cz/item/CS_URS_2025_01/184215412" TargetMode="External" /><Relationship Id="rId17" Type="http://schemas.openxmlformats.org/officeDocument/2006/relationships/hyperlink" Target="https://podminky.urs.cz/item/CS_URS_2025_01/184806111" TargetMode="External" /><Relationship Id="rId18" Type="http://schemas.openxmlformats.org/officeDocument/2006/relationships/hyperlink" Target="https://podminky.urs.cz/item/CS_URS_2025_01/184813511" TargetMode="External" /><Relationship Id="rId19" Type="http://schemas.openxmlformats.org/officeDocument/2006/relationships/hyperlink" Target="https://podminky.urs.cz/item/CS_URS_2025_01/184813521" TargetMode="External" /><Relationship Id="rId20" Type="http://schemas.openxmlformats.org/officeDocument/2006/relationships/hyperlink" Target="https://podminky.urs.cz/item/CS_URS_2025_01/184851412" TargetMode="External" /><Relationship Id="rId21" Type="http://schemas.openxmlformats.org/officeDocument/2006/relationships/hyperlink" Target="https://podminky.urs.cz/item/CS_URS_2025_01/184911421" TargetMode="External" /><Relationship Id="rId22" Type="http://schemas.openxmlformats.org/officeDocument/2006/relationships/hyperlink" Target="https://podminky.urs.cz/item/CS_URS_2025_01/185802113" TargetMode="External" /><Relationship Id="rId23" Type="http://schemas.openxmlformats.org/officeDocument/2006/relationships/hyperlink" Target="https://podminky.urs.cz/item/CS_URS_2025_01/185802114" TargetMode="External" /><Relationship Id="rId24" Type="http://schemas.openxmlformats.org/officeDocument/2006/relationships/hyperlink" Target="https://podminky.urs.cz/item/CS_URS_2025_01/185804312" TargetMode="External" /><Relationship Id="rId25" Type="http://schemas.openxmlformats.org/officeDocument/2006/relationships/hyperlink" Target="https://podminky.urs.cz/item/CS_URS_2025_01/185851121" TargetMode="External" /><Relationship Id="rId26" Type="http://schemas.openxmlformats.org/officeDocument/2006/relationships/hyperlink" Target="https://podminky.urs.cz/item/CS_URS_2025_01/998231311" TargetMode="External" /><Relationship Id="rId27"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26</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29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31</v>
      </c>
      <c r="AO13" s="22"/>
      <c r="AP13" s="22"/>
      <c r="AQ13" s="22"/>
      <c r="AR13" s="20"/>
      <c r="BE13" s="31"/>
      <c r="BS13" s="17" t="s">
        <v>6</v>
      </c>
    </row>
    <row r="14">
      <c r="B14" s="21"/>
      <c r="C14" s="22"/>
      <c r="D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31</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33</v>
      </c>
      <c r="AO16" s="22"/>
      <c r="AP16" s="22"/>
      <c r="AQ16" s="22"/>
      <c r="AR16" s="20"/>
      <c r="BE16" s="31"/>
      <c r="BS16" s="17" t="s">
        <v>4</v>
      </c>
    </row>
    <row r="17" s="1" customFormat="1"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35</v>
      </c>
      <c r="AO17" s="22"/>
      <c r="AP17" s="22"/>
      <c r="AQ17" s="22"/>
      <c r="AR17" s="20"/>
      <c r="BE17" s="31"/>
      <c r="BS17" s="17" t="s">
        <v>36</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39</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40</v>
      </c>
      <c r="M28" s="45"/>
      <c r="N28" s="45"/>
      <c r="O28" s="45"/>
      <c r="P28" s="45"/>
      <c r="Q28" s="40"/>
      <c r="R28" s="40"/>
      <c r="S28" s="40"/>
      <c r="T28" s="40"/>
      <c r="U28" s="40"/>
      <c r="V28" s="40"/>
      <c r="W28" s="45" t="s">
        <v>41</v>
      </c>
      <c r="X28" s="45"/>
      <c r="Y28" s="45"/>
      <c r="Z28" s="45"/>
      <c r="AA28" s="45"/>
      <c r="AB28" s="45"/>
      <c r="AC28" s="45"/>
      <c r="AD28" s="45"/>
      <c r="AE28" s="45"/>
      <c r="AF28" s="40"/>
      <c r="AG28" s="40"/>
      <c r="AH28" s="40"/>
      <c r="AI28" s="40"/>
      <c r="AJ28" s="40"/>
      <c r="AK28" s="45" t="s">
        <v>42</v>
      </c>
      <c r="AL28" s="45"/>
      <c r="AM28" s="45"/>
      <c r="AN28" s="45"/>
      <c r="AO28" s="45"/>
      <c r="AP28" s="40"/>
      <c r="AQ28" s="40"/>
      <c r="AR28" s="44"/>
      <c r="BE28" s="31"/>
    </row>
    <row r="29" s="3" customFormat="1" ht="14.4" customHeight="1">
      <c r="A29" s="3"/>
      <c r="B29" s="46"/>
      <c r="C29" s="47"/>
      <c r="D29" s="32" t="s">
        <v>43</v>
      </c>
      <c r="E29" s="47"/>
      <c r="F29" s="32" t="s">
        <v>44</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45</v>
      </c>
      <c r="G30" s="47"/>
      <c r="H30" s="47"/>
      <c r="I30" s="47"/>
      <c r="J30" s="47"/>
      <c r="K30" s="47"/>
      <c r="L30" s="48">
        <v>0.12</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46</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47</v>
      </c>
      <c r="G32" s="47"/>
      <c r="H32" s="47"/>
      <c r="I32" s="47"/>
      <c r="J32" s="47"/>
      <c r="K32" s="47"/>
      <c r="L32" s="48">
        <v>0.12</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48</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49</v>
      </c>
      <c r="E35" s="54"/>
      <c r="F35" s="54"/>
      <c r="G35" s="54"/>
      <c r="H35" s="54"/>
      <c r="I35" s="54"/>
      <c r="J35" s="54"/>
      <c r="K35" s="54"/>
      <c r="L35" s="54"/>
      <c r="M35" s="54"/>
      <c r="N35" s="54"/>
      <c r="O35" s="54"/>
      <c r="P35" s="54"/>
      <c r="Q35" s="54"/>
      <c r="R35" s="54"/>
      <c r="S35" s="54"/>
      <c r="T35" s="55" t="s">
        <v>50</v>
      </c>
      <c r="U35" s="54"/>
      <c r="V35" s="54"/>
      <c r="W35" s="54"/>
      <c r="X35" s="56" t="s">
        <v>51</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52</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53</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54</v>
      </c>
      <c r="E60" s="42"/>
      <c r="F60" s="42"/>
      <c r="G60" s="42"/>
      <c r="H60" s="42"/>
      <c r="I60" s="42"/>
      <c r="J60" s="42"/>
      <c r="K60" s="42"/>
      <c r="L60" s="42"/>
      <c r="M60" s="42"/>
      <c r="N60" s="42"/>
      <c r="O60" s="42"/>
      <c r="P60" s="42"/>
      <c r="Q60" s="42"/>
      <c r="R60" s="42"/>
      <c r="S60" s="42"/>
      <c r="T60" s="42"/>
      <c r="U60" s="42"/>
      <c r="V60" s="64" t="s">
        <v>55</v>
      </c>
      <c r="W60" s="42"/>
      <c r="X60" s="42"/>
      <c r="Y60" s="42"/>
      <c r="Z60" s="42"/>
      <c r="AA60" s="42"/>
      <c r="AB60" s="42"/>
      <c r="AC60" s="42"/>
      <c r="AD60" s="42"/>
      <c r="AE60" s="42"/>
      <c r="AF60" s="42"/>
      <c r="AG60" s="42"/>
      <c r="AH60" s="64" t="s">
        <v>54</v>
      </c>
      <c r="AI60" s="42"/>
      <c r="AJ60" s="42"/>
      <c r="AK60" s="42"/>
      <c r="AL60" s="42"/>
      <c r="AM60" s="64" t="s">
        <v>55</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56</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57</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54</v>
      </c>
      <c r="E75" s="42"/>
      <c r="F75" s="42"/>
      <c r="G75" s="42"/>
      <c r="H75" s="42"/>
      <c r="I75" s="42"/>
      <c r="J75" s="42"/>
      <c r="K75" s="42"/>
      <c r="L75" s="42"/>
      <c r="M75" s="42"/>
      <c r="N75" s="42"/>
      <c r="O75" s="42"/>
      <c r="P75" s="42"/>
      <c r="Q75" s="42"/>
      <c r="R75" s="42"/>
      <c r="S75" s="42"/>
      <c r="T75" s="42"/>
      <c r="U75" s="42"/>
      <c r="V75" s="64" t="s">
        <v>55</v>
      </c>
      <c r="W75" s="42"/>
      <c r="X75" s="42"/>
      <c r="Y75" s="42"/>
      <c r="Z75" s="42"/>
      <c r="AA75" s="42"/>
      <c r="AB75" s="42"/>
      <c r="AC75" s="42"/>
      <c r="AD75" s="42"/>
      <c r="AE75" s="42"/>
      <c r="AF75" s="42"/>
      <c r="AG75" s="42"/>
      <c r="AH75" s="64" t="s">
        <v>54</v>
      </c>
      <c r="AI75" s="42"/>
      <c r="AJ75" s="42"/>
      <c r="AK75" s="42"/>
      <c r="AL75" s="42"/>
      <c r="AM75" s="64" t="s">
        <v>55</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58</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IMPORT</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0022025 - Transformace Domova pod Kuňkou - areál Ke Tvrzi</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 xml:space="preserve"> </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28. 3. 2025</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Pardubický kraj</v>
      </c>
      <c r="M89" s="40"/>
      <c r="N89" s="40"/>
      <c r="O89" s="40"/>
      <c r="P89" s="40"/>
      <c r="Q89" s="40"/>
      <c r="R89" s="40"/>
      <c r="S89" s="40"/>
      <c r="T89" s="40"/>
      <c r="U89" s="40"/>
      <c r="V89" s="40"/>
      <c r="W89" s="40"/>
      <c r="X89" s="40"/>
      <c r="Y89" s="40"/>
      <c r="Z89" s="40"/>
      <c r="AA89" s="40"/>
      <c r="AB89" s="40"/>
      <c r="AC89" s="40"/>
      <c r="AD89" s="40"/>
      <c r="AE89" s="40"/>
      <c r="AF89" s="40"/>
      <c r="AG89" s="40"/>
      <c r="AH89" s="40"/>
      <c r="AI89" s="32" t="s">
        <v>32</v>
      </c>
      <c r="AJ89" s="40"/>
      <c r="AK89" s="40"/>
      <c r="AL89" s="40"/>
      <c r="AM89" s="80" t="str">
        <f>IF(E17="","",E17)</f>
        <v>Sinc s.r.o.</v>
      </c>
      <c r="AN89" s="71"/>
      <c r="AO89" s="71"/>
      <c r="AP89" s="71"/>
      <c r="AQ89" s="40"/>
      <c r="AR89" s="44"/>
      <c r="AS89" s="81" t="s">
        <v>59</v>
      </c>
      <c r="AT89" s="82"/>
      <c r="AU89" s="83"/>
      <c r="AV89" s="83"/>
      <c r="AW89" s="83"/>
      <c r="AX89" s="83"/>
      <c r="AY89" s="83"/>
      <c r="AZ89" s="83"/>
      <c r="BA89" s="83"/>
      <c r="BB89" s="83"/>
      <c r="BC89" s="83"/>
      <c r="BD89" s="84"/>
      <c r="BE89" s="38"/>
    </row>
    <row r="90" s="2" customFormat="1" ht="15.15" customHeight="1">
      <c r="A90" s="38"/>
      <c r="B90" s="39"/>
      <c r="C90" s="32" t="s">
        <v>30</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37</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60</v>
      </c>
      <c r="D92" s="94"/>
      <c r="E92" s="94"/>
      <c r="F92" s="94"/>
      <c r="G92" s="94"/>
      <c r="H92" s="95"/>
      <c r="I92" s="96" t="s">
        <v>61</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62</v>
      </c>
      <c r="AH92" s="94"/>
      <c r="AI92" s="94"/>
      <c r="AJ92" s="94"/>
      <c r="AK92" s="94"/>
      <c r="AL92" s="94"/>
      <c r="AM92" s="94"/>
      <c r="AN92" s="96" t="s">
        <v>63</v>
      </c>
      <c r="AO92" s="94"/>
      <c r="AP92" s="98"/>
      <c r="AQ92" s="99" t="s">
        <v>64</v>
      </c>
      <c r="AR92" s="44"/>
      <c r="AS92" s="100" t="s">
        <v>65</v>
      </c>
      <c r="AT92" s="101" t="s">
        <v>66</v>
      </c>
      <c r="AU92" s="101" t="s">
        <v>67</v>
      </c>
      <c r="AV92" s="101" t="s">
        <v>68</v>
      </c>
      <c r="AW92" s="101" t="s">
        <v>69</v>
      </c>
      <c r="AX92" s="101" t="s">
        <v>70</v>
      </c>
      <c r="AY92" s="101" t="s">
        <v>71</v>
      </c>
      <c r="AZ92" s="101" t="s">
        <v>72</v>
      </c>
      <c r="BA92" s="101" t="s">
        <v>73</v>
      </c>
      <c r="BB92" s="101" t="s">
        <v>74</v>
      </c>
      <c r="BC92" s="101" t="s">
        <v>75</v>
      </c>
      <c r="BD92" s="102" t="s">
        <v>76</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77</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ROUND(SUM(AG95:AG110),2)</f>
        <v>0</v>
      </c>
      <c r="AH94" s="109"/>
      <c r="AI94" s="109"/>
      <c r="AJ94" s="109"/>
      <c r="AK94" s="109"/>
      <c r="AL94" s="109"/>
      <c r="AM94" s="109"/>
      <c r="AN94" s="110">
        <f>SUM(AG94,AT94)</f>
        <v>0</v>
      </c>
      <c r="AO94" s="110"/>
      <c r="AP94" s="110"/>
      <c r="AQ94" s="111" t="s">
        <v>1</v>
      </c>
      <c r="AR94" s="112"/>
      <c r="AS94" s="113">
        <f>ROUND(SUM(AS95:AS110),2)</f>
        <v>0</v>
      </c>
      <c r="AT94" s="114">
        <f>ROUND(SUM(AV94:AW94),2)</f>
        <v>0</v>
      </c>
      <c r="AU94" s="115">
        <f>ROUND(SUM(AU95:AU110),5)</f>
        <v>0</v>
      </c>
      <c r="AV94" s="114">
        <f>ROUND(AZ94*L29,2)</f>
        <v>0</v>
      </c>
      <c r="AW94" s="114">
        <f>ROUND(BA94*L30,2)</f>
        <v>0</v>
      </c>
      <c r="AX94" s="114">
        <f>ROUND(BB94*L29,2)</f>
        <v>0</v>
      </c>
      <c r="AY94" s="114">
        <f>ROUND(BC94*L30,2)</f>
        <v>0</v>
      </c>
      <c r="AZ94" s="114">
        <f>ROUND(SUM(AZ95:AZ110),2)</f>
        <v>0</v>
      </c>
      <c r="BA94" s="114">
        <f>ROUND(SUM(BA95:BA110),2)</f>
        <v>0</v>
      </c>
      <c r="BB94" s="114">
        <f>ROUND(SUM(BB95:BB110),2)</f>
        <v>0</v>
      </c>
      <c r="BC94" s="114">
        <f>ROUND(SUM(BC95:BC110),2)</f>
        <v>0</v>
      </c>
      <c r="BD94" s="116">
        <f>ROUND(SUM(BD95:BD110),2)</f>
        <v>0</v>
      </c>
      <c r="BE94" s="6"/>
      <c r="BS94" s="117" t="s">
        <v>78</v>
      </c>
      <c r="BT94" s="117" t="s">
        <v>79</v>
      </c>
      <c r="BU94" s="118" t="s">
        <v>80</v>
      </c>
      <c r="BV94" s="117" t="s">
        <v>14</v>
      </c>
      <c r="BW94" s="117" t="s">
        <v>5</v>
      </c>
      <c r="BX94" s="117" t="s">
        <v>81</v>
      </c>
      <c r="CL94" s="117" t="s">
        <v>1</v>
      </c>
    </row>
    <row r="95" s="7" customFormat="1" ht="24.75" customHeight="1">
      <c r="A95" s="119" t="s">
        <v>82</v>
      </c>
      <c r="B95" s="120"/>
      <c r="C95" s="121"/>
      <c r="D95" s="122" t="s">
        <v>83</v>
      </c>
      <c r="E95" s="122"/>
      <c r="F95" s="122"/>
      <c r="G95" s="122"/>
      <c r="H95" s="122"/>
      <c r="I95" s="123"/>
      <c r="J95" s="122" t="s">
        <v>84</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01.1 - Stavební část'!J30</f>
        <v>0</v>
      </c>
      <c r="AH95" s="123"/>
      <c r="AI95" s="123"/>
      <c r="AJ95" s="123"/>
      <c r="AK95" s="123"/>
      <c r="AL95" s="123"/>
      <c r="AM95" s="123"/>
      <c r="AN95" s="124">
        <f>SUM(AG95,AT95)</f>
        <v>0</v>
      </c>
      <c r="AO95" s="123"/>
      <c r="AP95" s="123"/>
      <c r="AQ95" s="125" t="s">
        <v>85</v>
      </c>
      <c r="AR95" s="126"/>
      <c r="AS95" s="127">
        <v>0</v>
      </c>
      <c r="AT95" s="128">
        <f>ROUND(SUM(AV95:AW95),2)</f>
        <v>0</v>
      </c>
      <c r="AU95" s="129">
        <f>'SO 01.1 - Stavební část'!P140</f>
        <v>0</v>
      </c>
      <c r="AV95" s="128">
        <f>'SO 01.1 - Stavební část'!J33</f>
        <v>0</v>
      </c>
      <c r="AW95" s="128">
        <f>'SO 01.1 - Stavební část'!J34</f>
        <v>0</v>
      </c>
      <c r="AX95" s="128">
        <f>'SO 01.1 - Stavební část'!J35</f>
        <v>0</v>
      </c>
      <c r="AY95" s="128">
        <f>'SO 01.1 - Stavební část'!J36</f>
        <v>0</v>
      </c>
      <c r="AZ95" s="128">
        <f>'SO 01.1 - Stavební část'!F33</f>
        <v>0</v>
      </c>
      <c r="BA95" s="128">
        <f>'SO 01.1 - Stavební část'!F34</f>
        <v>0</v>
      </c>
      <c r="BB95" s="128">
        <f>'SO 01.1 - Stavební část'!F35</f>
        <v>0</v>
      </c>
      <c r="BC95" s="128">
        <f>'SO 01.1 - Stavební část'!F36</f>
        <v>0</v>
      </c>
      <c r="BD95" s="130">
        <f>'SO 01.1 - Stavební část'!F37</f>
        <v>0</v>
      </c>
      <c r="BE95" s="7"/>
      <c r="BT95" s="131" t="s">
        <v>86</v>
      </c>
      <c r="BV95" s="131" t="s">
        <v>14</v>
      </c>
      <c r="BW95" s="131" t="s">
        <v>87</v>
      </c>
      <c r="BX95" s="131" t="s">
        <v>5</v>
      </c>
      <c r="CL95" s="131" t="s">
        <v>1</v>
      </c>
      <c r="CM95" s="131" t="s">
        <v>86</v>
      </c>
    </row>
    <row r="96" s="7" customFormat="1" ht="24.75" customHeight="1">
      <c r="A96" s="119" t="s">
        <v>82</v>
      </c>
      <c r="B96" s="120"/>
      <c r="C96" s="121"/>
      <c r="D96" s="122" t="s">
        <v>88</v>
      </c>
      <c r="E96" s="122"/>
      <c r="F96" s="122"/>
      <c r="G96" s="122"/>
      <c r="H96" s="122"/>
      <c r="I96" s="123"/>
      <c r="J96" s="122" t="s">
        <v>89</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 01.3 - PBŘ'!J30</f>
        <v>0</v>
      </c>
      <c r="AH96" s="123"/>
      <c r="AI96" s="123"/>
      <c r="AJ96" s="123"/>
      <c r="AK96" s="123"/>
      <c r="AL96" s="123"/>
      <c r="AM96" s="123"/>
      <c r="AN96" s="124">
        <f>SUM(AG96,AT96)</f>
        <v>0</v>
      </c>
      <c r="AO96" s="123"/>
      <c r="AP96" s="123"/>
      <c r="AQ96" s="125" t="s">
        <v>85</v>
      </c>
      <c r="AR96" s="126"/>
      <c r="AS96" s="127">
        <v>0</v>
      </c>
      <c r="AT96" s="128">
        <f>ROUND(SUM(AV96:AW96),2)</f>
        <v>0</v>
      </c>
      <c r="AU96" s="129">
        <f>'SO 01.3 - PBŘ'!P118</f>
        <v>0</v>
      </c>
      <c r="AV96" s="128">
        <f>'SO 01.3 - PBŘ'!J33</f>
        <v>0</v>
      </c>
      <c r="AW96" s="128">
        <f>'SO 01.3 - PBŘ'!J34</f>
        <v>0</v>
      </c>
      <c r="AX96" s="128">
        <f>'SO 01.3 - PBŘ'!J35</f>
        <v>0</v>
      </c>
      <c r="AY96" s="128">
        <f>'SO 01.3 - PBŘ'!J36</f>
        <v>0</v>
      </c>
      <c r="AZ96" s="128">
        <f>'SO 01.3 - PBŘ'!F33</f>
        <v>0</v>
      </c>
      <c r="BA96" s="128">
        <f>'SO 01.3 - PBŘ'!F34</f>
        <v>0</v>
      </c>
      <c r="BB96" s="128">
        <f>'SO 01.3 - PBŘ'!F35</f>
        <v>0</v>
      </c>
      <c r="BC96" s="128">
        <f>'SO 01.3 - PBŘ'!F36</f>
        <v>0</v>
      </c>
      <c r="BD96" s="130">
        <f>'SO 01.3 - PBŘ'!F37</f>
        <v>0</v>
      </c>
      <c r="BE96" s="7"/>
      <c r="BT96" s="131" t="s">
        <v>86</v>
      </c>
      <c r="BV96" s="131" t="s">
        <v>14</v>
      </c>
      <c r="BW96" s="131" t="s">
        <v>90</v>
      </c>
      <c r="BX96" s="131" t="s">
        <v>5</v>
      </c>
      <c r="CL96" s="131" t="s">
        <v>1</v>
      </c>
      <c r="CM96" s="131" t="s">
        <v>86</v>
      </c>
    </row>
    <row r="97" s="7" customFormat="1" ht="24.75" customHeight="1">
      <c r="A97" s="119" t="s">
        <v>82</v>
      </c>
      <c r="B97" s="120"/>
      <c r="C97" s="121"/>
      <c r="D97" s="122" t="s">
        <v>91</v>
      </c>
      <c r="E97" s="122"/>
      <c r="F97" s="122"/>
      <c r="G97" s="122"/>
      <c r="H97" s="122"/>
      <c r="I97" s="123"/>
      <c r="J97" s="122" t="s">
        <v>92</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'SO 01.4.1 - Zdravotně tec...'!J30</f>
        <v>0</v>
      </c>
      <c r="AH97" s="123"/>
      <c r="AI97" s="123"/>
      <c r="AJ97" s="123"/>
      <c r="AK97" s="123"/>
      <c r="AL97" s="123"/>
      <c r="AM97" s="123"/>
      <c r="AN97" s="124">
        <f>SUM(AG97,AT97)</f>
        <v>0</v>
      </c>
      <c r="AO97" s="123"/>
      <c r="AP97" s="123"/>
      <c r="AQ97" s="125" t="s">
        <v>85</v>
      </c>
      <c r="AR97" s="126"/>
      <c r="AS97" s="127">
        <v>0</v>
      </c>
      <c r="AT97" s="128">
        <f>ROUND(SUM(AV97:AW97),2)</f>
        <v>0</v>
      </c>
      <c r="AU97" s="129">
        <f>'SO 01.4.1 - Zdravotně tec...'!P131</f>
        <v>0</v>
      </c>
      <c r="AV97" s="128">
        <f>'SO 01.4.1 - Zdravotně tec...'!J33</f>
        <v>0</v>
      </c>
      <c r="AW97" s="128">
        <f>'SO 01.4.1 - Zdravotně tec...'!J34</f>
        <v>0</v>
      </c>
      <c r="AX97" s="128">
        <f>'SO 01.4.1 - Zdravotně tec...'!J35</f>
        <v>0</v>
      </c>
      <c r="AY97" s="128">
        <f>'SO 01.4.1 - Zdravotně tec...'!J36</f>
        <v>0</v>
      </c>
      <c r="AZ97" s="128">
        <f>'SO 01.4.1 - Zdravotně tec...'!F33</f>
        <v>0</v>
      </c>
      <c r="BA97" s="128">
        <f>'SO 01.4.1 - Zdravotně tec...'!F34</f>
        <v>0</v>
      </c>
      <c r="BB97" s="128">
        <f>'SO 01.4.1 - Zdravotně tec...'!F35</f>
        <v>0</v>
      </c>
      <c r="BC97" s="128">
        <f>'SO 01.4.1 - Zdravotně tec...'!F36</f>
        <v>0</v>
      </c>
      <c r="BD97" s="130">
        <f>'SO 01.4.1 - Zdravotně tec...'!F37</f>
        <v>0</v>
      </c>
      <c r="BE97" s="7"/>
      <c r="BT97" s="131" t="s">
        <v>86</v>
      </c>
      <c r="BV97" s="131" t="s">
        <v>14</v>
      </c>
      <c r="BW97" s="131" t="s">
        <v>93</v>
      </c>
      <c r="BX97" s="131" t="s">
        <v>5</v>
      </c>
      <c r="CL97" s="131" t="s">
        <v>1</v>
      </c>
      <c r="CM97" s="131" t="s">
        <v>86</v>
      </c>
    </row>
    <row r="98" s="7" customFormat="1" ht="24.75" customHeight="1">
      <c r="A98" s="119" t="s">
        <v>82</v>
      </c>
      <c r="B98" s="120"/>
      <c r="C98" s="121"/>
      <c r="D98" s="122" t="s">
        <v>94</v>
      </c>
      <c r="E98" s="122"/>
      <c r="F98" s="122"/>
      <c r="G98" s="122"/>
      <c r="H98" s="122"/>
      <c r="I98" s="123"/>
      <c r="J98" s="122" t="s">
        <v>95</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'SO 01.4.2 - Vytápění'!J30</f>
        <v>0</v>
      </c>
      <c r="AH98" s="123"/>
      <c r="AI98" s="123"/>
      <c r="AJ98" s="123"/>
      <c r="AK98" s="123"/>
      <c r="AL98" s="123"/>
      <c r="AM98" s="123"/>
      <c r="AN98" s="124">
        <f>SUM(AG98,AT98)</f>
        <v>0</v>
      </c>
      <c r="AO98" s="123"/>
      <c r="AP98" s="123"/>
      <c r="AQ98" s="125" t="s">
        <v>85</v>
      </c>
      <c r="AR98" s="126"/>
      <c r="AS98" s="127">
        <v>0</v>
      </c>
      <c r="AT98" s="128">
        <f>ROUND(SUM(AV98:AW98),2)</f>
        <v>0</v>
      </c>
      <c r="AU98" s="129">
        <f>'SO 01.4.2 - Vytápění'!P119</f>
        <v>0</v>
      </c>
      <c r="AV98" s="128">
        <f>'SO 01.4.2 - Vytápění'!J33</f>
        <v>0</v>
      </c>
      <c r="AW98" s="128">
        <f>'SO 01.4.2 - Vytápění'!J34</f>
        <v>0</v>
      </c>
      <c r="AX98" s="128">
        <f>'SO 01.4.2 - Vytápění'!J35</f>
        <v>0</v>
      </c>
      <c r="AY98" s="128">
        <f>'SO 01.4.2 - Vytápění'!J36</f>
        <v>0</v>
      </c>
      <c r="AZ98" s="128">
        <f>'SO 01.4.2 - Vytápění'!F33</f>
        <v>0</v>
      </c>
      <c r="BA98" s="128">
        <f>'SO 01.4.2 - Vytápění'!F34</f>
        <v>0</v>
      </c>
      <c r="BB98" s="128">
        <f>'SO 01.4.2 - Vytápění'!F35</f>
        <v>0</v>
      </c>
      <c r="BC98" s="128">
        <f>'SO 01.4.2 - Vytápění'!F36</f>
        <v>0</v>
      </c>
      <c r="BD98" s="130">
        <f>'SO 01.4.2 - Vytápění'!F37</f>
        <v>0</v>
      </c>
      <c r="BE98" s="7"/>
      <c r="BT98" s="131" t="s">
        <v>86</v>
      </c>
      <c r="BV98" s="131" t="s">
        <v>14</v>
      </c>
      <c r="BW98" s="131" t="s">
        <v>96</v>
      </c>
      <c r="BX98" s="131" t="s">
        <v>5</v>
      </c>
      <c r="CL98" s="131" t="s">
        <v>1</v>
      </c>
      <c r="CM98" s="131" t="s">
        <v>86</v>
      </c>
    </row>
    <row r="99" s="7" customFormat="1" ht="24.75" customHeight="1">
      <c r="A99" s="119" t="s">
        <v>82</v>
      </c>
      <c r="B99" s="120"/>
      <c r="C99" s="121"/>
      <c r="D99" s="122" t="s">
        <v>97</v>
      </c>
      <c r="E99" s="122"/>
      <c r="F99" s="122"/>
      <c r="G99" s="122"/>
      <c r="H99" s="122"/>
      <c r="I99" s="123"/>
      <c r="J99" s="122" t="s">
        <v>98</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'SO 01.4.3 - Vzduchotechnika'!J30</f>
        <v>0</v>
      </c>
      <c r="AH99" s="123"/>
      <c r="AI99" s="123"/>
      <c r="AJ99" s="123"/>
      <c r="AK99" s="123"/>
      <c r="AL99" s="123"/>
      <c r="AM99" s="123"/>
      <c r="AN99" s="124">
        <f>SUM(AG99,AT99)</f>
        <v>0</v>
      </c>
      <c r="AO99" s="123"/>
      <c r="AP99" s="123"/>
      <c r="AQ99" s="125" t="s">
        <v>85</v>
      </c>
      <c r="AR99" s="126"/>
      <c r="AS99" s="127">
        <v>0</v>
      </c>
      <c r="AT99" s="128">
        <f>ROUND(SUM(AV99:AW99),2)</f>
        <v>0</v>
      </c>
      <c r="AU99" s="129">
        <f>'SO 01.4.3 - Vzduchotechnika'!P119</f>
        <v>0</v>
      </c>
      <c r="AV99" s="128">
        <f>'SO 01.4.3 - Vzduchotechnika'!J33</f>
        <v>0</v>
      </c>
      <c r="AW99" s="128">
        <f>'SO 01.4.3 - Vzduchotechnika'!J34</f>
        <v>0</v>
      </c>
      <c r="AX99" s="128">
        <f>'SO 01.4.3 - Vzduchotechnika'!J35</f>
        <v>0</v>
      </c>
      <c r="AY99" s="128">
        <f>'SO 01.4.3 - Vzduchotechnika'!J36</f>
        <v>0</v>
      </c>
      <c r="AZ99" s="128">
        <f>'SO 01.4.3 - Vzduchotechnika'!F33</f>
        <v>0</v>
      </c>
      <c r="BA99" s="128">
        <f>'SO 01.4.3 - Vzduchotechnika'!F34</f>
        <v>0</v>
      </c>
      <c r="BB99" s="128">
        <f>'SO 01.4.3 - Vzduchotechnika'!F35</f>
        <v>0</v>
      </c>
      <c r="BC99" s="128">
        <f>'SO 01.4.3 - Vzduchotechnika'!F36</f>
        <v>0</v>
      </c>
      <c r="BD99" s="130">
        <f>'SO 01.4.3 - Vzduchotechnika'!F37</f>
        <v>0</v>
      </c>
      <c r="BE99" s="7"/>
      <c r="BT99" s="131" t="s">
        <v>86</v>
      </c>
      <c r="BV99" s="131" t="s">
        <v>14</v>
      </c>
      <c r="BW99" s="131" t="s">
        <v>99</v>
      </c>
      <c r="BX99" s="131" t="s">
        <v>5</v>
      </c>
      <c r="CL99" s="131" t="s">
        <v>1</v>
      </c>
      <c r="CM99" s="131" t="s">
        <v>86</v>
      </c>
    </row>
    <row r="100" s="7" customFormat="1" ht="24.75" customHeight="1">
      <c r="A100" s="119" t="s">
        <v>82</v>
      </c>
      <c r="B100" s="120"/>
      <c r="C100" s="121"/>
      <c r="D100" s="122" t="s">
        <v>100</v>
      </c>
      <c r="E100" s="122"/>
      <c r="F100" s="122"/>
      <c r="G100" s="122"/>
      <c r="H100" s="122"/>
      <c r="I100" s="123"/>
      <c r="J100" s="122" t="s">
        <v>101</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4">
        <f>'SO 01.4.4 - Silnoproud'!J30</f>
        <v>0</v>
      </c>
      <c r="AH100" s="123"/>
      <c r="AI100" s="123"/>
      <c r="AJ100" s="123"/>
      <c r="AK100" s="123"/>
      <c r="AL100" s="123"/>
      <c r="AM100" s="123"/>
      <c r="AN100" s="124">
        <f>SUM(AG100,AT100)</f>
        <v>0</v>
      </c>
      <c r="AO100" s="123"/>
      <c r="AP100" s="123"/>
      <c r="AQ100" s="125" t="s">
        <v>85</v>
      </c>
      <c r="AR100" s="126"/>
      <c r="AS100" s="127">
        <v>0</v>
      </c>
      <c r="AT100" s="128">
        <f>ROUND(SUM(AV100:AW100),2)</f>
        <v>0</v>
      </c>
      <c r="AU100" s="129">
        <f>'SO 01.4.4 - Silnoproud'!P124</f>
        <v>0</v>
      </c>
      <c r="AV100" s="128">
        <f>'SO 01.4.4 - Silnoproud'!J33</f>
        <v>0</v>
      </c>
      <c r="AW100" s="128">
        <f>'SO 01.4.4 - Silnoproud'!J34</f>
        <v>0</v>
      </c>
      <c r="AX100" s="128">
        <f>'SO 01.4.4 - Silnoproud'!J35</f>
        <v>0</v>
      </c>
      <c r="AY100" s="128">
        <f>'SO 01.4.4 - Silnoproud'!J36</f>
        <v>0</v>
      </c>
      <c r="AZ100" s="128">
        <f>'SO 01.4.4 - Silnoproud'!F33</f>
        <v>0</v>
      </c>
      <c r="BA100" s="128">
        <f>'SO 01.4.4 - Silnoproud'!F34</f>
        <v>0</v>
      </c>
      <c r="BB100" s="128">
        <f>'SO 01.4.4 - Silnoproud'!F35</f>
        <v>0</v>
      </c>
      <c r="BC100" s="128">
        <f>'SO 01.4.4 - Silnoproud'!F36</f>
        <v>0</v>
      </c>
      <c r="BD100" s="130">
        <f>'SO 01.4.4 - Silnoproud'!F37</f>
        <v>0</v>
      </c>
      <c r="BE100" s="7"/>
      <c r="BT100" s="131" t="s">
        <v>86</v>
      </c>
      <c r="BV100" s="131" t="s">
        <v>14</v>
      </c>
      <c r="BW100" s="131" t="s">
        <v>102</v>
      </c>
      <c r="BX100" s="131" t="s">
        <v>5</v>
      </c>
      <c r="CL100" s="131" t="s">
        <v>1</v>
      </c>
      <c r="CM100" s="131" t="s">
        <v>86</v>
      </c>
    </row>
    <row r="101" s="7" customFormat="1" ht="24.75" customHeight="1">
      <c r="A101" s="119" t="s">
        <v>82</v>
      </c>
      <c r="B101" s="120"/>
      <c r="C101" s="121"/>
      <c r="D101" s="122" t="s">
        <v>103</v>
      </c>
      <c r="E101" s="122"/>
      <c r="F101" s="122"/>
      <c r="G101" s="122"/>
      <c r="H101" s="122"/>
      <c r="I101" s="123"/>
      <c r="J101" s="122" t="s">
        <v>104</v>
      </c>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4">
        <f>'SO 01.4.5.1 - AC část'!J30</f>
        <v>0</v>
      </c>
      <c r="AH101" s="123"/>
      <c r="AI101" s="123"/>
      <c r="AJ101" s="123"/>
      <c r="AK101" s="123"/>
      <c r="AL101" s="123"/>
      <c r="AM101" s="123"/>
      <c r="AN101" s="124">
        <f>SUM(AG101,AT101)</f>
        <v>0</v>
      </c>
      <c r="AO101" s="123"/>
      <c r="AP101" s="123"/>
      <c r="AQ101" s="125" t="s">
        <v>85</v>
      </c>
      <c r="AR101" s="126"/>
      <c r="AS101" s="127">
        <v>0</v>
      </c>
      <c r="AT101" s="128">
        <f>ROUND(SUM(AV101:AW101),2)</f>
        <v>0</v>
      </c>
      <c r="AU101" s="129">
        <f>'SO 01.4.5.1 - AC část'!P121</f>
        <v>0</v>
      </c>
      <c r="AV101" s="128">
        <f>'SO 01.4.5.1 - AC část'!J33</f>
        <v>0</v>
      </c>
      <c r="AW101" s="128">
        <f>'SO 01.4.5.1 - AC část'!J34</f>
        <v>0</v>
      </c>
      <c r="AX101" s="128">
        <f>'SO 01.4.5.1 - AC část'!J35</f>
        <v>0</v>
      </c>
      <c r="AY101" s="128">
        <f>'SO 01.4.5.1 - AC část'!J36</f>
        <v>0</v>
      </c>
      <c r="AZ101" s="128">
        <f>'SO 01.4.5.1 - AC část'!F33</f>
        <v>0</v>
      </c>
      <c r="BA101" s="128">
        <f>'SO 01.4.5.1 - AC část'!F34</f>
        <v>0</v>
      </c>
      <c r="BB101" s="128">
        <f>'SO 01.4.5.1 - AC část'!F35</f>
        <v>0</v>
      </c>
      <c r="BC101" s="128">
        <f>'SO 01.4.5.1 - AC část'!F36</f>
        <v>0</v>
      </c>
      <c r="BD101" s="130">
        <f>'SO 01.4.5.1 - AC část'!F37</f>
        <v>0</v>
      </c>
      <c r="BE101" s="7"/>
      <c r="BT101" s="131" t="s">
        <v>86</v>
      </c>
      <c r="BV101" s="131" t="s">
        <v>14</v>
      </c>
      <c r="BW101" s="131" t="s">
        <v>105</v>
      </c>
      <c r="BX101" s="131" t="s">
        <v>5</v>
      </c>
      <c r="CL101" s="131" t="s">
        <v>1</v>
      </c>
      <c r="CM101" s="131" t="s">
        <v>86</v>
      </c>
    </row>
    <row r="102" s="7" customFormat="1" ht="24.75" customHeight="1">
      <c r="A102" s="119" t="s">
        <v>82</v>
      </c>
      <c r="B102" s="120"/>
      <c r="C102" s="121"/>
      <c r="D102" s="122" t="s">
        <v>106</v>
      </c>
      <c r="E102" s="122"/>
      <c r="F102" s="122"/>
      <c r="G102" s="122"/>
      <c r="H102" s="122"/>
      <c r="I102" s="123"/>
      <c r="J102" s="122" t="s">
        <v>107</v>
      </c>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4">
        <f>'SO 01.4.5.2 - DC část'!J30</f>
        <v>0</v>
      </c>
      <c r="AH102" s="123"/>
      <c r="AI102" s="123"/>
      <c r="AJ102" s="123"/>
      <c r="AK102" s="123"/>
      <c r="AL102" s="123"/>
      <c r="AM102" s="123"/>
      <c r="AN102" s="124">
        <f>SUM(AG102,AT102)</f>
        <v>0</v>
      </c>
      <c r="AO102" s="123"/>
      <c r="AP102" s="123"/>
      <c r="AQ102" s="125" t="s">
        <v>85</v>
      </c>
      <c r="AR102" s="126"/>
      <c r="AS102" s="127">
        <v>0</v>
      </c>
      <c r="AT102" s="128">
        <f>ROUND(SUM(AV102:AW102),2)</f>
        <v>0</v>
      </c>
      <c r="AU102" s="129">
        <f>'SO 01.4.5.2 - DC část'!P122</f>
        <v>0</v>
      </c>
      <c r="AV102" s="128">
        <f>'SO 01.4.5.2 - DC část'!J33</f>
        <v>0</v>
      </c>
      <c r="AW102" s="128">
        <f>'SO 01.4.5.2 - DC část'!J34</f>
        <v>0</v>
      </c>
      <c r="AX102" s="128">
        <f>'SO 01.4.5.2 - DC část'!J35</f>
        <v>0</v>
      </c>
      <c r="AY102" s="128">
        <f>'SO 01.4.5.2 - DC část'!J36</f>
        <v>0</v>
      </c>
      <c r="AZ102" s="128">
        <f>'SO 01.4.5.2 - DC část'!F33</f>
        <v>0</v>
      </c>
      <c r="BA102" s="128">
        <f>'SO 01.4.5.2 - DC část'!F34</f>
        <v>0</v>
      </c>
      <c r="BB102" s="128">
        <f>'SO 01.4.5.2 - DC část'!F35</f>
        <v>0</v>
      </c>
      <c r="BC102" s="128">
        <f>'SO 01.4.5.2 - DC část'!F36</f>
        <v>0</v>
      </c>
      <c r="BD102" s="130">
        <f>'SO 01.4.5.2 - DC část'!F37</f>
        <v>0</v>
      </c>
      <c r="BE102" s="7"/>
      <c r="BT102" s="131" t="s">
        <v>86</v>
      </c>
      <c r="BV102" s="131" t="s">
        <v>14</v>
      </c>
      <c r="BW102" s="131" t="s">
        <v>108</v>
      </c>
      <c r="BX102" s="131" t="s">
        <v>5</v>
      </c>
      <c r="CL102" s="131" t="s">
        <v>1</v>
      </c>
      <c r="CM102" s="131" t="s">
        <v>86</v>
      </c>
    </row>
    <row r="103" s="7" customFormat="1" ht="24.75" customHeight="1">
      <c r="A103" s="119" t="s">
        <v>82</v>
      </c>
      <c r="B103" s="120"/>
      <c r="C103" s="121"/>
      <c r="D103" s="122" t="s">
        <v>109</v>
      </c>
      <c r="E103" s="122"/>
      <c r="F103" s="122"/>
      <c r="G103" s="122"/>
      <c r="H103" s="122"/>
      <c r="I103" s="123"/>
      <c r="J103" s="122" t="s">
        <v>110</v>
      </c>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4">
        <f>'SO 01.4.5.3 - Konstrukce'!J30</f>
        <v>0</v>
      </c>
      <c r="AH103" s="123"/>
      <c r="AI103" s="123"/>
      <c r="AJ103" s="123"/>
      <c r="AK103" s="123"/>
      <c r="AL103" s="123"/>
      <c r="AM103" s="123"/>
      <c r="AN103" s="124">
        <f>SUM(AG103,AT103)</f>
        <v>0</v>
      </c>
      <c r="AO103" s="123"/>
      <c r="AP103" s="123"/>
      <c r="AQ103" s="125" t="s">
        <v>85</v>
      </c>
      <c r="AR103" s="126"/>
      <c r="AS103" s="127">
        <v>0</v>
      </c>
      <c r="AT103" s="128">
        <f>ROUND(SUM(AV103:AW103),2)</f>
        <v>0</v>
      </c>
      <c r="AU103" s="129">
        <f>'SO 01.4.5.3 - Konstrukce'!P122</f>
        <v>0</v>
      </c>
      <c r="AV103" s="128">
        <f>'SO 01.4.5.3 - Konstrukce'!J33</f>
        <v>0</v>
      </c>
      <c r="AW103" s="128">
        <f>'SO 01.4.5.3 - Konstrukce'!J34</f>
        <v>0</v>
      </c>
      <c r="AX103" s="128">
        <f>'SO 01.4.5.3 - Konstrukce'!J35</f>
        <v>0</v>
      </c>
      <c r="AY103" s="128">
        <f>'SO 01.4.5.3 - Konstrukce'!J36</f>
        <v>0</v>
      </c>
      <c r="AZ103" s="128">
        <f>'SO 01.4.5.3 - Konstrukce'!F33</f>
        <v>0</v>
      </c>
      <c r="BA103" s="128">
        <f>'SO 01.4.5.3 - Konstrukce'!F34</f>
        <v>0</v>
      </c>
      <c r="BB103" s="128">
        <f>'SO 01.4.5.3 - Konstrukce'!F35</f>
        <v>0</v>
      </c>
      <c r="BC103" s="128">
        <f>'SO 01.4.5.3 - Konstrukce'!F36</f>
        <v>0</v>
      </c>
      <c r="BD103" s="130">
        <f>'SO 01.4.5.3 - Konstrukce'!F37</f>
        <v>0</v>
      </c>
      <c r="BE103" s="7"/>
      <c r="BT103" s="131" t="s">
        <v>86</v>
      </c>
      <c r="BV103" s="131" t="s">
        <v>14</v>
      </c>
      <c r="BW103" s="131" t="s">
        <v>111</v>
      </c>
      <c r="BX103" s="131" t="s">
        <v>5</v>
      </c>
      <c r="CL103" s="131" t="s">
        <v>1</v>
      </c>
      <c r="CM103" s="131" t="s">
        <v>86</v>
      </c>
    </row>
    <row r="104" s="7" customFormat="1" ht="24.75" customHeight="1">
      <c r="A104" s="119" t="s">
        <v>82</v>
      </c>
      <c r="B104" s="120"/>
      <c r="C104" s="121"/>
      <c r="D104" s="122" t="s">
        <v>112</v>
      </c>
      <c r="E104" s="122"/>
      <c r="F104" s="122"/>
      <c r="G104" s="122"/>
      <c r="H104" s="122"/>
      <c r="I104" s="123"/>
      <c r="J104" s="122" t="s">
        <v>113</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4">
        <f>'SO 01.4.5.4 - Střídače a ...'!J30</f>
        <v>0</v>
      </c>
      <c r="AH104" s="123"/>
      <c r="AI104" s="123"/>
      <c r="AJ104" s="123"/>
      <c r="AK104" s="123"/>
      <c r="AL104" s="123"/>
      <c r="AM104" s="123"/>
      <c r="AN104" s="124">
        <f>SUM(AG104,AT104)</f>
        <v>0</v>
      </c>
      <c r="AO104" s="123"/>
      <c r="AP104" s="123"/>
      <c r="AQ104" s="125" t="s">
        <v>85</v>
      </c>
      <c r="AR104" s="126"/>
      <c r="AS104" s="127">
        <v>0</v>
      </c>
      <c r="AT104" s="128">
        <f>ROUND(SUM(AV104:AW104),2)</f>
        <v>0</v>
      </c>
      <c r="AU104" s="129">
        <f>'SO 01.4.5.4 - Střídače a ...'!P123</f>
        <v>0</v>
      </c>
      <c r="AV104" s="128">
        <f>'SO 01.4.5.4 - Střídače a ...'!J33</f>
        <v>0</v>
      </c>
      <c r="AW104" s="128">
        <f>'SO 01.4.5.4 - Střídače a ...'!J34</f>
        <v>0</v>
      </c>
      <c r="AX104" s="128">
        <f>'SO 01.4.5.4 - Střídače a ...'!J35</f>
        <v>0</v>
      </c>
      <c r="AY104" s="128">
        <f>'SO 01.4.5.4 - Střídače a ...'!J36</f>
        <v>0</v>
      </c>
      <c r="AZ104" s="128">
        <f>'SO 01.4.5.4 - Střídače a ...'!F33</f>
        <v>0</v>
      </c>
      <c r="BA104" s="128">
        <f>'SO 01.4.5.4 - Střídače a ...'!F34</f>
        <v>0</v>
      </c>
      <c r="BB104" s="128">
        <f>'SO 01.4.5.4 - Střídače a ...'!F35</f>
        <v>0</v>
      </c>
      <c r="BC104" s="128">
        <f>'SO 01.4.5.4 - Střídače a ...'!F36</f>
        <v>0</v>
      </c>
      <c r="BD104" s="130">
        <f>'SO 01.4.5.4 - Střídače a ...'!F37</f>
        <v>0</v>
      </c>
      <c r="BE104" s="7"/>
      <c r="BT104" s="131" t="s">
        <v>86</v>
      </c>
      <c r="BV104" s="131" t="s">
        <v>14</v>
      </c>
      <c r="BW104" s="131" t="s">
        <v>114</v>
      </c>
      <c r="BX104" s="131" t="s">
        <v>5</v>
      </c>
      <c r="CL104" s="131" t="s">
        <v>1</v>
      </c>
      <c r="CM104" s="131" t="s">
        <v>86</v>
      </c>
    </row>
    <row r="105" s="7" customFormat="1" ht="24.75" customHeight="1">
      <c r="A105" s="119" t="s">
        <v>82</v>
      </c>
      <c r="B105" s="120"/>
      <c r="C105" s="121"/>
      <c r="D105" s="122" t="s">
        <v>115</v>
      </c>
      <c r="E105" s="122"/>
      <c r="F105" s="122"/>
      <c r="G105" s="122"/>
      <c r="H105" s="122"/>
      <c r="I105" s="123"/>
      <c r="J105" s="122" t="s">
        <v>116</v>
      </c>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4">
        <f>'SO 01.4.6 - Slaboproud'!J30</f>
        <v>0</v>
      </c>
      <c r="AH105" s="123"/>
      <c r="AI105" s="123"/>
      <c r="AJ105" s="123"/>
      <c r="AK105" s="123"/>
      <c r="AL105" s="123"/>
      <c r="AM105" s="123"/>
      <c r="AN105" s="124">
        <f>SUM(AG105,AT105)</f>
        <v>0</v>
      </c>
      <c r="AO105" s="123"/>
      <c r="AP105" s="123"/>
      <c r="AQ105" s="125" t="s">
        <v>85</v>
      </c>
      <c r="AR105" s="126"/>
      <c r="AS105" s="127">
        <v>0</v>
      </c>
      <c r="AT105" s="128">
        <f>ROUND(SUM(AV105:AW105),2)</f>
        <v>0</v>
      </c>
      <c r="AU105" s="129">
        <f>'SO 01.4.6 - Slaboproud'!P124</f>
        <v>0</v>
      </c>
      <c r="AV105" s="128">
        <f>'SO 01.4.6 - Slaboproud'!J33</f>
        <v>0</v>
      </c>
      <c r="AW105" s="128">
        <f>'SO 01.4.6 - Slaboproud'!J34</f>
        <v>0</v>
      </c>
      <c r="AX105" s="128">
        <f>'SO 01.4.6 - Slaboproud'!J35</f>
        <v>0</v>
      </c>
      <c r="AY105" s="128">
        <f>'SO 01.4.6 - Slaboproud'!J36</f>
        <v>0</v>
      </c>
      <c r="AZ105" s="128">
        <f>'SO 01.4.6 - Slaboproud'!F33</f>
        <v>0</v>
      </c>
      <c r="BA105" s="128">
        <f>'SO 01.4.6 - Slaboproud'!F34</f>
        <v>0</v>
      </c>
      <c r="BB105" s="128">
        <f>'SO 01.4.6 - Slaboproud'!F35</f>
        <v>0</v>
      </c>
      <c r="BC105" s="128">
        <f>'SO 01.4.6 - Slaboproud'!F36</f>
        <v>0</v>
      </c>
      <c r="BD105" s="130">
        <f>'SO 01.4.6 - Slaboproud'!F37</f>
        <v>0</v>
      </c>
      <c r="BE105" s="7"/>
      <c r="BT105" s="131" t="s">
        <v>86</v>
      </c>
      <c r="BV105" s="131" t="s">
        <v>14</v>
      </c>
      <c r="BW105" s="131" t="s">
        <v>117</v>
      </c>
      <c r="BX105" s="131" t="s">
        <v>5</v>
      </c>
      <c r="CL105" s="131" t="s">
        <v>1</v>
      </c>
      <c r="CM105" s="131" t="s">
        <v>86</v>
      </c>
    </row>
    <row r="106" s="7" customFormat="1" ht="24.75" customHeight="1">
      <c r="A106" s="119" t="s">
        <v>82</v>
      </c>
      <c r="B106" s="120"/>
      <c r="C106" s="121"/>
      <c r="D106" s="122" t="s">
        <v>118</v>
      </c>
      <c r="E106" s="122"/>
      <c r="F106" s="122"/>
      <c r="G106" s="122"/>
      <c r="H106" s="122"/>
      <c r="I106" s="123"/>
      <c r="J106" s="122" t="s">
        <v>119</v>
      </c>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4">
        <f>'SO 01.4.7 - MaR'!J30</f>
        <v>0</v>
      </c>
      <c r="AH106" s="123"/>
      <c r="AI106" s="123"/>
      <c r="AJ106" s="123"/>
      <c r="AK106" s="123"/>
      <c r="AL106" s="123"/>
      <c r="AM106" s="123"/>
      <c r="AN106" s="124">
        <f>SUM(AG106,AT106)</f>
        <v>0</v>
      </c>
      <c r="AO106" s="123"/>
      <c r="AP106" s="123"/>
      <c r="AQ106" s="125" t="s">
        <v>85</v>
      </c>
      <c r="AR106" s="126"/>
      <c r="AS106" s="127">
        <v>0</v>
      </c>
      <c r="AT106" s="128">
        <f>ROUND(SUM(AV106:AW106),2)</f>
        <v>0</v>
      </c>
      <c r="AU106" s="129">
        <f>'SO 01.4.7 - MaR'!P122</f>
        <v>0</v>
      </c>
      <c r="AV106" s="128">
        <f>'SO 01.4.7 - MaR'!J33</f>
        <v>0</v>
      </c>
      <c r="AW106" s="128">
        <f>'SO 01.4.7 - MaR'!J34</f>
        <v>0</v>
      </c>
      <c r="AX106" s="128">
        <f>'SO 01.4.7 - MaR'!J35</f>
        <v>0</v>
      </c>
      <c r="AY106" s="128">
        <f>'SO 01.4.7 - MaR'!J36</f>
        <v>0</v>
      </c>
      <c r="AZ106" s="128">
        <f>'SO 01.4.7 - MaR'!F33</f>
        <v>0</v>
      </c>
      <c r="BA106" s="128">
        <f>'SO 01.4.7 - MaR'!F34</f>
        <v>0</v>
      </c>
      <c r="BB106" s="128">
        <f>'SO 01.4.7 - MaR'!F35</f>
        <v>0</v>
      </c>
      <c r="BC106" s="128">
        <f>'SO 01.4.7 - MaR'!F36</f>
        <v>0</v>
      </c>
      <c r="BD106" s="130">
        <f>'SO 01.4.7 - MaR'!F37</f>
        <v>0</v>
      </c>
      <c r="BE106" s="7"/>
      <c r="BT106" s="131" t="s">
        <v>86</v>
      </c>
      <c r="BV106" s="131" t="s">
        <v>14</v>
      </c>
      <c r="BW106" s="131" t="s">
        <v>120</v>
      </c>
      <c r="BX106" s="131" t="s">
        <v>5</v>
      </c>
      <c r="CL106" s="131" t="s">
        <v>1</v>
      </c>
      <c r="CM106" s="131" t="s">
        <v>86</v>
      </c>
    </row>
    <row r="107" s="7" customFormat="1" ht="16.5" customHeight="1">
      <c r="A107" s="119" t="s">
        <v>82</v>
      </c>
      <c r="B107" s="120"/>
      <c r="C107" s="121"/>
      <c r="D107" s="122" t="s">
        <v>121</v>
      </c>
      <c r="E107" s="122"/>
      <c r="F107" s="122"/>
      <c r="G107" s="122"/>
      <c r="H107" s="122"/>
      <c r="I107" s="123"/>
      <c r="J107" s="122" t="s">
        <v>122</v>
      </c>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4">
        <f>'IO 01 - Vodovodní a kanal...'!J30</f>
        <v>0</v>
      </c>
      <c r="AH107" s="123"/>
      <c r="AI107" s="123"/>
      <c r="AJ107" s="123"/>
      <c r="AK107" s="123"/>
      <c r="AL107" s="123"/>
      <c r="AM107" s="123"/>
      <c r="AN107" s="124">
        <f>SUM(AG107,AT107)</f>
        <v>0</v>
      </c>
      <c r="AO107" s="123"/>
      <c r="AP107" s="123"/>
      <c r="AQ107" s="125" t="s">
        <v>85</v>
      </c>
      <c r="AR107" s="126"/>
      <c r="AS107" s="127">
        <v>0</v>
      </c>
      <c r="AT107" s="128">
        <f>ROUND(SUM(AV107:AW107),2)</f>
        <v>0</v>
      </c>
      <c r="AU107" s="129">
        <f>'IO 01 - Vodovodní a kanal...'!P126</f>
        <v>0</v>
      </c>
      <c r="AV107" s="128">
        <f>'IO 01 - Vodovodní a kanal...'!J33</f>
        <v>0</v>
      </c>
      <c r="AW107" s="128">
        <f>'IO 01 - Vodovodní a kanal...'!J34</f>
        <v>0</v>
      </c>
      <c r="AX107" s="128">
        <f>'IO 01 - Vodovodní a kanal...'!J35</f>
        <v>0</v>
      </c>
      <c r="AY107" s="128">
        <f>'IO 01 - Vodovodní a kanal...'!J36</f>
        <v>0</v>
      </c>
      <c r="AZ107" s="128">
        <f>'IO 01 - Vodovodní a kanal...'!F33</f>
        <v>0</v>
      </c>
      <c r="BA107" s="128">
        <f>'IO 01 - Vodovodní a kanal...'!F34</f>
        <v>0</v>
      </c>
      <c r="BB107" s="128">
        <f>'IO 01 - Vodovodní a kanal...'!F35</f>
        <v>0</v>
      </c>
      <c r="BC107" s="128">
        <f>'IO 01 - Vodovodní a kanal...'!F36</f>
        <v>0</v>
      </c>
      <c r="BD107" s="130">
        <f>'IO 01 - Vodovodní a kanal...'!F37</f>
        <v>0</v>
      </c>
      <c r="BE107" s="7"/>
      <c r="BT107" s="131" t="s">
        <v>86</v>
      </c>
      <c r="BV107" s="131" t="s">
        <v>14</v>
      </c>
      <c r="BW107" s="131" t="s">
        <v>123</v>
      </c>
      <c r="BX107" s="131" t="s">
        <v>5</v>
      </c>
      <c r="CL107" s="131" t="s">
        <v>1</v>
      </c>
      <c r="CM107" s="131" t="s">
        <v>86</v>
      </c>
    </row>
    <row r="108" s="7" customFormat="1" ht="16.5" customHeight="1">
      <c r="A108" s="119" t="s">
        <v>82</v>
      </c>
      <c r="B108" s="120"/>
      <c r="C108" s="121"/>
      <c r="D108" s="122" t="s">
        <v>124</v>
      </c>
      <c r="E108" s="122"/>
      <c r="F108" s="122"/>
      <c r="G108" s="122"/>
      <c r="H108" s="122"/>
      <c r="I108" s="123"/>
      <c r="J108" s="122" t="s">
        <v>125</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4">
        <f>'SO 02 - Komunikace a zpev...'!J30</f>
        <v>0</v>
      </c>
      <c r="AH108" s="123"/>
      <c r="AI108" s="123"/>
      <c r="AJ108" s="123"/>
      <c r="AK108" s="123"/>
      <c r="AL108" s="123"/>
      <c r="AM108" s="123"/>
      <c r="AN108" s="124">
        <f>SUM(AG108,AT108)</f>
        <v>0</v>
      </c>
      <c r="AO108" s="123"/>
      <c r="AP108" s="123"/>
      <c r="AQ108" s="125" t="s">
        <v>85</v>
      </c>
      <c r="AR108" s="126"/>
      <c r="AS108" s="127">
        <v>0</v>
      </c>
      <c r="AT108" s="128">
        <f>ROUND(SUM(AV108:AW108),2)</f>
        <v>0</v>
      </c>
      <c r="AU108" s="129">
        <f>'SO 02 - Komunikace a zpev...'!P126</f>
        <v>0</v>
      </c>
      <c r="AV108" s="128">
        <f>'SO 02 - Komunikace a zpev...'!J33</f>
        <v>0</v>
      </c>
      <c r="AW108" s="128">
        <f>'SO 02 - Komunikace a zpev...'!J34</f>
        <v>0</v>
      </c>
      <c r="AX108" s="128">
        <f>'SO 02 - Komunikace a zpev...'!J35</f>
        <v>0</v>
      </c>
      <c r="AY108" s="128">
        <f>'SO 02 - Komunikace a zpev...'!J36</f>
        <v>0</v>
      </c>
      <c r="AZ108" s="128">
        <f>'SO 02 - Komunikace a zpev...'!F33</f>
        <v>0</v>
      </c>
      <c r="BA108" s="128">
        <f>'SO 02 - Komunikace a zpev...'!F34</f>
        <v>0</v>
      </c>
      <c r="BB108" s="128">
        <f>'SO 02 - Komunikace a zpev...'!F35</f>
        <v>0</v>
      </c>
      <c r="BC108" s="128">
        <f>'SO 02 - Komunikace a zpev...'!F36</f>
        <v>0</v>
      </c>
      <c r="BD108" s="130">
        <f>'SO 02 - Komunikace a zpev...'!F37</f>
        <v>0</v>
      </c>
      <c r="BE108" s="7"/>
      <c r="BT108" s="131" t="s">
        <v>86</v>
      </c>
      <c r="BV108" s="131" t="s">
        <v>14</v>
      </c>
      <c r="BW108" s="131" t="s">
        <v>126</v>
      </c>
      <c r="BX108" s="131" t="s">
        <v>5</v>
      </c>
      <c r="CL108" s="131" t="s">
        <v>1</v>
      </c>
      <c r="CM108" s="131" t="s">
        <v>127</v>
      </c>
    </row>
    <row r="109" s="7" customFormat="1" ht="16.5" customHeight="1">
      <c r="A109" s="119" t="s">
        <v>82</v>
      </c>
      <c r="B109" s="120"/>
      <c r="C109" s="121"/>
      <c r="D109" s="122" t="s">
        <v>128</v>
      </c>
      <c r="E109" s="122"/>
      <c r="F109" s="122"/>
      <c r="G109" s="122"/>
      <c r="H109" s="122"/>
      <c r="I109" s="123"/>
      <c r="J109" s="122" t="s">
        <v>129</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4">
        <f>'SO 03 - Sadové úpravy'!J30</f>
        <v>0</v>
      </c>
      <c r="AH109" s="123"/>
      <c r="AI109" s="123"/>
      <c r="AJ109" s="123"/>
      <c r="AK109" s="123"/>
      <c r="AL109" s="123"/>
      <c r="AM109" s="123"/>
      <c r="AN109" s="124">
        <f>SUM(AG109,AT109)</f>
        <v>0</v>
      </c>
      <c r="AO109" s="123"/>
      <c r="AP109" s="123"/>
      <c r="AQ109" s="125" t="s">
        <v>85</v>
      </c>
      <c r="AR109" s="126"/>
      <c r="AS109" s="127">
        <v>0</v>
      </c>
      <c r="AT109" s="128">
        <f>ROUND(SUM(AV109:AW109),2)</f>
        <v>0</v>
      </c>
      <c r="AU109" s="129">
        <f>'SO 03 - Sadové úpravy'!P119</f>
        <v>0</v>
      </c>
      <c r="AV109" s="128">
        <f>'SO 03 - Sadové úpravy'!J33</f>
        <v>0</v>
      </c>
      <c r="AW109" s="128">
        <f>'SO 03 - Sadové úpravy'!J34</f>
        <v>0</v>
      </c>
      <c r="AX109" s="128">
        <f>'SO 03 - Sadové úpravy'!J35</f>
        <v>0</v>
      </c>
      <c r="AY109" s="128">
        <f>'SO 03 - Sadové úpravy'!J36</f>
        <v>0</v>
      </c>
      <c r="AZ109" s="128">
        <f>'SO 03 - Sadové úpravy'!F33</f>
        <v>0</v>
      </c>
      <c r="BA109" s="128">
        <f>'SO 03 - Sadové úpravy'!F34</f>
        <v>0</v>
      </c>
      <c r="BB109" s="128">
        <f>'SO 03 - Sadové úpravy'!F35</f>
        <v>0</v>
      </c>
      <c r="BC109" s="128">
        <f>'SO 03 - Sadové úpravy'!F36</f>
        <v>0</v>
      </c>
      <c r="BD109" s="130">
        <f>'SO 03 - Sadové úpravy'!F37</f>
        <v>0</v>
      </c>
      <c r="BE109" s="7"/>
      <c r="BT109" s="131" t="s">
        <v>86</v>
      </c>
      <c r="BV109" s="131" t="s">
        <v>14</v>
      </c>
      <c r="BW109" s="131" t="s">
        <v>130</v>
      </c>
      <c r="BX109" s="131" t="s">
        <v>5</v>
      </c>
      <c r="CL109" s="131" t="s">
        <v>1</v>
      </c>
      <c r="CM109" s="131" t="s">
        <v>127</v>
      </c>
    </row>
    <row r="110" s="7" customFormat="1" ht="16.5" customHeight="1">
      <c r="A110" s="119" t="s">
        <v>82</v>
      </c>
      <c r="B110" s="120"/>
      <c r="C110" s="121"/>
      <c r="D110" s="122" t="s">
        <v>131</v>
      </c>
      <c r="E110" s="122"/>
      <c r="F110" s="122"/>
      <c r="G110" s="122"/>
      <c r="H110" s="122"/>
      <c r="I110" s="123"/>
      <c r="J110" s="122" t="s">
        <v>132</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4">
        <f>'SO 00 - VRN'!J30</f>
        <v>0</v>
      </c>
      <c r="AH110" s="123"/>
      <c r="AI110" s="123"/>
      <c r="AJ110" s="123"/>
      <c r="AK110" s="123"/>
      <c r="AL110" s="123"/>
      <c r="AM110" s="123"/>
      <c r="AN110" s="124">
        <f>SUM(AG110,AT110)</f>
        <v>0</v>
      </c>
      <c r="AO110" s="123"/>
      <c r="AP110" s="123"/>
      <c r="AQ110" s="125" t="s">
        <v>85</v>
      </c>
      <c r="AR110" s="126"/>
      <c r="AS110" s="132">
        <v>0</v>
      </c>
      <c r="AT110" s="133">
        <f>ROUND(SUM(AV110:AW110),2)</f>
        <v>0</v>
      </c>
      <c r="AU110" s="134">
        <f>'SO 00 - VRN'!P118</f>
        <v>0</v>
      </c>
      <c r="AV110" s="133">
        <f>'SO 00 - VRN'!J33</f>
        <v>0</v>
      </c>
      <c r="AW110" s="133">
        <f>'SO 00 - VRN'!J34</f>
        <v>0</v>
      </c>
      <c r="AX110" s="133">
        <f>'SO 00 - VRN'!J35</f>
        <v>0</v>
      </c>
      <c r="AY110" s="133">
        <f>'SO 00 - VRN'!J36</f>
        <v>0</v>
      </c>
      <c r="AZ110" s="133">
        <f>'SO 00 - VRN'!F33</f>
        <v>0</v>
      </c>
      <c r="BA110" s="133">
        <f>'SO 00 - VRN'!F34</f>
        <v>0</v>
      </c>
      <c r="BB110" s="133">
        <f>'SO 00 - VRN'!F35</f>
        <v>0</v>
      </c>
      <c r="BC110" s="133">
        <f>'SO 00 - VRN'!F36</f>
        <v>0</v>
      </c>
      <c r="BD110" s="135">
        <f>'SO 00 - VRN'!F37</f>
        <v>0</v>
      </c>
      <c r="BE110" s="7"/>
      <c r="BT110" s="131" t="s">
        <v>86</v>
      </c>
      <c r="BV110" s="131" t="s">
        <v>14</v>
      </c>
      <c r="BW110" s="131" t="s">
        <v>133</v>
      </c>
      <c r="BX110" s="131" t="s">
        <v>5</v>
      </c>
      <c r="CL110" s="131" t="s">
        <v>1</v>
      </c>
      <c r="CM110" s="131" t="s">
        <v>86</v>
      </c>
    </row>
    <row r="111" s="2" customFormat="1" ht="30" customHeight="1">
      <c r="A111" s="38"/>
      <c r="B111" s="39"/>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4"/>
      <c r="AS111" s="38"/>
      <c r="AT111" s="38"/>
      <c r="AU111" s="38"/>
      <c r="AV111" s="38"/>
      <c r="AW111" s="38"/>
      <c r="AX111" s="38"/>
      <c r="AY111" s="38"/>
      <c r="AZ111" s="38"/>
      <c r="BA111" s="38"/>
      <c r="BB111" s="38"/>
      <c r="BC111" s="38"/>
      <c r="BD111" s="38"/>
      <c r="BE111" s="38"/>
    </row>
    <row r="112" s="2" customFormat="1" ht="6.96" customHeight="1">
      <c r="A112" s="38"/>
      <c r="B112" s="66"/>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44"/>
      <c r="AS112" s="38"/>
      <c r="AT112" s="38"/>
      <c r="AU112" s="38"/>
      <c r="AV112" s="38"/>
      <c r="AW112" s="38"/>
      <c r="AX112" s="38"/>
      <c r="AY112" s="38"/>
      <c r="AZ112" s="38"/>
      <c r="BA112" s="38"/>
      <c r="BB112" s="38"/>
      <c r="BC112" s="38"/>
      <c r="BD112" s="38"/>
      <c r="BE112" s="38"/>
    </row>
  </sheetData>
  <sheetProtection sheet="1" formatColumns="0" formatRows="0" objects="1" scenarios="1" spinCount="100000" saltValue="03O/luXKxFlwJ943bU1KlrgfYWlkokMu6xFDFXsF5jNjds1QpnD8u38TY06RLbkbmyoOgu0In+r3dAZppMiVfw==" hashValue="622lur9ho8z1IKcqOeXW90hKP5tecizO5lsooJwP8WLDUJkqi5A2GqOteA5o0F/UZZAp1ll1asnraEPKRco+5A==" algorithmName="SHA-512" password="C24F"/>
  <mergeCells count="102">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O85"/>
    <mergeCell ref="D105:H105"/>
    <mergeCell ref="J105:AF105"/>
    <mergeCell ref="D106:H106"/>
    <mergeCell ref="J106:AF106"/>
    <mergeCell ref="D107:H107"/>
    <mergeCell ref="J107:AF107"/>
    <mergeCell ref="D108:H108"/>
    <mergeCell ref="J108:AF108"/>
    <mergeCell ref="D109:H109"/>
    <mergeCell ref="J109:AF109"/>
    <mergeCell ref="D110:H110"/>
    <mergeCell ref="J110:AF110"/>
    <mergeCell ref="AG94:AM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94:AP94"/>
  </mergeCells>
  <hyperlinks>
    <hyperlink ref="A95" location="'SO 01.1 - Stavební část'!C2" display="/"/>
    <hyperlink ref="A96" location="'SO 01.3 - PBŘ'!C2" display="/"/>
    <hyperlink ref="A97" location="'SO 01.4.1 - Zdravotně tec...'!C2" display="/"/>
    <hyperlink ref="A98" location="'SO 01.4.2 - Vytápění'!C2" display="/"/>
    <hyperlink ref="A99" location="'SO 01.4.3 - Vzduchotechnika'!C2" display="/"/>
    <hyperlink ref="A100" location="'SO 01.4.4 - Silnoproud'!C2" display="/"/>
    <hyperlink ref="A101" location="'SO 01.4.5.1 - AC část'!C2" display="/"/>
    <hyperlink ref="A102" location="'SO 01.4.5.2 - DC část'!C2" display="/"/>
    <hyperlink ref="A103" location="'SO 01.4.5.3 - Konstrukce'!C2" display="/"/>
    <hyperlink ref="A104" location="'SO 01.4.5.4 - Střídače a ...'!C2" display="/"/>
    <hyperlink ref="A105" location="'SO 01.4.6 - Slaboproud'!C2" display="/"/>
    <hyperlink ref="A106" location="'SO 01.4.7 - MaR'!C2" display="/"/>
    <hyperlink ref="A107" location="'IO 01 - Vodovodní a kanal...'!C2" display="/"/>
    <hyperlink ref="A108" location="'SO 02 - Komunikace a zpev...'!C2" display="/"/>
    <hyperlink ref="A109" location="'SO 03 - Sadové úpravy'!C2" display="/"/>
    <hyperlink ref="A110" location="'SO 00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87</v>
      </c>
    </row>
    <row r="3" s="1" customFormat="1" ht="6.96" customHeight="1">
      <c r="B3" s="136"/>
      <c r="C3" s="137"/>
      <c r="D3" s="137"/>
      <c r="E3" s="137"/>
      <c r="F3" s="137"/>
      <c r="G3" s="137"/>
      <c r="H3" s="137"/>
      <c r="I3" s="137"/>
      <c r="J3" s="137"/>
      <c r="K3" s="137"/>
      <c r="L3" s="20"/>
      <c r="AT3" s="17" t="s">
        <v>86</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136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ROUND(J140,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ROUND((SUM(BE140:BE1608)),  2)</f>
        <v>0</v>
      </c>
      <c r="G33" s="38"/>
      <c r="H33" s="38"/>
      <c r="I33" s="155">
        <v>0.20999999999999999</v>
      </c>
      <c r="J33" s="154">
        <f>ROUND(((SUM(BE140:BE1608))*I33),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ROUND((SUM(BF140:BF1608)),  2)</f>
        <v>0</v>
      </c>
      <c r="G34" s="38"/>
      <c r="H34" s="38"/>
      <c r="I34" s="155">
        <v>0.12</v>
      </c>
      <c r="J34" s="154">
        <f>ROUND(((SUM(BF140:BF1608))*I34),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ROUND((SUM(BG140:BG1608)),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ROUND((SUM(BH140:BH1608)),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ROUND((SUM(BI140:BI1608)),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01.1 - Stavební část</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J140</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142</v>
      </c>
      <c r="E97" s="182"/>
      <c r="F97" s="182"/>
      <c r="G97" s="182"/>
      <c r="H97" s="182"/>
      <c r="I97" s="182"/>
      <c r="J97" s="183">
        <f>J141</f>
        <v>0</v>
      </c>
      <c r="K97" s="180"/>
      <c r="L97" s="184"/>
      <c r="S97" s="9"/>
      <c r="T97" s="9"/>
      <c r="U97" s="9"/>
      <c r="V97" s="9"/>
      <c r="W97" s="9"/>
      <c r="X97" s="9"/>
      <c r="Y97" s="9"/>
      <c r="Z97" s="9"/>
      <c r="AA97" s="9"/>
      <c r="AB97" s="9"/>
      <c r="AC97" s="9"/>
      <c r="AD97" s="9"/>
      <c r="AE97" s="9"/>
    </row>
    <row r="98" s="10" customFormat="1" ht="19.92" customHeight="1">
      <c r="A98" s="10"/>
      <c r="B98" s="185"/>
      <c r="C98" s="186"/>
      <c r="D98" s="187" t="s">
        <v>143</v>
      </c>
      <c r="E98" s="188"/>
      <c r="F98" s="188"/>
      <c r="G98" s="188"/>
      <c r="H98" s="188"/>
      <c r="I98" s="188"/>
      <c r="J98" s="189">
        <f>J142</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144</v>
      </c>
      <c r="E99" s="188"/>
      <c r="F99" s="188"/>
      <c r="G99" s="188"/>
      <c r="H99" s="188"/>
      <c r="I99" s="188"/>
      <c r="J99" s="189">
        <f>J171</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145</v>
      </c>
      <c r="E100" s="188"/>
      <c r="F100" s="188"/>
      <c r="G100" s="188"/>
      <c r="H100" s="188"/>
      <c r="I100" s="188"/>
      <c r="J100" s="189">
        <f>J238</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146</v>
      </c>
      <c r="E101" s="188"/>
      <c r="F101" s="188"/>
      <c r="G101" s="188"/>
      <c r="H101" s="188"/>
      <c r="I101" s="188"/>
      <c r="J101" s="189">
        <f>J333</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147</v>
      </c>
      <c r="E102" s="188"/>
      <c r="F102" s="188"/>
      <c r="G102" s="188"/>
      <c r="H102" s="188"/>
      <c r="I102" s="188"/>
      <c r="J102" s="189">
        <f>J412</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148</v>
      </c>
      <c r="E103" s="188"/>
      <c r="F103" s="188"/>
      <c r="G103" s="188"/>
      <c r="H103" s="188"/>
      <c r="I103" s="188"/>
      <c r="J103" s="189">
        <f>J666</f>
        <v>0</v>
      </c>
      <c r="K103" s="186"/>
      <c r="L103" s="190"/>
      <c r="S103" s="10"/>
      <c r="T103" s="10"/>
      <c r="U103" s="10"/>
      <c r="V103" s="10"/>
      <c r="W103" s="10"/>
      <c r="X103" s="10"/>
      <c r="Y103" s="10"/>
      <c r="Z103" s="10"/>
      <c r="AA103" s="10"/>
      <c r="AB103" s="10"/>
      <c r="AC103" s="10"/>
      <c r="AD103" s="10"/>
      <c r="AE103" s="10"/>
    </row>
    <row r="104" s="10" customFormat="1" ht="19.92" customHeight="1">
      <c r="A104" s="10"/>
      <c r="B104" s="185"/>
      <c r="C104" s="186"/>
      <c r="D104" s="187" t="s">
        <v>149</v>
      </c>
      <c r="E104" s="188"/>
      <c r="F104" s="188"/>
      <c r="G104" s="188"/>
      <c r="H104" s="188"/>
      <c r="I104" s="188"/>
      <c r="J104" s="189">
        <f>J698</f>
        <v>0</v>
      </c>
      <c r="K104" s="186"/>
      <c r="L104" s="190"/>
      <c r="S104" s="10"/>
      <c r="T104" s="10"/>
      <c r="U104" s="10"/>
      <c r="V104" s="10"/>
      <c r="W104" s="10"/>
      <c r="X104" s="10"/>
      <c r="Y104" s="10"/>
      <c r="Z104" s="10"/>
      <c r="AA104" s="10"/>
      <c r="AB104" s="10"/>
      <c r="AC104" s="10"/>
      <c r="AD104" s="10"/>
      <c r="AE104" s="10"/>
    </row>
    <row r="105" s="9" customFormat="1" ht="24.96" customHeight="1">
      <c r="A105" s="9"/>
      <c r="B105" s="179"/>
      <c r="C105" s="180"/>
      <c r="D105" s="181" t="s">
        <v>150</v>
      </c>
      <c r="E105" s="182"/>
      <c r="F105" s="182"/>
      <c r="G105" s="182"/>
      <c r="H105" s="182"/>
      <c r="I105" s="182"/>
      <c r="J105" s="183">
        <f>J701</f>
        <v>0</v>
      </c>
      <c r="K105" s="180"/>
      <c r="L105" s="184"/>
      <c r="S105" s="9"/>
      <c r="T105" s="9"/>
      <c r="U105" s="9"/>
      <c r="V105" s="9"/>
      <c r="W105" s="9"/>
      <c r="X105" s="9"/>
      <c r="Y105" s="9"/>
      <c r="Z105" s="9"/>
      <c r="AA105" s="9"/>
      <c r="AB105" s="9"/>
      <c r="AC105" s="9"/>
      <c r="AD105" s="9"/>
      <c r="AE105" s="9"/>
    </row>
    <row r="106" s="10" customFormat="1" ht="19.92" customHeight="1">
      <c r="A106" s="10"/>
      <c r="B106" s="185"/>
      <c r="C106" s="186"/>
      <c r="D106" s="187" t="s">
        <v>151</v>
      </c>
      <c r="E106" s="188"/>
      <c r="F106" s="188"/>
      <c r="G106" s="188"/>
      <c r="H106" s="188"/>
      <c r="I106" s="188"/>
      <c r="J106" s="189">
        <f>J702</f>
        <v>0</v>
      </c>
      <c r="K106" s="186"/>
      <c r="L106" s="190"/>
      <c r="S106" s="10"/>
      <c r="T106" s="10"/>
      <c r="U106" s="10"/>
      <c r="V106" s="10"/>
      <c r="W106" s="10"/>
      <c r="X106" s="10"/>
      <c r="Y106" s="10"/>
      <c r="Z106" s="10"/>
      <c r="AA106" s="10"/>
      <c r="AB106" s="10"/>
      <c r="AC106" s="10"/>
      <c r="AD106" s="10"/>
      <c r="AE106" s="10"/>
    </row>
    <row r="107" s="10" customFormat="1" ht="19.92" customHeight="1">
      <c r="A107" s="10"/>
      <c r="B107" s="185"/>
      <c r="C107" s="186"/>
      <c r="D107" s="187" t="s">
        <v>152</v>
      </c>
      <c r="E107" s="188"/>
      <c r="F107" s="188"/>
      <c r="G107" s="188"/>
      <c r="H107" s="188"/>
      <c r="I107" s="188"/>
      <c r="J107" s="189">
        <f>J747</f>
        <v>0</v>
      </c>
      <c r="K107" s="186"/>
      <c r="L107" s="190"/>
      <c r="S107" s="10"/>
      <c r="T107" s="10"/>
      <c r="U107" s="10"/>
      <c r="V107" s="10"/>
      <c r="W107" s="10"/>
      <c r="X107" s="10"/>
      <c r="Y107" s="10"/>
      <c r="Z107" s="10"/>
      <c r="AA107" s="10"/>
      <c r="AB107" s="10"/>
      <c r="AC107" s="10"/>
      <c r="AD107" s="10"/>
      <c r="AE107" s="10"/>
    </row>
    <row r="108" s="10" customFormat="1" ht="19.92" customHeight="1">
      <c r="A108" s="10"/>
      <c r="B108" s="185"/>
      <c r="C108" s="186"/>
      <c r="D108" s="187" t="s">
        <v>153</v>
      </c>
      <c r="E108" s="188"/>
      <c r="F108" s="188"/>
      <c r="G108" s="188"/>
      <c r="H108" s="188"/>
      <c r="I108" s="188"/>
      <c r="J108" s="189">
        <f>J977</f>
        <v>0</v>
      </c>
      <c r="K108" s="186"/>
      <c r="L108" s="190"/>
      <c r="S108" s="10"/>
      <c r="T108" s="10"/>
      <c r="U108" s="10"/>
      <c r="V108" s="10"/>
      <c r="W108" s="10"/>
      <c r="X108" s="10"/>
      <c r="Y108" s="10"/>
      <c r="Z108" s="10"/>
      <c r="AA108" s="10"/>
      <c r="AB108" s="10"/>
      <c r="AC108" s="10"/>
      <c r="AD108" s="10"/>
      <c r="AE108" s="10"/>
    </row>
    <row r="109" s="10" customFormat="1" ht="19.92" customHeight="1">
      <c r="A109" s="10"/>
      <c r="B109" s="185"/>
      <c r="C109" s="186"/>
      <c r="D109" s="187" t="s">
        <v>154</v>
      </c>
      <c r="E109" s="188"/>
      <c r="F109" s="188"/>
      <c r="G109" s="188"/>
      <c r="H109" s="188"/>
      <c r="I109" s="188"/>
      <c r="J109" s="189">
        <f>J1028</f>
        <v>0</v>
      </c>
      <c r="K109" s="186"/>
      <c r="L109" s="190"/>
      <c r="S109" s="10"/>
      <c r="T109" s="10"/>
      <c r="U109" s="10"/>
      <c r="V109" s="10"/>
      <c r="W109" s="10"/>
      <c r="X109" s="10"/>
      <c r="Y109" s="10"/>
      <c r="Z109" s="10"/>
      <c r="AA109" s="10"/>
      <c r="AB109" s="10"/>
      <c r="AC109" s="10"/>
      <c r="AD109" s="10"/>
      <c r="AE109" s="10"/>
    </row>
    <row r="110" s="10" customFormat="1" ht="19.92" customHeight="1">
      <c r="A110" s="10"/>
      <c r="B110" s="185"/>
      <c r="C110" s="186"/>
      <c r="D110" s="187" t="s">
        <v>155</v>
      </c>
      <c r="E110" s="188"/>
      <c r="F110" s="188"/>
      <c r="G110" s="188"/>
      <c r="H110" s="188"/>
      <c r="I110" s="188"/>
      <c r="J110" s="189">
        <f>J1033</f>
        <v>0</v>
      </c>
      <c r="K110" s="186"/>
      <c r="L110" s="190"/>
      <c r="S110" s="10"/>
      <c r="T110" s="10"/>
      <c r="U110" s="10"/>
      <c r="V110" s="10"/>
      <c r="W110" s="10"/>
      <c r="X110" s="10"/>
      <c r="Y110" s="10"/>
      <c r="Z110" s="10"/>
      <c r="AA110" s="10"/>
      <c r="AB110" s="10"/>
      <c r="AC110" s="10"/>
      <c r="AD110" s="10"/>
      <c r="AE110" s="10"/>
    </row>
    <row r="111" s="10" customFormat="1" ht="19.92" customHeight="1">
      <c r="A111" s="10"/>
      <c r="B111" s="185"/>
      <c r="C111" s="186"/>
      <c r="D111" s="187" t="s">
        <v>156</v>
      </c>
      <c r="E111" s="188"/>
      <c r="F111" s="188"/>
      <c r="G111" s="188"/>
      <c r="H111" s="188"/>
      <c r="I111" s="188"/>
      <c r="J111" s="189">
        <f>J1040</f>
        <v>0</v>
      </c>
      <c r="K111" s="186"/>
      <c r="L111" s="190"/>
      <c r="S111" s="10"/>
      <c r="T111" s="10"/>
      <c r="U111" s="10"/>
      <c r="V111" s="10"/>
      <c r="W111" s="10"/>
      <c r="X111" s="10"/>
      <c r="Y111" s="10"/>
      <c r="Z111" s="10"/>
      <c r="AA111" s="10"/>
      <c r="AB111" s="10"/>
      <c r="AC111" s="10"/>
      <c r="AD111" s="10"/>
      <c r="AE111" s="10"/>
    </row>
    <row r="112" s="10" customFormat="1" ht="19.92" customHeight="1">
      <c r="A112" s="10"/>
      <c r="B112" s="185"/>
      <c r="C112" s="186"/>
      <c r="D112" s="187" t="s">
        <v>157</v>
      </c>
      <c r="E112" s="188"/>
      <c r="F112" s="188"/>
      <c r="G112" s="188"/>
      <c r="H112" s="188"/>
      <c r="I112" s="188"/>
      <c r="J112" s="189">
        <f>J1076</f>
        <v>0</v>
      </c>
      <c r="K112" s="186"/>
      <c r="L112" s="190"/>
      <c r="S112" s="10"/>
      <c r="T112" s="10"/>
      <c r="U112" s="10"/>
      <c r="V112" s="10"/>
      <c r="W112" s="10"/>
      <c r="X112" s="10"/>
      <c r="Y112" s="10"/>
      <c r="Z112" s="10"/>
      <c r="AA112" s="10"/>
      <c r="AB112" s="10"/>
      <c r="AC112" s="10"/>
      <c r="AD112" s="10"/>
      <c r="AE112" s="10"/>
    </row>
    <row r="113" s="10" customFormat="1" ht="19.92" customHeight="1">
      <c r="A113" s="10"/>
      <c r="B113" s="185"/>
      <c r="C113" s="186"/>
      <c r="D113" s="187" t="s">
        <v>158</v>
      </c>
      <c r="E113" s="188"/>
      <c r="F113" s="188"/>
      <c r="G113" s="188"/>
      <c r="H113" s="188"/>
      <c r="I113" s="188"/>
      <c r="J113" s="189">
        <f>J1092</f>
        <v>0</v>
      </c>
      <c r="K113" s="186"/>
      <c r="L113" s="190"/>
      <c r="S113" s="10"/>
      <c r="T113" s="10"/>
      <c r="U113" s="10"/>
      <c r="V113" s="10"/>
      <c r="W113" s="10"/>
      <c r="X113" s="10"/>
      <c r="Y113" s="10"/>
      <c r="Z113" s="10"/>
      <c r="AA113" s="10"/>
      <c r="AB113" s="10"/>
      <c r="AC113" s="10"/>
      <c r="AD113" s="10"/>
      <c r="AE113" s="10"/>
    </row>
    <row r="114" s="10" customFormat="1" ht="19.92" customHeight="1">
      <c r="A114" s="10"/>
      <c r="B114" s="185"/>
      <c r="C114" s="186"/>
      <c r="D114" s="187" t="s">
        <v>159</v>
      </c>
      <c r="E114" s="188"/>
      <c r="F114" s="188"/>
      <c r="G114" s="188"/>
      <c r="H114" s="188"/>
      <c r="I114" s="188"/>
      <c r="J114" s="189">
        <f>J1159</f>
        <v>0</v>
      </c>
      <c r="K114" s="186"/>
      <c r="L114" s="190"/>
      <c r="S114" s="10"/>
      <c r="T114" s="10"/>
      <c r="U114" s="10"/>
      <c r="V114" s="10"/>
      <c r="W114" s="10"/>
      <c r="X114" s="10"/>
      <c r="Y114" s="10"/>
      <c r="Z114" s="10"/>
      <c r="AA114" s="10"/>
      <c r="AB114" s="10"/>
      <c r="AC114" s="10"/>
      <c r="AD114" s="10"/>
      <c r="AE114" s="10"/>
    </row>
    <row r="115" s="10" customFormat="1" ht="19.92" customHeight="1">
      <c r="A115" s="10"/>
      <c r="B115" s="185"/>
      <c r="C115" s="186"/>
      <c r="D115" s="187" t="s">
        <v>160</v>
      </c>
      <c r="E115" s="188"/>
      <c r="F115" s="188"/>
      <c r="G115" s="188"/>
      <c r="H115" s="188"/>
      <c r="I115" s="188"/>
      <c r="J115" s="189">
        <f>J1242</f>
        <v>0</v>
      </c>
      <c r="K115" s="186"/>
      <c r="L115" s="190"/>
      <c r="S115" s="10"/>
      <c r="T115" s="10"/>
      <c r="U115" s="10"/>
      <c r="V115" s="10"/>
      <c r="W115" s="10"/>
      <c r="X115" s="10"/>
      <c r="Y115" s="10"/>
      <c r="Z115" s="10"/>
      <c r="AA115" s="10"/>
      <c r="AB115" s="10"/>
      <c r="AC115" s="10"/>
      <c r="AD115" s="10"/>
      <c r="AE115" s="10"/>
    </row>
    <row r="116" s="10" customFormat="1" ht="19.92" customHeight="1">
      <c r="A116" s="10"/>
      <c r="B116" s="185"/>
      <c r="C116" s="186"/>
      <c r="D116" s="187" t="s">
        <v>161</v>
      </c>
      <c r="E116" s="188"/>
      <c r="F116" s="188"/>
      <c r="G116" s="188"/>
      <c r="H116" s="188"/>
      <c r="I116" s="188"/>
      <c r="J116" s="189">
        <f>J1313</f>
        <v>0</v>
      </c>
      <c r="K116" s="186"/>
      <c r="L116" s="190"/>
      <c r="S116" s="10"/>
      <c r="T116" s="10"/>
      <c r="U116" s="10"/>
      <c r="V116" s="10"/>
      <c r="W116" s="10"/>
      <c r="X116" s="10"/>
      <c r="Y116" s="10"/>
      <c r="Z116" s="10"/>
      <c r="AA116" s="10"/>
      <c r="AB116" s="10"/>
      <c r="AC116" s="10"/>
      <c r="AD116" s="10"/>
      <c r="AE116" s="10"/>
    </row>
    <row r="117" s="10" customFormat="1" ht="19.92" customHeight="1">
      <c r="A117" s="10"/>
      <c r="B117" s="185"/>
      <c r="C117" s="186"/>
      <c r="D117" s="187" t="s">
        <v>162</v>
      </c>
      <c r="E117" s="188"/>
      <c r="F117" s="188"/>
      <c r="G117" s="188"/>
      <c r="H117" s="188"/>
      <c r="I117" s="188"/>
      <c r="J117" s="189">
        <f>J1382</f>
        <v>0</v>
      </c>
      <c r="K117" s="186"/>
      <c r="L117" s="190"/>
      <c r="S117" s="10"/>
      <c r="T117" s="10"/>
      <c r="U117" s="10"/>
      <c r="V117" s="10"/>
      <c r="W117" s="10"/>
      <c r="X117" s="10"/>
      <c r="Y117" s="10"/>
      <c r="Z117" s="10"/>
      <c r="AA117" s="10"/>
      <c r="AB117" s="10"/>
      <c r="AC117" s="10"/>
      <c r="AD117" s="10"/>
      <c r="AE117" s="10"/>
    </row>
    <row r="118" s="10" customFormat="1" ht="19.92" customHeight="1">
      <c r="A118" s="10"/>
      <c r="B118" s="185"/>
      <c r="C118" s="186"/>
      <c r="D118" s="187" t="s">
        <v>163</v>
      </c>
      <c r="E118" s="188"/>
      <c r="F118" s="188"/>
      <c r="G118" s="188"/>
      <c r="H118" s="188"/>
      <c r="I118" s="188"/>
      <c r="J118" s="189">
        <f>J1485</f>
        <v>0</v>
      </c>
      <c r="K118" s="186"/>
      <c r="L118" s="190"/>
      <c r="S118" s="10"/>
      <c r="T118" s="10"/>
      <c r="U118" s="10"/>
      <c r="V118" s="10"/>
      <c r="W118" s="10"/>
      <c r="X118" s="10"/>
      <c r="Y118" s="10"/>
      <c r="Z118" s="10"/>
      <c r="AA118" s="10"/>
      <c r="AB118" s="10"/>
      <c r="AC118" s="10"/>
      <c r="AD118" s="10"/>
      <c r="AE118" s="10"/>
    </row>
    <row r="119" s="10" customFormat="1" ht="19.92" customHeight="1">
      <c r="A119" s="10"/>
      <c r="B119" s="185"/>
      <c r="C119" s="186"/>
      <c r="D119" s="187" t="s">
        <v>164</v>
      </c>
      <c r="E119" s="188"/>
      <c r="F119" s="188"/>
      <c r="G119" s="188"/>
      <c r="H119" s="188"/>
      <c r="I119" s="188"/>
      <c r="J119" s="189">
        <f>J1528</f>
        <v>0</v>
      </c>
      <c r="K119" s="186"/>
      <c r="L119" s="190"/>
      <c r="S119" s="10"/>
      <c r="T119" s="10"/>
      <c r="U119" s="10"/>
      <c r="V119" s="10"/>
      <c r="W119" s="10"/>
      <c r="X119" s="10"/>
      <c r="Y119" s="10"/>
      <c r="Z119" s="10"/>
      <c r="AA119" s="10"/>
      <c r="AB119" s="10"/>
      <c r="AC119" s="10"/>
      <c r="AD119" s="10"/>
      <c r="AE119" s="10"/>
    </row>
    <row r="120" s="10" customFormat="1" ht="19.92" customHeight="1">
      <c r="A120" s="10"/>
      <c r="B120" s="185"/>
      <c r="C120" s="186"/>
      <c r="D120" s="187" t="s">
        <v>165</v>
      </c>
      <c r="E120" s="188"/>
      <c r="F120" s="188"/>
      <c r="G120" s="188"/>
      <c r="H120" s="188"/>
      <c r="I120" s="188"/>
      <c r="J120" s="189">
        <f>J1540</f>
        <v>0</v>
      </c>
      <c r="K120" s="186"/>
      <c r="L120" s="190"/>
      <c r="S120" s="10"/>
      <c r="T120" s="10"/>
      <c r="U120" s="10"/>
      <c r="V120" s="10"/>
      <c r="W120" s="10"/>
      <c r="X120" s="10"/>
      <c r="Y120" s="10"/>
      <c r="Z120" s="10"/>
      <c r="AA120" s="10"/>
      <c r="AB120" s="10"/>
      <c r="AC120" s="10"/>
      <c r="AD120" s="10"/>
      <c r="AE120" s="10"/>
    </row>
    <row r="121" s="2" customFormat="1" ht="21.84"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66"/>
      <c r="C122" s="67"/>
      <c r="D122" s="67"/>
      <c r="E122" s="67"/>
      <c r="F122" s="67"/>
      <c r="G122" s="67"/>
      <c r="H122" s="67"/>
      <c r="I122" s="67"/>
      <c r="J122" s="67"/>
      <c r="K122" s="67"/>
      <c r="L122" s="63"/>
      <c r="S122" s="38"/>
      <c r="T122" s="38"/>
      <c r="U122" s="38"/>
      <c r="V122" s="38"/>
      <c r="W122" s="38"/>
      <c r="X122" s="38"/>
      <c r="Y122" s="38"/>
      <c r="Z122" s="38"/>
      <c r="AA122" s="38"/>
      <c r="AB122" s="38"/>
      <c r="AC122" s="38"/>
      <c r="AD122" s="38"/>
      <c r="AE122" s="38"/>
    </row>
    <row r="126" s="2" customFormat="1" ht="6.96" customHeight="1">
      <c r="A126" s="38"/>
      <c r="B126" s="68"/>
      <c r="C126" s="69"/>
      <c r="D126" s="69"/>
      <c r="E126" s="69"/>
      <c r="F126" s="69"/>
      <c r="G126" s="69"/>
      <c r="H126" s="69"/>
      <c r="I126" s="69"/>
      <c r="J126" s="69"/>
      <c r="K126" s="69"/>
      <c r="L126" s="63"/>
      <c r="S126" s="38"/>
      <c r="T126" s="38"/>
      <c r="U126" s="38"/>
      <c r="V126" s="38"/>
      <c r="W126" s="38"/>
      <c r="X126" s="38"/>
      <c r="Y126" s="38"/>
      <c r="Z126" s="38"/>
      <c r="AA126" s="38"/>
      <c r="AB126" s="38"/>
      <c r="AC126" s="38"/>
      <c r="AD126" s="38"/>
      <c r="AE126" s="38"/>
    </row>
    <row r="127" s="2" customFormat="1" ht="24.96" customHeight="1">
      <c r="A127" s="38"/>
      <c r="B127" s="39"/>
      <c r="C127" s="23" t="s">
        <v>166</v>
      </c>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2" customHeight="1">
      <c r="A129" s="38"/>
      <c r="B129" s="39"/>
      <c r="C129" s="32" t="s">
        <v>16</v>
      </c>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6.5" customHeight="1">
      <c r="A130" s="38"/>
      <c r="B130" s="39"/>
      <c r="C130" s="40"/>
      <c r="D130" s="40"/>
      <c r="E130" s="174" t="str">
        <f>E7</f>
        <v>0022025 - Transformace Domova pod Kuňkou - areál Ke Tvrzi</v>
      </c>
      <c r="F130" s="32"/>
      <c r="G130" s="32"/>
      <c r="H130" s="32"/>
      <c r="I130" s="40"/>
      <c r="J130" s="40"/>
      <c r="K130" s="40"/>
      <c r="L130" s="63"/>
      <c r="S130" s="38"/>
      <c r="T130" s="38"/>
      <c r="U130" s="38"/>
      <c r="V130" s="38"/>
      <c r="W130" s="38"/>
      <c r="X130" s="38"/>
      <c r="Y130" s="38"/>
      <c r="Z130" s="38"/>
      <c r="AA130" s="38"/>
      <c r="AB130" s="38"/>
      <c r="AC130" s="38"/>
      <c r="AD130" s="38"/>
      <c r="AE130" s="38"/>
    </row>
    <row r="131" s="2" customFormat="1" ht="12" customHeight="1">
      <c r="A131" s="38"/>
      <c r="B131" s="39"/>
      <c r="C131" s="32" t="s">
        <v>135</v>
      </c>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6.5" customHeight="1">
      <c r="A132" s="38"/>
      <c r="B132" s="39"/>
      <c r="C132" s="40"/>
      <c r="D132" s="40"/>
      <c r="E132" s="76" t="str">
        <f>E9</f>
        <v>SO 01.1 - Stavební část</v>
      </c>
      <c r="F132" s="40"/>
      <c r="G132" s="40"/>
      <c r="H132" s="40"/>
      <c r="I132" s="40"/>
      <c r="J132" s="40"/>
      <c r="K132" s="40"/>
      <c r="L132" s="63"/>
      <c r="S132" s="38"/>
      <c r="T132" s="38"/>
      <c r="U132" s="38"/>
      <c r="V132" s="38"/>
      <c r="W132" s="38"/>
      <c r="X132" s="38"/>
      <c r="Y132" s="38"/>
      <c r="Z132" s="38"/>
      <c r="AA132" s="38"/>
      <c r="AB132" s="38"/>
      <c r="AC132" s="38"/>
      <c r="AD132" s="38"/>
      <c r="AE132" s="38"/>
    </row>
    <row r="133" s="2" customFormat="1" ht="6.96" customHeight="1">
      <c r="A133" s="38"/>
      <c r="B133" s="39"/>
      <c r="C133" s="40"/>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12" customHeight="1">
      <c r="A134" s="38"/>
      <c r="B134" s="39"/>
      <c r="C134" s="32" t="s">
        <v>20</v>
      </c>
      <c r="D134" s="40"/>
      <c r="E134" s="40"/>
      <c r="F134" s="27" t="str">
        <f>F12</f>
        <v xml:space="preserve"> </v>
      </c>
      <c r="G134" s="40"/>
      <c r="H134" s="40"/>
      <c r="I134" s="32" t="s">
        <v>22</v>
      </c>
      <c r="J134" s="79" t="str">
        <f>IF(J12="","",J12)</f>
        <v>28. 3. 2025</v>
      </c>
      <c r="K134" s="40"/>
      <c r="L134" s="63"/>
      <c r="S134" s="38"/>
      <c r="T134" s="38"/>
      <c r="U134" s="38"/>
      <c r="V134" s="38"/>
      <c r="W134" s="38"/>
      <c r="X134" s="38"/>
      <c r="Y134" s="38"/>
      <c r="Z134" s="38"/>
      <c r="AA134" s="38"/>
      <c r="AB134" s="38"/>
      <c r="AC134" s="38"/>
      <c r="AD134" s="38"/>
      <c r="AE134" s="38"/>
    </row>
    <row r="135" s="2" customFormat="1" ht="6.96"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5.15" customHeight="1">
      <c r="A136" s="38"/>
      <c r="B136" s="39"/>
      <c r="C136" s="32" t="s">
        <v>24</v>
      </c>
      <c r="D136" s="40"/>
      <c r="E136" s="40"/>
      <c r="F136" s="27" t="str">
        <f>E15</f>
        <v>Pardubický kraj</v>
      </c>
      <c r="G136" s="40"/>
      <c r="H136" s="40"/>
      <c r="I136" s="32" t="s">
        <v>32</v>
      </c>
      <c r="J136" s="36" t="str">
        <f>E21</f>
        <v>Sinc s.r.o.</v>
      </c>
      <c r="K136" s="40"/>
      <c r="L136" s="63"/>
      <c r="S136" s="38"/>
      <c r="T136" s="38"/>
      <c r="U136" s="38"/>
      <c r="V136" s="38"/>
      <c r="W136" s="38"/>
      <c r="X136" s="38"/>
      <c r="Y136" s="38"/>
      <c r="Z136" s="38"/>
      <c r="AA136" s="38"/>
      <c r="AB136" s="38"/>
      <c r="AC136" s="38"/>
      <c r="AD136" s="38"/>
      <c r="AE136" s="38"/>
    </row>
    <row r="137" s="2" customFormat="1" ht="15.15" customHeight="1">
      <c r="A137" s="38"/>
      <c r="B137" s="39"/>
      <c r="C137" s="32" t="s">
        <v>30</v>
      </c>
      <c r="D137" s="40"/>
      <c r="E137" s="40"/>
      <c r="F137" s="27" t="str">
        <f>IF(E18="","",E18)</f>
        <v>Vyplň údaj</v>
      </c>
      <c r="G137" s="40"/>
      <c r="H137" s="40"/>
      <c r="I137" s="32" t="s">
        <v>37</v>
      </c>
      <c r="J137" s="36" t="str">
        <f>E24</f>
        <v xml:space="preserve"> </v>
      </c>
      <c r="K137" s="40"/>
      <c r="L137" s="63"/>
      <c r="S137" s="38"/>
      <c r="T137" s="38"/>
      <c r="U137" s="38"/>
      <c r="V137" s="38"/>
      <c r="W137" s="38"/>
      <c r="X137" s="38"/>
      <c r="Y137" s="38"/>
      <c r="Z137" s="38"/>
      <c r="AA137" s="38"/>
      <c r="AB137" s="38"/>
      <c r="AC137" s="38"/>
      <c r="AD137" s="38"/>
      <c r="AE137" s="38"/>
    </row>
    <row r="138" s="2" customFormat="1" ht="10.32" customHeight="1">
      <c r="A138" s="38"/>
      <c r="B138" s="39"/>
      <c r="C138" s="40"/>
      <c r="D138" s="40"/>
      <c r="E138" s="40"/>
      <c r="F138" s="40"/>
      <c r="G138" s="40"/>
      <c r="H138" s="40"/>
      <c r="I138" s="40"/>
      <c r="J138" s="40"/>
      <c r="K138" s="40"/>
      <c r="L138" s="63"/>
      <c r="S138" s="38"/>
      <c r="T138" s="38"/>
      <c r="U138" s="38"/>
      <c r="V138" s="38"/>
      <c r="W138" s="38"/>
      <c r="X138" s="38"/>
      <c r="Y138" s="38"/>
      <c r="Z138" s="38"/>
      <c r="AA138" s="38"/>
      <c r="AB138" s="38"/>
      <c r="AC138" s="38"/>
      <c r="AD138" s="38"/>
      <c r="AE138" s="38"/>
    </row>
    <row r="139" s="11" customFormat="1" ht="29.28" customHeight="1">
      <c r="A139" s="191"/>
      <c r="B139" s="192"/>
      <c r="C139" s="193" t="s">
        <v>167</v>
      </c>
      <c r="D139" s="194" t="s">
        <v>64</v>
      </c>
      <c r="E139" s="194" t="s">
        <v>60</v>
      </c>
      <c r="F139" s="194" t="s">
        <v>61</v>
      </c>
      <c r="G139" s="194" t="s">
        <v>168</v>
      </c>
      <c r="H139" s="194" t="s">
        <v>169</v>
      </c>
      <c r="I139" s="194" t="s">
        <v>170</v>
      </c>
      <c r="J139" s="194" t="s">
        <v>139</v>
      </c>
      <c r="K139" s="195" t="s">
        <v>171</v>
      </c>
      <c r="L139" s="196"/>
      <c r="M139" s="100" t="s">
        <v>1</v>
      </c>
      <c r="N139" s="101" t="s">
        <v>43</v>
      </c>
      <c r="O139" s="101" t="s">
        <v>172</v>
      </c>
      <c r="P139" s="101" t="s">
        <v>173</v>
      </c>
      <c r="Q139" s="101" t="s">
        <v>174</v>
      </c>
      <c r="R139" s="101" t="s">
        <v>175</v>
      </c>
      <c r="S139" s="101" t="s">
        <v>176</v>
      </c>
      <c r="T139" s="102" t="s">
        <v>177</v>
      </c>
      <c r="U139" s="191"/>
      <c r="V139" s="191"/>
      <c r="W139" s="191"/>
      <c r="X139" s="191"/>
      <c r="Y139" s="191"/>
      <c r="Z139" s="191"/>
      <c r="AA139" s="191"/>
      <c r="AB139" s="191"/>
      <c r="AC139" s="191"/>
      <c r="AD139" s="191"/>
      <c r="AE139" s="191"/>
    </row>
    <row r="140" s="2" customFormat="1" ht="22.8" customHeight="1">
      <c r="A140" s="38"/>
      <c r="B140" s="39"/>
      <c r="C140" s="107" t="s">
        <v>178</v>
      </c>
      <c r="D140" s="40"/>
      <c r="E140" s="40"/>
      <c r="F140" s="40"/>
      <c r="G140" s="40"/>
      <c r="H140" s="40"/>
      <c r="I140" s="40"/>
      <c r="J140" s="197">
        <f>BK140</f>
        <v>0</v>
      </c>
      <c r="K140" s="40"/>
      <c r="L140" s="44"/>
      <c r="M140" s="103"/>
      <c r="N140" s="198"/>
      <c r="O140" s="104"/>
      <c r="P140" s="199">
        <f>P141+P701</f>
        <v>0</v>
      </c>
      <c r="Q140" s="104"/>
      <c r="R140" s="199">
        <f>R141+R701</f>
        <v>0</v>
      </c>
      <c r="S140" s="104"/>
      <c r="T140" s="200">
        <f>T141+T701</f>
        <v>0</v>
      </c>
      <c r="U140" s="38"/>
      <c r="V140" s="38"/>
      <c r="W140" s="38"/>
      <c r="X140" s="38"/>
      <c r="Y140" s="38"/>
      <c r="Z140" s="38"/>
      <c r="AA140" s="38"/>
      <c r="AB140" s="38"/>
      <c r="AC140" s="38"/>
      <c r="AD140" s="38"/>
      <c r="AE140" s="38"/>
      <c r="AT140" s="17" t="s">
        <v>78</v>
      </c>
      <c r="AU140" s="17" t="s">
        <v>141</v>
      </c>
      <c r="BK140" s="201">
        <f>BK141+BK701</f>
        <v>0</v>
      </c>
    </row>
    <row r="141" s="12" customFormat="1" ht="25.92" customHeight="1">
      <c r="A141" s="12"/>
      <c r="B141" s="202"/>
      <c r="C141" s="203"/>
      <c r="D141" s="204" t="s">
        <v>78</v>
      </c>
      <c r="E141" s="205" t="s">
        <v>179</v>
      </c>
      <c r="F141" s="205" t="s">
        <v>180</v>
      </c>
      <c r="G141" s="203"/>
      <c r="H141" s="203"/>
      <c r="I141" s="206"/>
      <c r="J141" s="207">
        <f>BK141</f>
        <v>0</v>
      </c>
      <c r="K141" s="203"/>
      <c r="L141" s="208"/>
      <c r="M141" s="209"/>
      <c r="N141" s="210"/>
      <c r="O141" s="210"/>
      <c r="P141" s="211">
        <f>P142+P171+P238+P333+P412+P666+P698</f>
        <v>0</v>
      </c>
      <c r="Q141" s="210"/>
      <c r="R141" s="211">
        <f>R142+R171+R238+R333+R412+R666+R698</f>
        <v>0</v>
      </c>
      <c r="S141" s="210"/>
      <c r="T141" s="212">
        <f>T142+T171+T238+T333+T412+T666+T698</f>
        <v>0</v>
      </c>
      <c r="U141" s="12"/>
      <c r="V141" s="12"/>
      <c r="W141" s="12"/>
      <c r="X141" s="12"/>
      <c r="Y141" s="12"/>
      <c r="Z141" s="12"/>
      <c r="AA141" s="12"/>
      <c r="AB141" s="12"/>
      <c r="AC141" s="12"/>
      <c r="AD141" s="12"/>
      <c r="AE141" s="12"/>
      <c r="AR141" s="213" t="s">
        <v>86</v>
      </c>
      <c r="AT141" s="214" t="s">
        <v>78</v>
      </c>
      <c r="AU141" s="214" t="s">
        <v>79</v>
      </c>
      <c r="AY141" s="213" t="s">
        <v>181</v>
      </c>
      <c r="BK141" s="215">
        <f>BK142+BK171+BK238+BK333+BK412+BK666+BK698</f>
        <v>0</v>
      </c>
    </row>
    <row r="142" s="12" customFormat="1" ht="22.8" customHeight="1">
      <c r="A142" s="12"/>
      <c r="B142" s="202"/>
      <c r="C142" s="203"/>
      <c r="D142" s="204" t="s">
        <v>78</v>
      </c>
      <c r="E142" s="216" t="s">
        <v>86</v>
      </c>
      <c r="F142" s="216" t="s">
        <v>182</v>
      </c>
      <c r="G142" s="203"/>
      <c r="H142" s="203"/>
      <c r="I142" s="206"/>
      <c r="J142" s="217">
        <f>BK142</f>
        <v>0</v>
      </c>
      <c r="K142" s="203"/>
      <c r="L142" s="208"/>
      <c r="M142" s="209"/>
      <c r="N142" s="210"/>
      <c r="O142" s="210"/>
      <c r="P142" s="211">
        <f>SUM(P143:P170)</f>
        <v>0</v>
      </c>
      <c r="Q142" s="210"/>
      <c r="R142" s="211">
        <f>SUM(R143:R170)</f>
        <v>0</v>
      </c>
      <c r="S142" s="210"/>
      <c r="T142" s="212">
        <f>SUM(T143:T170)</f>
        <v>0</v>
      </c>
      <c r="U142" s="12"/>
      <c r="V142" s="12"/>
      <c r="W142" s="12"/>
      <c r="X142" s="12"/>
      <c r="Y142" s="12"/>
      <c r="Z142" s="12"/>
      <c r="AA142" s="12"/>
      <c r="AB142" s="12"/>
      <c r="AC142" s="12"/>
      <c r="AD142" s="12"/>
      <c r="AE142" s="12"/>
      <c r="AR142" s="213" t="s">
        <v>86</v>
      </c>
      <c r="AT142" s="214" t="s">
        <v>78</v>
      </c>
      <c r="AU142" s="214" t="s">
        <v>86</v>
      </c>
      <c r="AY142" s="213" t="s">
        <v>181</v>
      </c>
      <c r="BK142" s="215">
        <f>SUM(BK143:BK170)</f>
        <v>0</v>
      </c>
    </row>
    <row r="143" s="2" customFormat="1" ht="49.05" customHeight="1">
      <c r="A143" s="38"/>
      <c r="B143" s="39"/>
      <c r="C143" s="218" t="s">
        <v>86</v>
      </c>
      <c r="D143" s="218" t="s">
        <v>183</v>
      </c>
      <c r="E143" s="219" t="s">
        <v>184</v>
      </c>
      <c r="F143" s="220" t="s">
        <v>185</v>
      </c>
      <c r="G143" s="221" t="s">
        <v>186</v>
      </c>
      <c r="H143" s="222">
        <v>247.03100000000001</v>
      </c>
      <c r="I143" s="223"/>
      <c r="J143" s="224">
        <f>ROUND(I143*H143,2)</f>
        <v>0</v>
      </c>
      <c r="K143" s="220" t="s">
        <v>187</v>
      </c>
      <c r="L143" s="44"/>
      <c r="M143" s="225" t="s">
        <v>1</v>
      </c>
      <c r="N143" s="226" t="s">
        <v>45</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188</v>
      </c>
      <c r="AT143" s="229" t="s">
        <v>183</v>
      </c>
      <c r="AU143" s="229" t="s">
        <v>127</v>
      </c>
      <c r="AY143" s="17" t="s">
        <v>181</v>
      </c>
      <c r="BE143" s="230">
        <f>IF(N143="základní",J143,0)</f>
        <v>0</v>
      </c>
      <c r="BF143" s="230">
        <f>IF(N143="snížená",J143,0)</f>
        <v>0</v>
      </c>
      <c r="BG143" s="230">
        <f>IF(N143="zákl. přenesená",J143,0)</f>
        <v>0</v>
      </c>
      <c r="BH143" s="230">
        <f>IF(N143="sníž. přenesená",J143,0)</f>
        <v>0</v>
      </c>
      <c r="BI143" s="230">
        <f>IF(N143="nulová",J143,0)</f>
        <v>0</v>
      </c>
      <c r="BJ143" s="17" t="s">
        <v>127</v>
      </c>
      <c r="BK143" s="230">
        <f>ROUND(I143*H143,2)</f>
        <v>0</v>
      </c>
      <c r="BL143" s="17" t="s">
        <v>188</v>
      </c>
      <c r="BM143" s="229" t="s">
        <v>127</v>
      </c>
    </row>
    <row r="144" s="2" customFormat="1">
      <c r="A144" s="38"/>
      <c r="B144" s="39"/>
      <c r="C144" s="40"/>
      <c r="D144" s="231" t="s">
        <v>189</v>
      </c>
      <c r="E144" s="40"/>
      <c r="F144" s="232" t="s">
        <v>190</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7" t="s">
        <v>189</v>
      </c>
      <c r="AU144" s="17" t="s">
        <v>127</v>
      </c>
    </row>
    <row r="145" s="13" customFormat="1">
      <c r="A145" s="13"/>
      <c r="B145" s="236"/>
      <c r="C145" s="237"/>
      <c r="D145" s="238" t="s">
        <v>191</v>
      </c>
      <c r="E145" s="239" t="s">
        <v>1</v>
      </c>
      <c r="F145" s="240" t="s">
        <v>192</v>
      </c>
      <c r="G145" s="237"/>
      <c r="H145" s="241">
        <v>247.03100000000001</v>
      </c>
      <c r="I145" s="242"/>
      <c r="J145" s="237"/>
      <c r="K145" s="237"/>
      <c r="L145" s="243"/>
      <c r="M145" s="244"/>
      <c r="N145" s="245"/>
      <c r="O145" s="245"/>
      <c r="P145" s="245"/>
      <c r="Q145" s="245"/>
      <c r="R145" s="245"/>
      <c r="S145" s="245"/>
      <c r="T145" s="246"/>
      <c r="U145" s="13"/>
      <c r="V145" s="13"/>
      <c r="W145" s="13"/>
      <c r="X145" s="13"/>
      <c r="Y145" s="13"/>
      <c r="Z145" s="13"/>
      <c r="AA145" s="13"/>
      <c r="AB145" s="13"/>
      <c r="AC145" s="13"/>
      <c r="AD145" s="13"/>
      <c r="AE145" s="13"/>
      <c r="AT145" s="247" t="s">
        <v>191</v>
      </c>
      <c r="AU145" s="247" t="s">
        <v>127</v>
      </c>
      <c r="AV145" s="13" t="s">
        <v>127</v>
      </c>
      <c r="AW145" s="13" t="s">
        <v>36</v>
      </c>
      <c r="AX145" s="13" t="s">
        <v>79</v>
      </c>
      <c r="AY145" s="247" t="s">
        <v>181</v>
      </c>
    </row>
    <row r="146" s="14" customFormat="1">
      <c r="A146" s="14"/>
      <c r="B146" s="248"/>
      <c r="C146" s="249"/>
      <c r="D146" s="238" t="s">
        <v>191</v>
      </c>
      <c r="E146" s="250" t="s">
        <v>1</v>
      </c>
      <c r="F146" s="251" t="s">
        <v>193</v>
      </c>
      <c r="G146" s="249"/>
      <c r="H146" s="252">
        <v>247.03100000000001</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191</v>
      </c>
      <c r="AU146" s="258" t="s">
        <v>127</v>
      </c>
      <c r="AV146" s="14" t="s">
        <v>188</v>
      </c>
      <c r="AW146" s="14" t="s">
        <v>36</v>
      </c>
      <c r="AX146" s="14" t="s">
        <v>86</v>
      </c>
      <c r="AY146" s="258" t="s">
        <v>181</v>
      </c>
    </row>
    <row r="147" s="2" customFormat="1" ht="49.05" customHeight="1">
      <c r="A147" s="38"/>
      <c r="B147" s="39"/>
      <c r="C147" s="218" t="s">
        <v>127</v>
      </c>
      <c r="D147" s="218" t="s">
        <v>183</v>
      </c>
      <c r="E147" s="219" t="s">
        <v>194</v>
      </c>
      <c r="F147" s="220" t="s">
        <v>195</v>
      </c>
      <c r="G147" s="221" t="s">
        <v>186</v>
      </c>
      <c r="H147" s="222">
        <v>77.224999999999994</v>
      </c>
      <c r="I147" s="223"/>
      <c r="J147" s="224">
        <f>ROUND(I147*H147,2)</f>
        <v>0</v>
      </c>
      <c r="K147" s="220" t="s">
        <v>187</v>
      </c>
      <c r="L147" s="44"/>
      <c r="M147" s="225" t="s">
        <v>1</v>
      </c>
      <c r="N147" s="226" t="s">
        <v>45</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188</v>
      </c>
      <c r="AT147" s="229" t="s">
        <v>183</v>
      </c>
      <c r="AU147" s="229" t="s">
        <v>127</v>
      </c>
      <c r="AY147" s="17" t="s">
        <v>181</v>
      </c>
      <c r="BE147" s="230">
        <f>IF(N147="základní",J147,0)</f>
        <v>0</v>
      </c>
      <c r="BF147" s="230">
        <f>IF(N147="snížená",J147,0)</f>
        <v>0</v>
      </c>
      <c r="BG147" s="230">
        <f>IF(N147="zákl. přenesená",J147,0)</f>
        <v>0</v>
      </c>
      <c r="BH147" s="230">
        <f>IF(N147="sníž. přenesená",J147,0)</f>
        <v>0</v>
      </c>
      <c r="BI147" s="230">
        <f>IF(N147="nulová",J147,0)</f>
        <v>0</v>
      </c>
      <c r="BJ147" s="17" t="s">
        <v>127</v>
      </c>
      <c r="BK147" s="230">
        <f>ROUND(I147*H147,2)</f>
        <v>0</v>
      </c>
      <c r="BL147" s="17" t="s">
        <v>188</v>
      </c>
      <c r="BM147" s="229" t="s">
        <v>188</v>
      </c>
    </row>
    <row r="148" s="2" customFormat="1">
      <c r="A148" s="38"/>
      <c r="B148" s="39"/>
      <c r="C148" s="40"/>
      <c r="D148" s="231" t="s">
        <v>189</v>
      </c>
      <c r="E148" s="40"/>
      <c r="F148" s="232" t="s">
        <v>196</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189</v>
      </c>
      <c r="AU148" s="17" t="s">
        <v>127</v>
      </c>
    </row>
    <row r="149" s="13" customFormat="1">
      <c r="A149" s="13"/>
      <c r="B149" s="236"/>
      <c r="C149" s="237"/>
      <c r="D149" s="238" t="s">
        <v>191</v>
      </c>
      <c r="E149" s="239" t="s">
        <v>1</v>
      </c>
      <c r="F149" s="240" t="s">
        <v>197</v>
      </c>
      <c r="G149" s="237"/>
      <c r="H149" s="241">
        <v>32.688000000000002</v>
      </c>
      <c r="I149" s="242"/>
      <c r="J149" s="237"/>
      <c r="K149" s="237"/>
      <c r="L149" s="243"/>
      <c r="M149" s="244"/>
      <c r="N149" s="245"/>
      <c r="O149" s="245"/>
      <c r="P149" s="245"/>
      <c r="Q149" s="245"/>
      <c r="R149" s="245"/>
      <c r="S149" s="245"/>
      <c r="T149" s="246"/>
      <c r="U149" s="13"/>
      <c r="V149" s="13"/>
      <c r="W149" s="13"/>
      <c r="X149" s="13"/>
      <c r="Y149" s="13"/>
      <c r="Z149" s="13"/>
      <c r="AA149" s="13"/>
      <c r="AB149" s="13"/>
      <c r="AC149" s="13"/>
      <c r="AD149" s="13"/>
      <c r="AE149" s="13"/>
      <c r="AT149" s="247" t="s">
        <v>191</v>
      </c>
      <c r="AU149" s="247" t="s">
        <v>127</v>
      </c>
      <c r="AV149" s="13" t="s">
        <v>127</v>
      </c>
      <c r="AW149" s="13" t="s">
        <v>36</v>
      </c>
      <c r="AX149" s="13" t="s">
        <v>79</v>
      </c>
      <c r="AY149" s="247" t="s">
        <v>181</v>
      </c>
    </row>
    <row r="150" s="13" customFormat="1">
      <c r="A150" s="13"/>
      <c r="B150" s="236"/>
      <c r="C150" s="237"/>
      <c r="D150" s="238" t="s">
        <v>191</v>
      </c>
      <c r="E150" s="239" t="s">
        <v>1</v>
      </c>
      <c r="F150" s="240" t="s">
        <v>198</v>
      </c>
      <c r="G150" s="237"/>
      <c r="H150" s="241">
        <v>38.280000000000001</v>
      </c>
      <c r="I150" s="242"/>
      <c r="J150" s="237"/>
      <c r="K150" s="237"/>
      <c r="L150" s="243"/>
      <c r="M150" s="244"/>
      <c r="N150" s="245"/>
      <c r="O150" s="245"/>
      <c r="P150" s="245"/>
      <c r="Q150" s="245"/>
      <c r="R150" s="245"/>
      <c r="S150" s="245"/>
      <c r="T150" s="246"/>
      <c r="U150" s="13"/>
      <c r="V150" s="13"/>
      <c r="W150" s="13"/>
      <c r="X150" s="13"/>
      <c r="Y150" s="13"/>
      <c r="Z150" s="13"/>
      <c r="AA150" s="13"/>
      <c r="AB150" s="13"/>
      <c r="AC150" s="13"/>
      <c r="AD150" s="13"/>
      <c r="AE150" s="13"/>
      <c r="AT150" s="247" t="s">
        <v>191</v>
      </c>
      <c r="AU150" s="247" t="s">
        <v>127</v>
      </c>
      <c r="AV150" s="13" t="s">
        <v>127</v>
      </c>
      <c r="AW150" s="13" t="s">
        <v>36</v>
      </c>
      <c r="AX150" s="13" t="s">
        <v>79</v>
      </c>
      <c r="AY150" s="247" t="s">
        <v>181</v>
      </c>
    </row>
    <row r="151" s="13" customFormat="1">
      <c r="A151" s="13"/>
      <c r="B151" s="236"/>
      <c r="C151" s="237"/>
      <c r="D151" s="238" t="s">
        <v>191</v>
      </c>
      <c r="E151" s="239" t="s">
        <v>1</v>
      </c>
      <c r="F151" s="240" t="s">
        <v>199</v>
      </c>
      <c r="G151" s="237"/>
      <c r="H151" s="241">
        <v>6.2569999999999997</v>
      </c>
      <c r="I151" s="242"/>
      <c r="J151" s="237"/>
      <c r="K151" s="237"/>
      <c r="L151" s="243"/>
      <c r="M151" s="244"/>
      <c r="N151" s="245"/>
      <c r="O151" s="245"/>
      <c r="P151" s="245"/>
      <c r="Q151" s="245"/>
      <c r="R151" s="245"/>
      <c r="S151" s="245"/>
      <c r="T151" s="246"/>
      <c r="U151" s="13"/>
      <c r="V151" s="13"/>
      <c r="W151" s="13"/>
      <c r="X151" s="13"/>
      <c r="Y151" s="13"/>
      <c r="Z151" s="13"/>
      <c r="AA151" s="13"/>
      <c r="AB151" s="13"/>
      <c r="AC151" s="13"/>
      <c r="AD151" s="13"/>
      <c r="AE151" s="13"/>
      <c r="AT151" s="247" t="s">
        <v>191</v>
      </c>
      <c r="AU151" s="247" t="s">
        <v>127</v>
      </c>
      <c r="AV151" s="13" t="s">
        <v>127</v>
      </c>
      <c r="AW151" s="13" t="s">
        <v>36</v>
      </c>
      <c r="AX151" s="13" t="s">
        <v>79</v>
      </c>
      <c r="AY151" s="247" t="s">
        <v>181</v>
      </c>
    </row>
    <row r="152" s="14" customFormat="1">
      <c r="A152" s="14"/>
      <c r="B152" s="248"/>
      <c r="C152" s="249"/>
      <c r="D152" s="238" t="s">
        <v>191</v>
      </c>
      <c r="E152" s="250" t="s">
        <v>1</v>
      </c>
      <c r="F152" s="251" t="s">
        <v>193</v>
      </c>
      <c r="G152" s="249"/>
      <c r="H152" s="252">
        <v>77.225000000000009</v>
      </c>
      <c r="I152" s="253"/>
      <c r="J152" s="249"/>
      <c r="K152" s="249"/>
      <c r="L152" s="254"/>
      <c r="M152" s="255"/>
      <c r="N152" s="256"/>
      <c r="O152" s="256"/>
      <c r="P152" s="256"/>
      <c r="Q152" s="256"/>
      <c r="R152" s="256"/>
      <c r="S152" s="256"/>
      <c r="T152" s="257"/>
      <c r="U152" s="14"/>
      <c r="V152" s="14"/>
      <c r="W152" s="14"/>
      <c r="X152" s="14"/>
      <c r="Y152" s="14"/>
      <c r="Z152" s="14"/>
      <c r="AA152" s="14"/>
      <c r="AB152" s="14"/>
      <c r="AC152" s="14"/>
      <c r="AD152" s="14"/>
      <c r="AE152" s="14"/>
      <c r="AT152" s="258" t="s">
        <v>191</v>
      </c>
      <c r="AU152" s="258" t="s">
        <v>127</v>
      </c>
      <c r="AV152" s="14" t="s">
        <v>188</v>
      </c>
      <c r="AW152" s="14" t="s">
        <v>36</v>
      </c>
      <c r="AX152" s="14" t="s">
        <v>86</v>
      </c>
      <c r="AY152" s="258" t="s">
        <v>181</v>
      </c>
    </row>
    <row r="153" s="2" customFormat="1" ht="62.7" customHeight="1">
      <c r="A153" s="38"/>
      <c r="B153" s="39"/>
      <c r="C153" s="218" t="s">
        <v>200</v>
      </c>
      <c r="D153" s="218" t="s">
        <v>183</v>
      </c>
      <c r="E153" s="219" t="s">
        <v>201</v>
      </c>
      <c r="F153" s="220" t="s">
        <v>202</v>
      </c>
      <c r="G153" s="221" t="s">
        <v>186</v>
      </c>
      <c r="H153" s="222">
        <v>324.25599999999997</v>
      </c>
      <c r="I153" s="223"/>
      <c r="J153" s="224">
        <f>ROUND(I153*H153,2)</f>
        <v>0</v>
      </c>
      <c r="K153" s="220" t="s">
        <v>187</v>
      </c>
      <c r="L153" s="44"/>
      <c r="M153" s="225" t="s">
        <v>1</v>
      </c>
      <c r="N153" s="226" t="s">
        <v>45</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188</v>
      </c>
      <c r="AT153" s="229" t="s">
        <v>183</v>
      </c>
      <c r="AU153" s="229" t="s">
        <v>127</v>
      </c>
      <c r="AY153" s="17" t="s">
        <v>181</v>
      </c>
      <c r="BE153" s="230">
        <f>IF(N153="základní",J153,0)</f>
        <v>0</v>
      </c>
      <c r="BF153" s="230">
        <f>IF(N153="snížená",J153,0)</f>
        <v>0</v>
      </c>
      <c r="BG153" s="230">
        <f>IF(N153="zákl. přenesená",J153,0)</f>
        <v>0</v>
      </c>
      <c r="BH153" s="230">
        <f>IF(N153="sníž. přenesená",J153,0)</f>
        <v>0</v>
      </c>
      <c r="BI153" s="230">
        <f>IF(N153="nulová",J153,0)</f>
        <v>0</v>
      </c>
      <c r="BJ153" s="17" t="s">
        <v>127</v>
      </c>
      <c r="BK153" s="230">
        <f>ROUND(I153*H153,2)</f>
        <v>0</v>
      </c>
      <c r="BL153" s="17" t="s">
        <v>188</v>
      </c>
      <c r="BM153" s="229" t="s">
        <v>203</v>
      </c>
    </row>
    <row r="154" s="2" customFormat="1">
      <c r="A154" s="38"/>
      <c r="B154" s="39"/>
      <c r="C154" s="40"/>
      <c r="D154" s="231" t="s">
        <v>189</v>
      </c>
      <c r="E154" s="40"/>
      <c r="F154" s="232" t="s">
        <v>204</v>
      </c>
      <c r="G154" s="40"/>
      <c r="H154" s="40"/>
      <c r="I154" s="233"/>
      <c r="J154" s="40"/>
      <c r="K154" s="40"/>
      <c r="L154" s="44"/>
      <c r="M154" s="234"/>
      <c r="N154" s="235"/>
      <c r="O154" s="91"/>
      <c r="P154" s="91"/>
      <c r="Q154" s="91"/>
      <c r="R154" s="91"/>
      <c r="S154" s="91"/>
      <c r="T154" s="92"/>
      <c r="U154" s="38"/>
      <c r="V154" s="38"/>
      <c r="W154" s="38"/>
      <c r="X154" s="38"/>
      <c r="Y154" s="38"/>
      <c r="Z154" s="38"/>
      <c r="AA154" s="38"/>
      <c r="AB154" s="38"/>
      <c r="AC154" s="38"/>
      <c r="AD154" s="38"/>
      <c r="AE154" s="38"/>
      <c r="AT154" s="17" t="s">
        <v>189</v>
      </c>
      <c r="AU154" s="17" t="s">
        <v>127</v>
      </c>
    </row>
    <row r="155" s="13" customFormat="1">
      <c r="A155" s="13"/>
      <c r="B155" s="236"/>
      <c r="C155" s="237"/>
      <c r="D155" s="238" t="s">
        <v>191</v>
      </c>
      <c r="E155" s="239" t="s">
        <v>1</v>
      </c>
      <c r="F155" s="240" t="s">
        <v>205</v>
      </c>
      <c r="G155" s="237"/>
      <c r="H155" s="241">
        <v>324.25599999999997</v>
      </c>
      <c r="I155" s="242"/>
      <c r="J155" s="237"/>
      <c r="K155" s="237"/>
      <c r="L155" s="243"/>
      <c r="M155" s="244"/>
      <c r="N155" s="245"/>
      <c r="O155" s="245"/>
      <c r="P155" s="245"/>
      <c r="Q155" s="245"/>
      <c r="R155" s="245"/>
      <c r="S155" s="245"/>
      <c r="T155" s="246"/>
      <c r="U155" s="13"/>
      <c r="V155" s="13"/>
      <c r="W155" s="13"/>
      <c r="X155" s="13"/>
      <c r="Y155" s="13"/>
      <c r="Z155" s="13"/>
      <c r="AA155" s="13"/>
      <c r="AB155" s="13"/>
      <c r="AC155" s="13"/>
      <c r="AD155" s="13"/>
      <c r="AE155" s="13"/>
      <c r="AT155" s="247" t="s">
        <v>191</v>
      </c>
      <c r="AU155" s="247" t="s">
        <v>127</v>
      </c>
      <c r="AV155" s="13" t="s">
        <v>127</v>
      </c>
      <c r="AW155" s="13" t="s">
        <v>36</v>
      </c>
      <c r="AX155" s="13" t="s">
        <v>79</v>
      </c>
      <c r="AY155" s="247" t="s">
        <v>181</v>
      </c>
    </row>
    <row r="156" s="14" customFormat="1">
      <c r="A156" s="14"/>
      <c r="B156" s="248"/>
      <c r="C156" s="249"/>
      <c r="D156" s="238" t="s">
        <v>191</v>
      </c>
      <c r="E156" s="250" t="s">
        <v>1</v>
      </c>
      <c r="F156" s="251" t="s">
        <v>193</v>
      </c>
      <c r="G156" s="249"/>
      <c r="H156" s="252">
        <v>324.25599999999997</v>
      </c>
      <c r="I156" s="253"/>
      <c r="J156" s="249"/>
      <c r="K156" s="249"/>
      <c r="L156" s="254"/>
      <c r="M156" s="255"/>
      <c r="N156" s="256"/>
      <c r="O156" s="256"/>
      <c r="P156" s="256"/>
      <c r="Q156" s="256"/>
      <c r="R156" s="256"/>
      <c r="S156" s="256"/>
      <c r="T156" s="257"/>
      <c r="U156" s="14"/>
      <c r="V156" s="14"/>
      <c r="W156" s="14"/>
      <c r="X156" s="14"/>
      <c r="Y156" s="14"/>
      <c r="Z156" s="14"/>
      <c r="AA156" s="14"/>
      <c r="AB156" s="14"/>
      <c r="AC156" s="14"/>
      <c r="AD156" s="14"/>
      <c r="AE156" s="14"/>
      <c r="AT156" s="258" t="s">
        <v>191</v>
      </c>
      <c r="AU156" s="258" t="s">
        <v>127</v>
      </c>
      <c r="AV156" s="14" t="s">
        <v>188</v>
      </c>
      <c r="AW156" s="14" t="s">
        <v>36</v>
      </c>
      <c r="AX156" s="14" t="s">
        <v>86</v>
      </c>
      <c r="AY156" s="258" t="s">
        <v>181</v>
      </c>
    </row>
    <row r="157" s="2" customFormat="1" ht="66.75" customHeight="1">
      <c r="A157" s="38"/>
      <c r="B157" s="39"/>
      <c r="C157" s="218" t="s">
        <v>188</v>
      </c>
      <c r="D157" s="218" t="s">
        <v>183</v>
      </c>
      <c r="E157" s="219" t="s">
        <v>206</v>
      </c>
      <c r="F157" s="220" t="s">
        <v>207</v>
      </c>
      <c r="G157" s="221" t="s">
        <v>186</v>
      </c>
      <c r="H157" s="222">
        <v>4539.5839999999998</v>
      </c>
      <c r="I157" s="223"/>
      <c r="J157" s="224">
        <f>ROUND(I157*H157,2)</f>
        <v>0</v>
      </c>
      <c r="K157" s="220" t="s">
        <v>187</v>
      </c>
      <c r="L157" s="44"/>
      <c r="M157" s="225" t="s">
        <v>1</v>
      </c>
      <c r="N157" s="226" t="s">
        <v>45</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188</v>
      </c>
      <c r="AT157" s="229" t="s">
        <v>183</v>
      </c>
      <c r="AU157" s="229" t="s">
        <v>127</v>
      </c>
      <c r="AY157" s="17" t="s">
        <v>181</v>
      </c>
      <c r="BE157" s="230">
        <f>IF(N157="základní",J157,0)</f>
        <v>0</v>
      </c>
      <c r="BF157" s="230">
        <f>IF(N157="snížená",J157,0)</f>
        <v>0</v>
      </c>
      <c r="BG157" s="230">
        <f>IF(N157="zákl. přenesená",J157,0)</f>
        <v>0</v>
      </c>
      <c r="BH157" s="230">
        <f>IF(N157="sníž. přenesená",J157,0)</f>
        <v>0</v>
      </c>
      <c r="BI157" s="230">
        <f>IF(N157="nulová",J157,0)</f>
        <v>0</v>
      </c>
      <c r="BJ157" s="17" t="s">
        <v>127</v>
      </c>
      <c r="BK157" s="230">
        <f>ROUND(I157*H157,2)</f>
        <v>0</v>
      </c>
      <c r="BL157" s="17" t="s">
        <v>188</v>
      </c>
      <c r="BM157" s="229" t="s">
        <v>208</v>
      </c>
    </row>
    <row r="158" s="2" customFormat="1">
      <c r="A158" s="38"/>
      <c r="B158" s="39"/>
      <c r="C158" s="40"/>
      <c r="D158" s="231" t="s">
        <v>189</v>
      </c>
      <c r="E158" s="40"/>
      <c r="F158" s="232" t="s">
        <v>209</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189</v>
      </c>
      <c r="AU158" s="17" t="s">
        <v>127</v>
      </c>
    </row>
    <row r="159" s="13" customFormat="1">
      <c r="A159" s="13"/>
      <c r="B159" s="236"/>
      <c r="C159" s="237"/>
      <c r="D159" s="238" t="s">
        <v>191</v>
      </c>
      <c r="E159" s="239" t="s">
        <v>1</v>
      </c>
      <c r="F159" s="240" t="s">
        <v>210</v>
      </c>
      <c r="G159" s="237"/>
      <c r="H159" s="241">
        <v>4539.5839999999998</v>
      </c>
      <c r="I159" s="242"/>
      <c r="J159" s="237"/>
      <c r="K159" s="237"/>
      <c r="L159" s="243"/>
      <c r="M159" s="244"/>
      <c r="N159" s="245"/>
      <c r="O159" s="245"/>
      <c r="P159" s="245"/>
      <c r="Q159" s="245"/>
      <c r="R159" s="245"/>
      <c r="S159" s="245"/>
      <c r="T159" s="246"/>
      <c r="U159" s="13"/>
      <c r="V159" s="13"/>
      <c r="W159" s="13"/>
      <c r="X159" s="13"/>
      <c r="Y159" s="13"/>
      <c r="Z159" s="13"/>
      <c r="AA159" s="13"/>
      <c r="AB159" s="13"/>
      <c r="AC159" s="13"/>
      <c r="AD159" s="13"/>
      <c r="AE159" s="13"/>
      <c r="AT159" s="247" t="s">
        <v>191</v>
      </c>
      <c r="AU159" s="247" t="s">
        <v>127</v>
      </c>
      <c r="AV159" s="13" t="s">
        <v>127</v>
      </c>
      <c r="AW159" s="13" t="s">
        <v>36</v>
      </c>
      <c r="AX159" s="13" t="s">
        <v>79</v>
      </c>
      <c r="AY159" s="247" t="s">
        <v>181</v>
      </c>
    </row>
    <row r="160" s="14" customFormat="1">
      <c r="A160" s="14"/>
      <c r="B160" s="248"/>
      <c r="C160" s="249"/>
      <c r="D160" s="238" t="s">
        <v>191</v>
      </c>
      <c r="E160" s="250" t="s">
        <v>1</v>
      </c>
      <c r="F160" s="251" t="s">
        <v>193</v>
      </c>
      <c r="G160" s="249"/>
      <c r="H160" s="252">
        <v>4539.5839999999998</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191</v>
      </c>
      <c r="AU160" s="258" t="s">
        <v>127</v>
      </c>
      <c r="AV160" s="14" t="s">
        <v>188</v>
      </c>
      <c r="AW160" s="14" t="s">
        <v>36</v>
      </c>
      <c r="AX160" s="14" t="s">
        <v>86</v>
      </c>
      <c r="AY160" s="258" t="s">
        <v>181</v>
      </c>
    </row>
    <row r="161" s="2" customFormat="1" ht="44.25" customHeight="1">
      <c r="A161" s="38"/>
      <c r="B161" s="39"/>
      <c r="C161" s="218" t="s">
        <v>211</v>
      </c>
      <c r="D161" s="218" t="s">
        <v>183</v>
      </c>
      <c r="E161" s="219" t="s">
        <v>212</v>
      </c>
      <c r="F161" s="220" t="s">
        <v>213</v>
      </c>
      <c r="G161" s="221" t="s">
        <v>186</v>
      </c>
      <c r="H161" s="222">
        <v>324.25599999999997</v>
      </c>
      <c r="I161" s="223"/>
      <c r="J161" s="224">
        <f>ROUND(I161*H161,2)</f>
        <v>0</v>
      </c>
      <c r="K161" s="220" t="s">
        <v>187</v>
      </c>
      <c r="L161" s="44"/>
      <c r="M161" s="225" t="s">
        <v>1</v>
      </c>
      <c r="N161" s="226" t="s">
        <v>45</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188</v>
      </c>
      <c r="AT161" s="229" t="s">
        <v>183</v>
      </c>
      <c r="AU161" s="229" t="s">
        <v>127</v>
      </c>
      <c r="AY161" s="17" t="s">
        <v>181</v>
      </c>
      <c r="BE161" s="230">
        <f>IF(N161="základní",J161,0)</f>
        <v>0</v>
      </c>
      <c r="BF161" s="230">
        <f>IF(N161="snížená",J161,0)</f>
        <v>0</v>
      </c>
      <c r="BG161" s="230">
        <f>IF(N161="zákl. přenesená",J161,0)</f>
        <v>0</v>
      </c>
      <c r="BH161" s="230">
        <f>IF(N161="sníž. přenesená",J161,0)</f>
        <v>0</v>
      </c>
      <c r="BI161" s="230">
        <f>IF(N161="nulová",J161,0)</f>
        <v>0</v>
      </c>
      <c r="BJ161" s="17" t="s">
        <v>127</v>
      </c>
      <c r="BK161" s="230">
        <f>ROUND(I161*H161,2)</f>
        <v>0</v>
      </c>
      <c r="BL161" s="17" t="s">
        <v>188</v>
      </c>
      <c r="BM161" s="229" t="s">
        <v>214</v>
      </c>
    </row>
    <row r="162" s="2" customFormat="1">
      <c r="A162" s="38"/>
      <c r="B162" s="39"/>
      <c r="C162" s="40"/>
      <c r="D162" s="231" t="s">
        <v>189</v>
      </c>
      <c r="E162" s="40"/>
      <c r="F162" s="232" t="s">
        <v>215</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189</v>
      </c>
      <c r="AU162" s="17" t="s">
        <v>127</v>
      </c>
    </row>
    <row r="163" s="2" customFormat="1" ht="44.25" customHeight="1">
      <c r="A163" s="38"/>
      <c r="B163" s="39"/>
      <c r="C163" s="218" t="s">
        <v>203</v>
      </c>
      <c r="D163" s="218" t="s">
        <v>183</v>
      </c>
      <c r="E163" s="219" t="s">
        <v>216</v>
      </c>
      <c r="F163" s="220" t="s">
        <v>217</v>
      </c>
      <c r="G163" s="221" t="s">
        <v>218</v>
      </c>
      <c r="H163" s="222">
        <v>583.66099999999994</v>
      </c>
      <c r="I163" s="223"/>
      <c r="J163" s="224">
        <f>ROUND(I163*H163,2)</f>
        <v>0</v>
      </c>
      <c r="K163" s="220" t="s">
        <v>187</v>
      </c>
      <c r="L163" s="44"/>
      <c r="M163" s="225" t="s">
        <v>1</v>
      </c>
      <c r="N163" s="226" t="s">
        <v>45</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188</v>
      </c>
      <c r="AT163" s="229" t="s">
        <v>183</v>
      </c>
      <c r="AU163" s="229" t="s">
        <v>127</v>
      </c>
      <c r="AY163" s="17" t="s">
        <v>181</v>
      </c>
      <c r="BE163" s="230">
        <f>IF(N163="základní",J163,0)</f>
        <v>0</v>
      </c>
      <c r="BF163" s="230">
        <f>IF(N163="snížená",J163,0)</f>
        <v>0</v>
      </c>
      <c r="BG163" s="230">
        <f>IF(N163="zákl. přenesená",J163,0)</f>
        <v>0</v>
      </c>
      <c r="BH163" s="230">
        <f>IF(N163="sníž. přenesená",J163,0)</f>
        <v>0</v>
      </c>
      <c r="BI163" s="230">
        <f>IF(N163="nulová",J163,0)</f>
        <v>0</v>
      </c>
      <c r="BJ163" s="17" t="s">
        <v>127</v>
      </c>
      <c r="BK163" s="230">
        <f>ROUND(I163*H163,2)</f>
        <v>0</v>
      </c>
      <c r="BL163" s="17" t="s">
        <v>188</v>
      </c>
      <c r="BM163" s="229" t="s">
        <v>8</v>
      </c>
    </row>
    <row r="164" s="2" customFormat="1">
      <c r="A164" s="38"/>
      <c r="B164" s="39"/>
      <c r="C164" s="40"/>
      <c r="D164" s="231" t="s">
        <v>189</v>
      </c>
      <c r="E164" s="40"/>
      <c r="F164" s="232" t="s">
        <v>219</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189</v>
      </c>
      <c r="AU164" s="17" t="s">
        <v>127</v>
      </c>
    </row>
    <row r="165" s="2" customFormat="1" ht="37.8" customHeight="1">
      <c r="A165" s="38"/>
      <c r="B165" s="39"/>
      <c r="C165" s="218" t="s">
        <v>220</v>
      </c>
      <c r="D165" s="218" t="s">
        <v>183</v>
      </c>
      <c r="E165" s="219" t="s">
        <v>221</v>
      </c>
      <c r="F165" s="220" t="s">
        <v>222</v>
      </c>
      <c r="G165" s="221" t="s">
        <v>186</v>
      </c>
      <c r="H165" s="222">
        <v>324.25599999999997</v>
      </c>
      <c r="I165" s="223"/>
      <c r="J165" s="224">
        <f>ROUND(I165*H165,2)</f>
        <v>0</v>
      </c>
      <c r="K165" s="220" t="s">
        <v>187</v>
      </c>
      <c r="L165" s="44"/>
      <c r="M165" s="225" t="s">
        <v>1</v>
      </c>
      <c r="N165" s="226" t="s">
        <v>45</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188</v>
      </c>
      <c r="AT165" s="229" t="s">
        <v>183</v>
      </c>
      <c r="AU165" s="229" t="s">
        <v>127</v>
      </c>
      <c r="AY165" s="17" t="s">
        <v>181</v>
      </c>
      <c r="BE165" s="230">
        <f>IF(N165="základní",J165,0)</f>
        <v>0</v>
      </c>
      <c r="BF165" s="230">
        <f>IF(N165="snížená",J165,0)</f>
        <v>0</v>
      </c>
      <c r="BG165" s="230">
        <f>IF(N165="zákl. přenesená",J165,0)</f>
        <v>0</v>
      </c>
      <c r="BH165" s="230">
        <f>IF(N165="sníž. přenesená",J165,0)</f>
        <v>0</v>
      </c>
      <c r="BI165" s="230">
        <f>IF(N165="nulová",J165,0)</f>
        <v>0</v>
      </c>
      <c r="BJ165" s="17" t="s">
        <v>127</v>
      </c>
      <c r="BK165" s="230">
        <f>ROUND(I165*H165,2)</f>
        <v>0</v>
      </c>
      <c r="BL165" s="17" t="s">
        <v>188</v>
      </c>
      <c r="BM165" s="229" t="s">
        <v>223</v>
      </c>
    </row>
    <row r="166" s="2" customFormat="1">
      <c r="A166" s="38"/>
      <c r="B166" s="39"/>
      <c r="C166" s="40"/>
      <c r="D166" s="231" t="s">
        <v>189</v>
      </c>
      <c r="E166" s="40"/>
      <c r="F166" s="232" t="s">
        <v>224</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189</v>
      </c>
      <c r="AU166" s="17" t="s">
        <v>127</v>
      </c>
    </row>
    <row r="167" s="2" customFormat="1" ht="33" customHeight="1">
      <c r="A167" s="38"/>
      <c r="B167" s="39"/>
      <c r="C167" s="218" t="s">
        <v>208</v>
      </c>
      <c r="D167" s="218" t="s">
        <v>183</v>
      </c>
      <c r="E167" s="219" t="s">
        <v>225</v>
      </c>
      <c r="F167" s="220" t="s">
        <v>226</v>
      </c>
      <c r="G167" s="221" t="s">
        <v>227</v>
      </c>
      <c r="H167" s="222">
        <v>580.19000000000005</v>
      </c>
      <c r="I167" s="223"/>
      <c r="J167" s="224">
        <f>ROUND(I167*H167,2)</f>
        <v>0</v>
      </c>
      <c r="K167" s="220" t="s">
        <v>187</v>
      </c>
      <c r="L167" s="44"/>
      <c r="M167" s="225" t="s">
        <v>1</v>
      </c>
      <c r="N167" s="226" t="s">
        <v>45</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188</v>
      </c>
      <c r="AT167" s="229" t="s">
        <v>183</v>
      </c>
      <c r="AU167" s="229" t="s">
        <v>127</v>
      </c>
      <c r="AY167" s="17" t="s">
        <v>181</v>
      </c>
      <c r="BE167" s="230">
        <f>IF(N167="základní",J167,0)</f>
        <v>0</v>
      </c>
      <c r="BF167" s="230">
        <f>IF(N167="snížená",J167,0)</f>
        <v>0</v>
      </c>
      <c r="BG167" s="230">
        <f>IF(N167="zákl. přenesená",J167,0)</f>
        <v>0</v>
      </c>
      <c r="BH167" s="230">
        <f>IF(N167="sníž. přenesená",J167,0)</f>
        <v>0</v>
      </c>
      <c r="BI167" s="230">
        <f>IF(N167="nulová",J167,0)</f>
        <v>0</v>
      </c>
      <c r="BJ167" s="17" t="s">
        <v>127</v>
      </c>
      <c r="BK167" s="230">
        <f>ROUND(I167*H167,2)</f>
        <v>0</v>
      </c>
      <c r="BL167" s="17" t="s">
        <v>188</v>
      </c>
      <c r="BM167" s="229" t="s">
        <v>228</v>
      </c>
    </row>
    <row r="168" s="2" customFormat="1">
      <c r="A168" s="38"/>
      <c r="B168" s="39"/>
      <c r="C168" s="40"/>
      <c r="D168" s="231" t="s">
        <v>189</v>
      </c>
      <c r="E168" s="40"/>
      <c r="F168" s="232" t="s">
        <v>229</v>
      </c>
      <c r="G168" s="40"/>
      <c r="H168" s="40"/>
      <c r="I168" s="233"/>
      <c r="J168" s="40"/>
      <c r="K168" s="40"/>
      <c r="L168" s="44"/>
      <c r="M168" s="234"/>
      <c r="N168" s="235"/>
      <c r="O168" s="91"/>
      <c r="P168" s="91"/>
      <c r="Q168" s="91"/>
      <c r="R168" s="91"/>
      <c r="S168" s="91"/>
      <c r="T168" s="92"/>
      <c r="U168" s="38"/>
      <c r="V168" s="38"/>
      <c r="W168" s="38"/>
      <c r="X168" s="38"/>
      <c r="Y168" s="38"/>
      <c r="Z168" s="38"/>
      <c r="AA168" s="38"/>
      <c r="AB168" s="38"/>
      <c r="AC168" s="38"/>
      <c r="AD168" s="38"/>
      <c r="AE168" s="38"/>
      <c r="AT168" s="17" t="s">
        <v>189</v>
      </c>
      <c r="AU168" s="17" t="s">
        <v>127</v>
      </c>
    </row>
    <row r="169" s="13" customFormat="1">
      <c r="A169" s="13"/>
      <c r="B169" s="236"/>
      <c r="C169" s="237"/>
      <c r="D169" s="238" t="s">
        <v>191</v>
      </c>
      <c r="E169" s="239" t="s">
        <v>1</v>
      </c>
      <c r="F169" s="240" t="s">
        <v>230</v>
      </c>
      <c r="G169" s="237"/>
      <c r="H169" s="241">
        <v>580.19000000000005</v>
      </c>
      <c r="I169" s="242"/>
      <c r="J169" s="237"/>
      <c r="K169" s="237"/>
      <c r="L169" s="243"/>
      <c r="M169" s="244"/>
      <c r="N169" s="245"/>
      <c r="O169" s="245"/>
      <c r="P169" s="245"/>
      <c r="Q169" s="245"/>
      <c r="R169" s="245"/>
      <c r="S169" s="245"/>
      <c r="T169" s="246"/>
      <c r="U169" s="13"/>
      <c r="V169" s="13"/>
      <c r="W169" s="13"/>
      <c r="X169" s="13"/>
      <c r="Y169" s="13"/>
      <c r="Z169" s="13"/>
      <c r="AA169" s="13"/>
      <c r="AB169" s="13"/>
      <c r="AC169" s="13"/>
      <c r="AD169" s="13"/>
      <c r="AE169" s="13"/>
      <c r="AT169" s="247" t="s">
        <v>191</v>
      </c>
      <c r="AU169" s="247" t="s">
        <v>127</v>
      </c>
      <c r="AV169" s="13" t="s">
        <v>127</v>
      </c>
      <c r="AW169" s="13" t="s">
        <v>36</v>
      </c>
      <c r="AX169" s="13" t="s">
        <v>79</v>
      </c>
      <c r="AY169" s="247" t="s">
        <v>181</v>
      </c>
    </row>
    <row r="170" s="14" customFormat="1">
      <c r="A170" s="14"/>
      <c r="B170" s="248"/>
      <c r="C170" s="249"/>
      <c r="D170" s="238" t="s">
        <v>191</v>
      </c>
      <c r="E170" s="250" t="s">
        <v>1</v>
      </c>
      <c r="F170" s="251" t="s">
        <v>193</v>
      </c>
      <c r="G170" s="249"/>
      <c r="H170" s="252">
        <v>580.19000000000005</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191</v>
      </c>
      <c r="AU170" s="258" t="s">
        <v>127</v>
      </c>
      <c r="AV170" s="14" t="s">
        <v>188</v>
      </c>
      <c r="AW170" s="14" t="s">
        <v>36</v>
      </c>
      <c r="AX170" s="14" t="s">
        <v>86</v>
      </c>
      <c r="AY170" s="258" t="s">
        <v>181</v>
      </c>
    </row>
    <row r="171" s="12" customFormat="1" ht="22.8" customHeight="1">
      <c r="A171" s="12"/>
      <c r="B171" s="202"/>
      <c r="C171" s="203"/>
      <c r="D171" s="204" t="s">
        <v>78</v>
      </c>
      <c r="E171" s="216" t="s">
        <v>127</v>
      </c>
      <c r="F171" s="216" t="s">
        <v>231</v>
      </c>
      <c r="G171" s="203"/>
      <c r="H171" s="203"/>
      <c r="I171" s="206"/>
      <c r="J171" s="217">
        <f>BK171</f>
        <v>0</v>
      </c>
      <c r="K171" s="203"/>
      <c r="L171" s="208"/>
      <c r="M171" s="209"/>
      <c r="N171" s="210"/>
      <c r="O171" s="210"/>
      <c r="P171" s="211">
        <f>SUM(P172:P237)</f>
        <v>0</v>
      </c>
      <c r="Q171" s="210"/>
      <c r="R171" s="211">
        <f>SUM(R172:R237)</f>
        <v>0</v>
      </c>
      <c r="S171" s="210"/>
      <c r="T171" s="212">
        <f>SUM(T172:T237)</f>
        <v>0</v>
      </c>
      <c r="U171" s="12"/>
      <c r="V171" s="12"/>
      <c r="W171" s="12"/>
      <c r="X171" s="12"/>
      <c r="Y171" s="12"/>
      <c r="Z171" s="12"/>
      <c r="AA171" s="12"/>
      <c r="AB171" s="12"/>
      <c r="AC171" s="12"/>
      <c r="AD171" s="12"/>
      <c r="AE171" s="12"/>
      <c r="AR171" s="213" t="s">
        <v>86</v>
      </c>
      <c r="AT171" s="214" t="s">
        <v>78</v>
      </c>
      <c r="AU171" s="214" t="s">
        <v>86</v>
      </c>
      <c r="AY171" s="213" t="s">
        <v>181</v>
      </c>
      <c r="BK171" s="215">
        <f>SUM(BK172:BK237)</f>
        <v>0</v>
      </c>
    </row>
    <row r="172" s="2" customFormat="1" ht="66.75" customHeight="1">
      <c r="A172" s="38"/>
      <c r="B172" s="39"/>
      <c r="C172" s="218" t="s">
        <v>232</v>
      </c>
      <c r="D172" s="218" t="s">
        <v>183</v>
      </c>
      <c r="E172" s="219" t="s">
        <v>233</v>
      </c>
      <c r="F172" s="220" t="s">
        <v>234</v>
      </c>
      <c r="G172" s="221" t="s">
        <v>235</v>
      </c>
      <c r="H172" s="222">
        <v>18</v>
      </c>
      <c r="I172" s="223"/>
      <c r="J172" s="224">
        <f>ROUND(I172*H172,2)</f>
        <v>0</v>
      </c>
      <c r="K172" s="220" t="s">
        <v>187</v>
      </c>
      <c r="L172" s="44"/>
      <c r="M172" s="225" t="s">
        <v>1</v>
      </c>
      <c r="N172" s="226" t="s">
        <v>45</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188</v>
      </c>
      <c r="AT172" s="229" t="s">
        <v>183</v>
      </c>
      <c r="AU172" s="229" t="s">
        <v>127</v>
      </c>
      <c r="AY172" s="17" t="s">
        <v>181</v>
      </c>
      <c r="BE172" s="230">
        <f>IF(N172="základní",J172,0)</f>
        <v>0</v>
      </c>
      <c r="BF172" s="230">
        <f>IF(N172="snížená",J172,0)</f>
        <v>0</v>
      </c>
      <c r="BG172" s="230">
        <f>IF(N172="zákl. přenesená",J172,0)</f>
        <v>0</v>
      </c>
      <c r="BH172" s="230">
        <f>IF(N172="sníž. přenesená",J172,0)</f>
        <v>0</v>
      </c>
      <c r="BI172" s="230">
        <f>IF(N172="nulová",J172,0)</f>
        <v>0</v>
      </c>
      <c r="BJ172" s="17" t="s">
        <v>127</v>
      </c>
      <c r="BK172" s="230">
        <f>ROUND(I172*H172,2)</f>
        <v>0</v>
      </c>
      <c r="BL172" s="17" t="s">
        <v>188</v>
      </c>
      <c r="BM172" s="229" t="s">
        <v>236</v>
      </c>
    </row>
    <row r="173" s="2" customFormat="1">
      <c r="A173" s="38"/>
      <c r="B173" s="39"/>
      <c r="C173" s="40"/>
      <c r="D173" s="231" t="s">
        <v>189</v>
      </c>
      <c r="E173" s="40"/>
      <c r="F173" s="232" t="s">
        <v>237</v>
      </c>
      <c r="G173" s="40"/>
      <c r="H173" s="40"/>
      <c r="I173" s="233"/>
      <c r="J173" s="40"/>
      <c r="K173" s="40"/>
      <c r="L173" s="44"/>
      <c r="M173" s="234"/>
      <c r="N173" s="235"/>
      <c r="O173" s="91"/>
      <c r="P173" s="91"/>
      <c r="Q173" s="91"/>
      <c r="R173" s="91"/>
      <c r="S173" s="91"/>
      <c r="T173" s="92"/>
      <c r="U173" s="38"/>
      <c r="V173" s="38"/>
      <c r="W173" s="38"/>
      <c r="X173" s="38"/>
      <c r="Y173" s="38"/>
      <c r="Z173" s="38"/>
      <c r="AA173" s="38"/>
      <c r="AB173" s="38"/>
      <c r="AC173" s="38"/>
      <c r="AD173" s="38"/>
      <c r="AE173" s="38"/>
      <c r="AT173" s="17" t="s">
        <v>189</v>
      </c>
      <c r="AU173" s="17" t="s">
        <v>127</v>
      </c>
    </row>
    <row r="174" s="13" customFormat="1">
      <c r="A174" s="13"/>
      <c r="B174" s="236"/>
      <c r="C174" s="237"/>
      <c r="D174" s="238" t="s">
        <v>191</v>
      </c>
      <c r="E174" s="239" t="s">
        <v>1</v>
      </c>
      <c r="F174" s="240" t="s">
        <v>236</v>
      </c>
      <c r="G174" s="237"/>
      <c r="H174" s="241">
        <v>18</v>
      </c>
      <c r="I174" s="242"/>
      <c r="J174" s="237"/>
      <c r="K174" s="237"/>
      <c r="L174" s="243"/>
      <c r="M174" s="244"/>
      <c r="N174" s="245"/>
      <c r="O174" s="245"/>
      <c r="P174" s="245"/>
      <c r="Q174" s="245"/>
      <c r="R174" s="245"/>
      <c r="S174" s="245"/>
      <c r="T174" s="246"/>
      <c r="U174" s="13"/>
      <c r="V174" s="13"/>
      <c r="W174" s="13"/>
      <c r="X174" s="13"/>
      <c r="Y174" s="13"/>
      <c r="Z174" s="13"/>
      <c r="AA174" s="13"/>
      <c r="AB174" s="13"/>
      <c r="AC174" s="13"/>
      <c r="AD174" s="13"/>
      <c r="AE174" s="13"/>
      <c r="AT174" s="247" t="s">
        <v>191</v>
      </c>
      <c r="AU174" s="247" t="s">
        <v>127</v>
      </c>
      <c r="AV174" s="13" t="s">
        <v>127</v>
      </c>
      <c r="AW174" s="13" t="s">
        <v>36</v>
      </c>
      <c r="AX174" s="13" t="s">
        <v>79</v>
      </c>
      <c r="AY174" s="247" t="s">
        <v>181</v>
      </c>
    </row>
    <row r="175" s="14" customFormat="1">
      <c r="A175" s="14"/>
      <c r="B175" s="248"/>
      <c r="C175" s="249"/>
      <c r="D175" s="238" t="s">
        <v>191</v>
      </c>
      <c r="E175" s="250" t="s">
        <v>1</v>
      </c>
      <c r="F175" s="251" t="s">
        <v>193</v>
      </c>
      <c r="G175" s="249"/>
      <c r="H175" s="252">
        <v>18</v>
      </c>
      <c r="I175" s="253"/>
      <c r="J175" s="249"/>
      <c r="K175" s="249"/>
      <c r="L175" s="254"/>
      <c r="M175" s="255"/>
      <c r="N175" s="256"/>
      <c r="O175" s="256"/>
      <c r="P175" s="256"/>
      <c r="Q175" s="256"/>
      <c r="R175" s="256"/>
      <c r="S175" s="256"/>
      <c r="T175" s="257"/>
      <c r="U175" s="14"/>
      <c r="V175" s="14"/>
      <c r="W175" s="14"/>
      <c r="X175" s="14"/>
      <c r="Y175" s="14"/>
      <c r="Z175" s="14"/>
      <c r="AA175" s="14"/>
      <c r="AB175" s="14"/>
      <c r="AC175" s="14"/>
      <c r="AD175" s="14"/>
      <c r="AE175" s="14"/>
      <c r="AT175" s="258" t="s">
        <v>191</v>
      </c>
      <c r="AU175" s="258" t="s">
        <v>127</v>
      </c>
      <c r="AV175" s="14" t="s">
        <v>188</v>
      </c>
      <c r="AW175" s="14" t="s">
        <v>36</v>
      </c>
      <c r="AX175" s="14" t="s">
        <v>86</v>
      </c>
      <c r="AY175" s="258" t="s">
        <v>181</v>
      </c>
    </row>
    <row r="176" s="2" customFormat="1" ht="16.5" customHeight="1">
      <c r="A176" s="38"/>
      <c r="B176" s="39"/>
      <c r="C176" s="259" t="s">
        <v>214</v>
      </c>
      <c r="D176" s="259" t="s">
        <v>238</v>
      </c>
      <c r="E176" s="260" t="s">
        <v>239</v>
      </c>
      <c r="F176" s="261" t="s">
        <v>240</v>
      </c>
      <c r="G176" s="262" t="s">
        <v>241</v>
      </c>
      <c r="H176" s="263">
        <v>7.2000000000000002</v>
      </c>
      <c r="I176" s="264"/>
      <c r="J176" s="265">
        <f>ROUND(I176*H176,2)</f>
        <v>0</v>
      </c>
      <c r="K176" s="261" t="s">
        <v>187</v>
      </c>
      <c r="L176" s="266"/>
      <c r="M176" s="267" t="s">
        <v>1</v>
      </c>
      <c r="N176" s="268" t="s">
        <v>45</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208</v>
      </c>
      <c r="AT176" s="229" t="s">
        <v>238</v>
      </c>
      <c r="AU176" s="229" t="s">
        <v>127</v>
      </c>
      <c r="AY176" s="17" t="s">
        <v>181</v>
      </c>
      <c r="BE176" s="230">
        <f>IF(N176="základní",J176,0)</f>
        <v>0</v>
      </c>
      <c r="BF176" s="230">
        <f>IF(N176="snížená",J176,0)</f>
        <v>0</v>
      </c>
      <c r="BG176" s="230">
        <f>IF(N176="zákl. přenesená",J176,0)</f>
        <v>0</v>
      </c>
      <c r="BH176" s="230">
        <f>IF(N176="sníž. přenesená",J176,0)</f>
        <v>0</v>
      </c>
      <c r="BI176" s="230">
        <f>IF(N176="nulová",J176,0)</f>
        <v>0</v>
      </c>
      <c r="BJ176" s="17" t="s">
        <v>127</v>
      </c>
      <c r="BK176" s="230">
        <f>ROUND(I176*H176,2)</f>
        <v>0</v>
      </c>
      <c r="BL176" s="17" t="s">
        <v>188</v>
      </c>
      <c r="BM176" s="229" t="s">
        <v>242</v>
      </c>
    </row>
    <row r="177" s="13" customFormat="1">
      <c r="A177" s="13"/>
      <c r="B177" s="236"/>
      <c r="C177" s="237"/>
      <c r="D177" s="238" t="s">
        <v>191</v>
      </c>
      <c r="E177" s="239" t="s">
        <v>1</v>
      </c>
      <c r="F177" s="240" t="s">
        <v>243</v>
      </c>
      <c r="G177" s="237"/>
      <c r="H177" s="241">
        <v>7.2000000000000002</v>
      </c>
      <c r="I177" s="242"/>
      <c r="J177" s="237"/>
      <c r="K177" s="237"/>
      <c r="L177" s="243"/>
      <c r="M177" s="244"/>
      <c r="N177" s="245"/>
      <c r="O177" s="245"/>
      <c r="P177" s="245"/>
      <c r="Q177" s="245"/>
      <c r="R177" s="245"/>
      <c r="S177" s="245"/>
      <c r="T177" s="246"/>
      <c r="U177" s="13"/>
      <c r="V177" s="13"/>
      <c r="W177" s="13"/>
      <c r="X177" s="13"/>
      <c r="Y177" s="13"/>
      <c r="Z177" s="13"/>
      <c r="AA177" s="13"/>
      <c r="AB177" s="13"/>
      <c r="AC177" s="13"/>
      <c r="AD177" s="13"/>
      <c r="AE177" s="13"/>
      <c r="AT177" s="247" t="s">
        <v>191</v>
      </c>
      <c r="AU177" s="247" t="s">
        <v>127</v>
      </c>
      <c r="AV177" s="13" t="s">
        <v>127</v>
      </c>
      <c r="AW177" s="13" t="s">
        <v>36</v>
      </c>
      <c r="AX177" s="13" t="s">
        <v>79</v>
      </c>
      <c r="AY177" s="247" t="s">
        <v>181</v>
      </c>
    </row>
    <row r="178" s="14" customFormat="1">
      <c r="A178" s="14"/>
      <c r="B178" s="248"/>
      <c r="C178" s="249"/>
      <c r="D178" s="238" t="s">
        <v>191</v>
      </c>
      <c r="E178" s="250" t="s">
        <v>1</v>
      </c>
      <c r="F178" s="251" t="s">
        <v>193</v>
      </c>
      <c r="G178" s="249"/>
      <c r="H178" s="252">
        <v>7.2000000000000002</v>
      </c>
      <c r="I178" s="253"/>
      <c r="J178" s="249"/>
      <c r="K178" s="249"/>
      <c r="L178" s="254"/>
      <c r="M178" s="255"/>
      <c r="N178" s="256"/>
      <c r="O178" s="256"/>
      <c r="P178" s="256"/>
      <c r="Q178" s="256"/>
      <c r="R178" s="256"/>
      <c r="S178" s="256"/>
      <c r="T178" s="257"/>
      <c r="U178" s="14"/>
      <c r="V178" s="14"/>
      <c r="W178" s="14"/>
      <c r="X178" s="14"/>
      <c r="Y178" s="14"/>
      <c r="Z178" s="14"/>
      <c r="AA178" s="14"/>
      <c r="AB178" s="14"/>
      <c r="AC178" s="14"/>
      <c r="AD178" s="14"/>
      <c r="AE178" s="14"/>
      <c r="AT178" s="258" t="s">
        <v>191</v>
      </c>
      <c r="AU178" s="258" t="s">
        <v>127</v>
      </c>
      <c r="AV178" s="14" t="s">
        <v>188</v>
      </c>
      <c r="AW178" s="14" t="s">
        <v>36</v>
      </c>
      <c r="AX178" s="14" t="s">
        <v>86</v>
      </c>
      <c r="AY178" s="258" t="s">
        <v>181</v>
      </c>
    </row>
    <row r="179" s="2" customFormat="1" ht="66.75" customHeight="1">
      <c r="A179" s="38"/>
      <c r="B179" s="39"/>
      <c r="C179" s="218" t="s">
        <v>244</v>
      </c>
      <c r="D179" s="218" t="s">
        <v>183</v>
      </c>
      <c r="E179" s="219" t="s">
        <v>245</v>
      </c>
      <c r="F179" s="220" t="s">
        <v>246</v>
      </c>
      <c r="G179" s="221" t="s">
        <v>235</v>
      </c>
      <c r="H179" s="222">
        <v>20</v>
      </c>
      <c r="I179" s="223"/>
      <c r="J179" s="224">
        <f>ROUND(I179*H179,2)</f>
        <v>0</v>
      </c>
      <c r="K179" s="220" t="s">
        <v>187</v>
      </c>
      <c r="L179" s="44"/>
      <c r="M179" s="225" t="s">
        <v>1</v>
      </c>
      <c r="N179" s="226" t="s">
        <v>45</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188</v>
      </c>
      <c r="AT179" s="229" t="s">
        <v>183</v>
      </c>
      <c r="AU179" s="229" t="s">
        <v>127</v>
      </c>
      <c r="AY179" s="17" t="s">
        <v>181</v>
      </c>
      <c r="BE179" s="230">
        <f>IF(N179="základní",J179,0)</f>
        <v>0</v>
      </c>
      <c r="BF179" s="230">
        <f>IF(N179="snížená",J179,0)</f>
        <v>0</v>
      </c>
      <c r="BG179" s="230">
        <f>IF(N179="zákl. přenesená",J179,0)</f>
        <v>0</v>
      </c>
      <c r="BH179" s="230">
        <f>IF(N179="sníž. přenesená",J179,0)</f>
        <v>0</v>
      </c>
      <c r="BI179" s="230">
        <f>IF(N179="nulová",J179,0)</f>
        <v>0</v>
      </c>
      <c r="BJ179" s="17" t="s">
        <v>127</v>
      </c>
      <c r="BK179" s="230">
        <f>ROUND(I179*H179,2)</f>
        <v>0</v>
      </c>
      <c r="BL179" s="17" t="s">
        <v>188</v>
      </c>
      <c r="BM179" s="229" t="s">
        <v>247</v>
      </c>
    </row>
    <row r="180" s="2" customFormat="1">
      <c r="A180" s="38"/>
      <c r="B180" s="39"/>
      <c r="C180" s="40"/>
      <c r="D180" s="231" t="s">
        <v>189</v>
      </c>
      <c r="E180" s="40"/>
      <c r="F180" s="232" t="s">
        <v>248</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189</v>
      </c>
      <c r="AU180" s="17" t="s">
        <v>127</v>
      </c>
    </row>
    <row r="181" s="13" customFormat="1">
      <c r="A181" s="13"/>
      <c r="B181" s="236"/>
      <c r="C181" s="237"/>
      <c r="D181" s="238" t="s">
        <v>191</v>
      </c>
      <c r="E181" s="239" t="s">
        <v>1</v>
      </c>
      <c r="F181" s="240" t="s">
        <v>242</v>
      </c>
      <c r="G181" s="237"/>
      <c r="H181" s="241">
        <v>20</v>
      </c>
      <c r="I181" s="242"/>
      <c r="J181" s="237"/>
      <c r="K181" s="237"/>
      <c r="L181" s="243"/>
      <c r="M181" s="244"/>
      <c r="N181" s="245"/>
      <c r="O181" s="245"/>
      <c r="P181" s="245"/>
      <c r="Q181" s="245"/>
      <c r="R181" s="245"/>
      <c r="S181" s="245"/>
      <c r="T181" s="246"/>
      <c r="U181" s="13"/>
      <c r="V181" s="13"/>
      <c r="W181" s="13"/>
      <c r="X181" s="13"/>
      <c r="Y181" s="13"/>
      <c r="Z181" s="13"/>
      <c r="AA181" s="13"/>
      <c r="AB181" s="13"/>
      <c r="AC181" s="13"/>
      <c r="AD181" s="13"/>
      <c r="AE181" s="13"/>
      <c r="AT181" s="247" t="s">
        <v>191</v>
      </c>
      <c r="AU181" s="247" t="s">
        <v>127</v>
      </c>
      <c r="AV181" s="13" t="s">
        <v>127</v>
      </c>
      <c r="AW181" s="13" t="s">
        <v>36</v>
      </c>
      <c r="AX181" s="13" t="s">
        <v>79</v>
      </c>
      <c r="AY181" s="247" t="s">
        <v>181</v>
      </c>
    </row>
    <row r="182" s="14" customFormat="1">
      <c r="A182" s="14"/>
      <c r="B182" s="248"/>
      <c r="C182" s="249"/>
      <c r="D182" s="238" t="s">
        <v>191</v>
      </c>
      <c r="E182" s="250" t="s">
        <v>1</v>
      </c>
      <c r="F182" s="251" t="s">
        <v>193</v>
      </c>
      <c r="G182" s="249"/>
      <c r="H182" s="252">
        <v>20</v>
      </c>
      <c r="I182" s="253"/>
      <c r="J182" s="249"/>
      <c r="K182" s="249"/>
      <c r="L182" s="254"/>
      <c r="M182" s="255"/>
      <c r="N182" s="256"/>
      <c r="O182" s="256"/>
      <c r="P182" s="256"/>
      <c r="Q182" s="256"/>
      <c r="R182" s="256"/>
      <c r="S182" s="256"/>
      <c r="T182" s="257"/>
      <c r="U182" s="14"/>
      <c r="V182" s="14"/>
      <c r="W182" s="14"/>
      <c r="X182" s="14"/>
      <c r="Y182" s="14"/>
      <c r="Z182" s="14"/>
      <c r="AA182" s="14"/>
      <c r="AB182" s="14"/>
      <c r="AC182" s="14"/>
      <c r="AD182" s="14"/>
      <c r="AE182" s="14"/>
      <c r="AT182" s="258" t="s">
        <v>191</v>
      </c>
      <c r="AU182" s="258" t="s">
        <v>127</v>
      </c>
      <c r="AV182" s="14" t="s">
        <v>188</v>
      </c>
      <c r="AW182" s="14" t="s">
        <v>36</v>
      </c>
      <c r="AX182" s="14" t="s">
        <v>86</v>
      </c>
      <c r="AY182" s="258" t="s">
        <v>181</v>
      </c>
    </row>
    <row r="183" s="2" customFormat="1" ht="16.5" customHeight="1">
      <c r="A183" s="38"/>
      <c r="B183" s="39"/>
      <c r="C183" s="259" t="s">
        <v>8</v>
      </c>
      <c r="D183" s="259" t="s">
        <v>238</v>
      </c>
      <c r="E183" s="260" t="s">
        <v>239</v>
      </c>
      <c r="F183" s="261" t="s">
        <v>240</v>
      </c>
      <c r="G183" s="262" t="s">
        <v>241</v>
      </c>
      <c r="H183" s="263">
        <v>12</v>
      </c>
      <c r="I183" s="264"/>
      <c r="J183" s="265">
        <f>ROUND(I183*H183,2)</f>
        <v>0</v>
      </c>
      <c r="K183" s="261" t="s">
        <v>187</v>
      </c>
      <c r="L183" s="266"/>
      <c r="M183" s="267" t="s">
        <v>1</v>
      </c>
      <c r="N183" s="268" t="s">
        <v>45</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208</v>
      </c>
      <c r="AT183" s="229" t="s">
        <v>238</v>
      </c>
      <c r="AU183" s="229" t="s">
        <v>127</v>
      </c>
      <c r="AY183" s="17" t="s">
        <v>181</v>
      </c>
      <c r="BE183" s="230">
        <f>IF(N183="základní",J183,0)</f>
        <v>0</v>
      </c>
      <c r="BF183" s="230">
        <f>IF(N183="snížená",J183,0)</f>
        <v>0</v>
      </c>
      <c r="BG183" s="230">
        <f>IF(N183="zákl. přenesená",J183,0)</f>
        <v>0</v>
      </c>
      <c r="BH183" s="230">
        <f>IF(N183="sníž. přenesená",J183,0)</f>
        <v>0</v>
      </c>
      <c r="BI183" s="230">
        <f>IF(N183="nulová",J183,0)</f>
        <v>0</v>
      </c>
      <c r="BJ183" s="17" t="s">
        <v>127</v>
      </c>
      <c r="BK183" s="230">
        <f>ROUND(I183*H183,2)</f>
        <v>0</v>
      </c>
      <c r="BL183" s="17" t="s">
        <v>188</v>
      </c>
      <c r="BM183" s="229" t="s">
        <v>249</v>
      </c>
    </row>
    <row r="184" s="13" customFormat="1">
      <c r="A184" s="13"/>
      <c r="B184" s="236"/>
      <c r="C184" s="237"/>
      <c r="D184" s="238" t="s">
        <v>191</v>
      </c>
      <c r="E184" s="239" t="s">
        <v>1</v>
      </c>
      <c r="F184" s="240" t="s">
        <v>250</v>
      </c>
      <c r="G184" s="237"/>
      <c r="H184" s="241">
        <v>12</v>
      </c>
      <c r="I184" s="242"/>
      <c r="J184" s="237"/>
      <c r="K184" s="237"/>
      <c r="L184" s="243"/>
      <c r="M184" s="244"/>
      <c r="N184" s="245"/>
      <c r="O184" s="245"/>
      <c r="P184" s="245"/>
      <c r="Q184" s="245"/>
      <c r="R184" s="245"/>
      <c r="S184" s="245"/>
      <c r="T184" s="246"/>
      <c r="U184" s="13"/>
      <c r="V184" s="13"/>
      <c r="W184" s="13"/>
      <c r="X184" s="13"/>
      <c r="Y184" s="13"/>
      <c r="Z184" s="13"/>
      <c r="AA184" s="13"/>
      <c r="AB184" s="13"/>
      <c r="AC184" s="13"/>
      <c r="AD184" s="13"/>
      <c r="AE184" s="13"/>
      <c r="AT184" s="247" t="s">
        <v>191</v>
      </c>
      <c r="AU184" s="247" t="s">
        <v>127</v>
      </c>
      <c r="AV184" s="13" t="s">
        <v>127</v>
      </c>
      <c r="AW184" s="13" t="s">
        <v>36</v>
      </c>
      <c r="AX184" s="13" t="s">
        <v>79</v>
      </c>
      <c r="AY184" s="247" t="s">
        <v>181</v>
      </c>
    </row>
    <row r="185" s="14" customFormat="1">
      <c r="A185" s="14"/>
      <c r="B185" s="248"/>
      <c r="C185" s="249"/>
      <c r="D185" s="238" t="s">
        <v>191</v>
      </c>
      <c r="E185" s="250" t="s">
        <v>1</v>
      </c>
      <c r="F185" s="251" t="s">
        <v>193</v>
      </c>
      <c r="G185" s="249"/>
      <c r="H185" s="252">
        <v>12</v>
      </c>
      <c r="I185" s="253"/>
      <c r="J185" s="249"/>
      <c r="K185" s="249"/>
      <c r="L185" s="254"/>
      <c r="M185" s="255"/>
      <c r="N185" s="256"/>
      <c r="O185" s="256"/>
      <c r="P185" s="256"/>
      <c r="Q185" s="256"/>
      <c r="R185" s="256"/>
      <c r="S185" s="256"/>
      <c r="T185" s="257"/>
      <c r="U185" s="14"/>
      <c r="V185" s="14"/>
      <c r="W185" s="14"/>
      <c r="X185" s="14"/>
      <c r="Y185" s="14"/>
      <c r="Z185" s="14"/>
      <c r="AA185" s="14"/>
      <c r="AB185" s="14"/>
      <c r="AC185" s="14"/>
      <c r="AD185" s="14"/>
      <c r="AE185" s="14"/>
      <c r="AT185" s="258" t="s">
        <v>191</v>
      </c>
      <c r="AU185" s="258" t="s">
        <v>127</v>
      </c>
      <c r="AV185" s="14" t="s">
        <v>188</v>
      </c>
      <c r="AW185" s="14" t="s">
        <v>36</v>
      </c>
      <c r="AX185" s="14" t="s">
        <v>86</v>
      </c>
      <c r="AY185" s="258" t="s">
        <v>181</v>
      </c>
    </row>
    <row r="186" s="2" customFormat="1" ht="37.8" customHeight="1">
      <c r="A186" s="38"/>
      <c r="B186" s="39"/>
      <c r="C186" s="218" t="s">
        <v>251</v>
      </c>
      <c r="D186" s="218" t="s">
        <v>183</v>
      </c>
      <c r="E186" s="219" t="s">
        <v>252</v>
      </c>
      <c r="F186" s="220" t="s">
        <v>253</v>
      </c>
      <c r="G186" s="221" t="s">
        <v>186</v>
      </c>
      <c r="H186" s="222">
        <v>49.991</v>
      </c>
      <c r="I186" s="223"/>
      <c r="J186" s="224">
        <f>ROUND(I186*H186,2)</f>
        <v>0</v>
      </c>
      <c r="K186" s="220" t="s">
        <v>187</v>
      </c>
      <c r="L186" s="44"/>
      <c r="M186" s="225" t="s">
        <v>1</v>
      </c>
      <c r="N186" s="226" t="s">
        <v>45</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188</v>
      </c>
      <c r="AT186" s="229" t="s">
        <v>183</v>
      </c>
      <c r="AU186" s="229" t="s">
        <v>127</v>
      </c>
      <c r="AY186" s="17" t="s">
        <v>181</v>
      </c>
      <c r="BE186" s="230">
        <f>IF(N186="základní",J186,0)</f>
        <v>0</v>
      </c>
      <c r="BF186" s="230">
        <f>IF(N186="snížená",J186,0)</f>
        <v>0</v>
      </c>
      <c r="BG186" s="230">
        <f>IF(N186="zákl. přenesená",J186,0)</f>
        <v>0</v>
      </c>
      <c r="BH186" s="230">
        <f>IF(N186="sníž. přenesená",J186,0)</f>
        <v>0</v>
      </c>
      <c r="BI186" s="230">
        <f>IF(N186="nulová",J186,0)</f>
        <v>0</v>
      </c>
      <c r="BJ186" s="17" t="s">
        <v>127</v>
      </c>
      <c r="BK186" s="230">
        <f>ROUND(I186*H186,2)</f>
        <v>0</v>
      </c>
      <c r="BL186" s="17" t="s">
        <v>188</v>
      </c>
      <c r="BM186" s="229" t="s">
        <v>254</v>
      </c>
    </row>
    <row r="187" s="2" customFormat="1">
      <c r="A187" s="38"/>
      <c r="B187" s="39"/>
      <c r="C187" s="40"/>
      <c r="D187" s="231" t="s">
        <v>189</v>
      </c>
      <c r="E187" s="40"/>
      <c r="F187" s="232" t="s">
        <v>255</v>
      </c>
      <c r="G187" s="40"/>
      <c r="H187" s="40"/>
      <c r="I187" s="233"/>
      <c r="J187" s="40"/>
      <c r="K187" s="40"/>
      <c r="L187" s="44"/>
      <c r="M187" s="234"/>
      <c r="N187" s="235"/>
      <c r="O187" s="91"/>
      <c r="P187" s="91"/>
      <c r="Q187" s="91"/>
      <c r="R187" s="91"/>
      <c r="S187" s="91"/>
      <c r="T187" s="92"/>
      <c r="U187" s="38"/>
      <c r="V187" s="38"/>
      <c r="W187" s="38"/>
      <c r="X187" s="38"/>
      <c r="Y187" s="38"/>
      <c r="Z187" s="38"/>
      <c r="AA187" s="38"/>
      <c r="AB187" s="38"/>
      <c r="AC187" s="38"/>
      <c r="AD187" s="38"/>
      <c r="AE187" s="38"/>
      <c r="AT187" s="17" t="s">
        <v>189</v>
      </c>
      <c r="AU187" s="17" t="s">
        <v>127</v>
      </c>
    </row>
    <row r="188" s="13" customFormat="1">
      <c r="A188" s="13"/>
      <c r="B188" s="236"/>
      <c r="C188" s="237"/>
      <c r="D188" s="238" t="s">
        <v>191</v>
      </c>
      <c r="E188" s="239" t="s">
        <v>1</v>
      </c>
      <c r="F188" s="240" t="s">
        <v>256</v>
      </c>
      <c r="G188" s="237"/>
      <c r="H188" s="241">
        <v>49.991</v>
      </c>
      <c r="I188" s="242"/>
      <c r="J188" s="237"/>
      <c r="K188" s="237"/>
      <c r="L188" s="243"/>
      <c r="M188" s="244"/>
      <c r="N188" s="245"/>
      <c r="O188" s="245"/>
      <c r="P188" s="245"/>
      <c r="Q188" s="245"/>
      <c r="R188" s="245"/>
      <c r="S188" s="245"/>
      <c r="T188" s="246"/>
      <c r="U188" s="13"/>
      <c r="V188" s="13"/>
      <c r="W188" s="13"/>
      <c r="X188" s="13"/>
      <c r="Y188" s="13"/>
      <c r="Z188" s="13"/>
      <c r="AA188" s="13"/>
      <c r="AB188" s="13"/>
      <c r="AC188" s="13"/>
      <c r="AD188" s="13"/>
      <c r="AE188" s="13"/>
      <c r="AT188" s="247" t="s">
        <v>191</v>
      </c>
      <c r="AU188" s="247" t="s">
        <v>127</v>
      </c>
      <c r="AV188" s="13" t="s">
        <v>127</v>
      </c>
      <c r="AW188" s="13" t="s">
        <v>36</v>
      </c>
      <c r="AX188" s="13" t="s">
        <v>79</v>
      </c>
      <c r="AY188" s="247" t="s">
        <v>181</v>
      </c>
    </row>
    <row r="189" s="14" customFormat="1">
      <c r="A189" s="14"/>
      <c r="B189" s="248"/>
      <c r="C189" s="249"/>
      <c r="D189" s="238" t="s">
        <v>191</v>
      </c>
      <c r="E189" s="250" t="s">
        <v>1</v>
      </c>
      <c r="F189" s="251" t="s">
        <v>193</v>
      </c>
      <c r="G189" s="249"/>
      <c r="H189" s="252">
        <v>49.991</v>
      </c>
      <c r="I189" s="253"/>
      <c r="J189" s="249"/>
      <c r="K189" s="249"/>
      <c r="L189" s="254"/>
      <c r="M189" s="255"/>
      <c r="N189" s="256"/>
      <c r="O189" s="256"/>
      <c r="P189" s="256"/>
      <c r="Q189" s="256"/>
      <c r="R189" s="256"/>
      <c r="S189" s="256"/>
      <c r="T189" s="257"/>
      <c r="U189" s="14"/>
      <c r="V189" s="14"/>
      <c r="W189" s="14"/>
      <c r="X189" s="14"/>
      <c r="Y189" s="14"/>
      <c r="Z189" s="14"/>
      <c r="AA189" s="14"/>
      <c r="AB189" s="14"/>
      <c r="AC189" s="14"/>
      <c r="AD189" s="14"/>
      <c r="AE189" s="14"/>
      <c r="AT189" s="258" t="s">
        <v>191</v>
      </c>
      <c r="AU189" s="258" t="s">
        <v>127</v>
      </c>
      <c r="AV189" s="14" t="s">
        <v>188</v>
      </c>
      <c r="AW189" s="14" t="s">
        <v>36</v>
      </c>
      <c r="AX189" s="14" t="s">
        <v>86</v>
      </c>
      <c r="AY189" s="258" t="s">
        <v>181</v>
      </c>
    </row>
    <row r="190" s="2" customFormat="1" ht="37.8" customHeight="1">
      <c r="A190" s="38"/>
      <c r="B190" s="39"/>
      <c r="C190" s="218" t="s">
        <v>223</v>
      </c>
      <c r="D190" s="218" t="s">
        <v>183</v>
      </c>
      <c r="E190" s="219" t="s">
        <v>257</v>
      </c>
      <c r="F190" s="220" t="s">
        <v>258</v>
      </c>
      <c r="G190" s="221" t="s">
        <v>186</v>
      </c>
      <c r="H190" s="222">
        <v>24.995999999999999</v>
      </c>
      <c r="I190" s="223"/>
      <c r="J190" s="224">
        <f>ROUND(I190*H190,2)</f>
        <v>0</v>
      </c>
      <c r="K190" s="220" t="s">
        <v>187</v>
      </c>
      <c r="L190" s="44"/>
      <c r="M190" s="225" t="s">
        <v>1</v>
      </c>
      <c r="N190" s="226" t="s">
        <v>45</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188</v>
      </c>
      <c r="AT190" s="229" t="s">
        <v>183</v>
      </c>
      <c r="AU190" s="229" t="s">
        <v>127</v>
      </c>
      <c r="AY190" s="17" t="s">
        <v>181</v>
      </c>
      <c r="BE190" s="230">
        <f>IF(N190="základní",J190,0)</f>
        <v>0</v>
      </c>
      <c r="BF190" s="230">
        <f>IF(N190="snížená",J190,0)</f>
        <v>0</v>
      </c>
      <c r="BG190" s="230">
        <f>IF(N190="zákl. přenesená",J190,0)</f>
        <v>0</v>
      </c>
      <c r="BH190" s="230">
        <f>IF(N190="sníž. přenesená",J190,0)</f>
        <v>0</v>
      </c>
      <c r="BI190" s="230">
        <f>IF(N190="nulová",J190,0)</f>
        <v>0</v>
      </c>
      <c r="BJ190" s="17" t="s">
        <v>127</v>
      </c>
      <c r="BK190" s="230">
        <f>ROUND(I190*H190,2)</f>
        <v>0</v>
      </c>
      <c r="BL190" s="17" t="s">
        <v>188</v>
      </c>
      <c r="BM190" s="229" t="s">
        <v>259</v>
      </c>
    </row>
    <row r="191" s="2" customFormat="1">
      <c r="A191" s="38"/>
      <c r="B191" s="39"/>
      <c r="C191" s="40"/>
      <c r="D191" s="231" t="s">
        <v>189</v>
      </c>
      <c r="E191" s="40"/>
      <c r="F191" s="232" t="s">
        <v>260</v>
      </c>
      <c r="G191" s="40"/>
      <c r="H191" s="40"/>
      <c r="I191" s="233"/>
      <c r="J191" s="40"/>
      <c r="K191" s="40"/>
      <c r="L191" s="44"/>
      <c r="M191" s="234"/>
      <c r="N191" s="235"/>
      <c r="O191" s="91"/>
      <c r="P191" s="91"/>
      <c r="Q191" s="91"/>
      <c r="R191" s="91"/>
      <c r="S191" s="91"/>
      <c r="T191" s="92"/>
      <c r="U191" s="38"/>
      <c r="V191" s="38"/>
      <c r="W191" s="38"/>
      <c r="X191" s="38"/>
      <c r="Y191" s="38"/>
      <c r="Z191" s="38"/>
      <c r="AA191" s="38"/>
      <c r="AB191" s="38"/>
      <c r="AC191" s="38"/>
      <c r="AD191" s="38"/>
      <c r="AE191" s="38"/>
      <c r="AT191" s="17" t="s">
        <v>189</v>
      </c>
      <c r="AU191" s="17" t="s">
        <v>127</v>
      </c>
    </row>
    <row r="192" s="13" customFormat="1">
      <c r="A192" s="13"/>
      <c r="B192" s="236"/>
      <c r="C192" s="237"/>
      <c r="D192" s="238" t="s">
        <v>191</v>
      </c>
      <c r="E192" s="239" t="s">
        <v>1</v>
      </c>
      <c r="F192" s="240" t="s">
        <v>261</v>
      </c>
      <c r="G192" s="237"/>
      <c r="H192" s="241">
        <v>24.995999999999999</v>
      </c>
      <c r="I192" s="242"/>
      <c r="J192" s="237"/>
      <c r="K192" s="237"/>
      <c r="L192" s="243"/>
      <c r="M192" s="244"/>
      <c r="N192" s="245"/>
      <c r="O192" s="245"/>
      <c r="P192" s="245"/>
      <c r="Q192" s="245"/>
      <c r="R192" s="245"/>
      <c r="S192" s="245"/>
      <c r="T192" s="246"/>
      <c r="U192" s="13"/>
      <c r="V192" s="13"/>
      <c r="W192" s="13"/>
      <c r="X192" s="13"/>
      <c r="Y192" s="13"/>
      <c r="Z192" s="13"/>
      <c r="AA192" s="13"/>
      <c r="AB192" s="13"/>
      <c r="AC192" s="13"/>
      <c r="AD192" s="13"/>
      <c r="AE192" s="13"/>
      <c r="AT192" s="247" t="s">
        <v>191</v>
      </c>
      <c r="AU192" s="247" t="s">
        <v>127</v>
      </c>
      <c r="AV192" s="13" t="s">
        <v>127</v>
      </c>
      <c r="AW192" s="13" t="s">
        <v>36</v>
      </c>
      <c r="AX192" s="13" t="s">
        <v>79</v>
      </c>
      <c r="AY192" s="247" t="s">
        <v>181</v>
      </c>
    </row>
    <row r="193" s="14" customFormat="1">
      <c r="A193" s="14"/>
      <c r="B193" s="248"/>
      <c r="C193" s="249"/>
      <c r="D193" s="238" t="s">
        <v>191</v>
      </c>
      <c r="E193" s="250" t="s">
        <v>1</v>
      </c>
      <c r="F193" s="251" t="s">
        <v>193</v>
      </c>
      <c r="G193" s="249"/>
      <c r="H193" s="252">
        <v>24.995999999999999</v>
      </c>
      <c r="I193" s="253"/>
      <c r="J193" s="249"/>
      <c r="K193" s="249"/>
      <c r="L193" s="254"/>
      <c r="M193" s="255"/>
      <c r="N193" s="256"/>
      <c r="O193" s="256"/>
      <c r="P193" s="256"/>
      <c r="Q193" s="256"/>
      <c r="R193" s="256"/>
      <c r="S193" s="256"/>
      <c r="T193" s="257"/>
      <c r="U193" s="14"/>
      <c r="V193" s="14"/>
      <c r="W193" s="14"/>
      <c r="X193" s="14"/>
      <c r="Y193" s="14"/>
      <c r="Z193" s="14"/>
      <c r="AA193" s="14"/>
      <c r="AB193" s="14"/>
      <c r="AC193" s="14"/>
      <c r="AD193" s="14"/>
      <c r="AE193" s="14"/>
      <c r="AT193" s="258" t="s">
        <v>191</v>
      </c>
      <c r="AU193" s="258" t="s">
        <v>127</v>
      </c>
      <c r="AV193" s="14" t="s">
        <v>188</v>
      </c>
      <c r="AW193" s="14" t="s">
        <v>36</v>
      </c>
      <c r="AX193" s="14" t="s">
        <v>86</v>
      </c>
      <c r="AY193" s="258" t="s">
        <v>181</v>
      </c>
    </row>
    <row r="194" s="2" customFormat="1" ht="24.15" customHeight="1">
      <c r="A194" s="38"/>
      <c r="B194" s="39"/>
      <c r="C194" s="218" t="s">
        <v>262</v>
      </c>
      <c r="D194" s="218" t="s">
        <v>183</v>
      </c>
      <c r="E194" s="219" t="s">
        <v>263</v>
      </c>
      <c r="F194" s="220" t="s">
        <v>264</v>
      </c>
      <c r="G194" s="221" t="s">
        <v>186</v>
      </c>
      <c r="H194" s="222">
        <v>24.995999999999999</v>
      </c>
      <c r="I194" s="223"/>
      <c r="J194" s="224">
        <f>ROUND(I194*H194,2)</f>
        <v>0</v>
      </c>
      <c r="K194" s="220" t="s">
        <v>187</v>
      </c>
      <c r="L194" s="44"/>
      <c r="M194" s="225" t="s">
        <v>1</v>
      </c>
      <c r="N194" s="226" t="s">
        <v>45</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188</v>
      </c>
      <c r="AT194" s="229" t="s">
        <v>183</v>
      </c>
      <c r="AU194" s="229" t="s">
        <v>127</v>
      </c>
      <c r="AY194" s="17" t="s">
        <v>181</v>
      </c>
      <c r="BE194" s="230">
        <f>IF(N194="základní",J194,0)</f>
        <v>0</v>
      </c>
      <c r="BF194" s="230">
        <f>IF(N194="snížená",J194,0)</f>
        <v>0</v>
      </c>
      <c r="BG194" s="230">
        <f>IF(N194="zákl. přenesená",J194,0)</f>
        <v>0</v>
      </c>
      <c r="BH194" s="230">
        <f>IF(N194="sníž. přenesená",J194,0)</f>
        <v>0</v>
      </c>
      <c r="BI194" s="230">
        <f>IF(N194="nulová",J194,0)</f>
        <v>0</v>
      </c>
      <c r="BJ194" s="17" t="s">
        <v>127</v>
      </c>
      <c r="BK194" s="230">
        <f>ROUND(I194*H194,2)</f>
        <v>0</v>
      </c>
      <c r="BL194" s="17" t="s">
        <v>188</v>
      </c>
      <c r="BM194" s="229" t="s">
        <v>265</v>
      </c>
    </row>
    <row r="195" s="2" customFormat="1">
      <c r="A195" s="38"/>
      <c r="B195" s="39"/>
      <c r="C195" s="40"/>
      <c r="D195" s="231" t="s">
        <v>189</v>
      </c>
      <c r="E195" s="40"/>
      <c r="F195" s="232" t="s">
        <v>266</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7" t="s">
        <v>189</v>
      </c>
      <c r="AU195" s="17" t="s">
        <v>127</v>
      </c>
    </row>
    <row r="196" s="13" customFormat="1">
      <c r="A196" s="13"/>
      <c r="B196" s="236"/>
      <c r="C196" s="237"/>
      <c r="D196" s="238" t="s">
        <v>191</v>
      </c>
      <c r="E196" s="239" t="s">
        <v>1</v>
      </c>
      <c r="F196" s="240" t="s">
        <v>261</v>
      </c>
      <c r="G196" s="237"/>
      <c r="H196" s="241">
        <v>24.995999999999999</v>
      </c>
      <c r="I196" s="242"/>
      <c r="J196" s="237"/>
      <c r="K196" s="237"/>
      <c r="L196" s="243"/>
      <c r="M196" s="244"/>
      <c r="N196" s="245"/>
      <c r="O196" s="245"/>
      <c r="P196" s="245"/>
      <c r="Q196" s="245"/>
      <c r="R196" s="245"/>
      <c r="S196" s="245"/>
      <c r="T196" s="246"/>
      <c r="U196" s="13"/>
      <c r="V196" s="13"/>
      <c r="W196" s="13"/>
      <c r="X196" s="13"/>
      <c r="Y196" s="13"/>
      <c r="Z196" s="13"/>
      <c r="AA196" s="13"/>
      <c r="AB196" s="13"/>
      <c r="AC196" s="13"/>
      <c r="AD196" s="13"/>
      <c r="AE196" s="13"/>
      <c r="AT196" s="247" t="s">
        <v>191</v>
      </c>
      <c r="AU196" s="247" t="s">
        <v>127</v>
      </c>
      <c r="AV196" s="13" t="s">
        <v>127</v>
      </c>
      <c r="AW196" s="13" t="s">
        <v>36</v>
      </c>
      <c r="AX196" s="13" t="s">
        <v>79</v>
      </c>
      <c r="AY196" s="247" t="s">
        <v>181</v>
      </c>
    </row>
    <row r="197" s="14" customFormat="1">
      <c r="A197" s="14"/>
      <c r="B197" s="248"/>
      <c r="C197" s="249"/>
      <c r="D197" s="238" t="s">
        <v>191</v>
      </c>
      <c r="E197" s="250" t="s">
        <v>1</v>
      </c>
      <c r="F197" s="251" t="s">
        <v>193</v>
      </c>
      <c r="G197" s="249"/>
      <c r="H197" s="252">
        <v>24.995999999999999</v>
      </c>
      <c r="I197" s="253"/>
      <c r="J197" s="249"/>
      <c r="K197" s="249"/>
      <c r="L197" s="254"/>
      <c r="M197" s="255"/>
      <c r="N197" s="256"/>
      <c r="O197" s="256"/>
      <c r="P197" s="256"/>
      <c r="Q197" s="256"/>
      <c r="R197" s="256"/>
      <c r="S197" s="256"/>
      <c r="T197" s="257"/>
      <c r="U197" s="14"/>
      <c r="V197" s="14"/>
      <c r="W197" s="14"/>
      <c r="X197" s="14"/>
      <c r="Y197" s="14"/>
      <c r="Z197" s="14"/>
      <c r="AA197" s="14"/>
      <c r="AB197" s="14"/>
      <c r="AC197" s="14"/>
      <c r="AD197" s="14"/>
      <c r="AE197" s="14"/>
      <c r="AT197" s="258" t="s">
        <v>191</v>
      </c>
      <c r="AU197" s="258" t="s">
        <v>127</v>
      </c>
      <c r="AV197" s="14" t="s">
        <v>188</v>
      </c>
      <c r="AW197" s="14" t="s">
        <v>36</v>
      </c>
      <c r="AX197" s="14" t="s">
        <v>86</v>
      </c>
      <c r="AY197" s="258" t="s">
        <v>181</v>
      </c>
    </row>
    <row r="198" s="2" customFormat="1" ht="24.15" customHeight="1">
      <c r="A198" s="38"/>
      <c r="B198" s="39"/>
      <c r="C198" s="218" t="s">
        <v>228</v>
      </c>
      <c r="D198" s="218" t="s">
        <v>183</v>
      </c>
      <c r="E198" s="219" t="s">
        <v>267</v>
      </c>
      <c r="F198" s="220" t="s">
        <v>268</v>
      </c>
      <c r="G198" s="221" t="s">
        <v>186</v>
      </c>
      <c r="H198" s="222">
        <v>9.25</v>
      </c>
      <c r="I198" s="223"/>
      <c r="J198" s="224">
        <f>ROUND(I198*H198,2)</f>
        <v>0</v>
      </c>
      <c r="K198" s="220" t="s">
        <v>187</v>
      </c>
      <c r="L198" s="44"/>
      <c r="M198" s="225" t="s">
        <v>1</v>
      </c>
      <c r="N198" s="226" t="s">
        <v>45</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188</v>
      </c>
      <c r="AT198" s="229" t="s">
        <v>183</v>
      </c>
      <c r="AU198" s="229" t="s">
        <v>127</v>
      </c>
      <c r="AY198" s="17" t="s">
        <v>181</v>
      </c>
      <c r="BE198" s="230">
        <f>IF(N198="základní",J198,0)</f>
        <v>0</v>
      </c>
      <c r="BF198" s="230">
        <f>IF(N198="snížená",J198,0)</f>
        <v>0</v>
      </c>
      <c r="BG198" s="230">
        <f>IF(N198="zákl. přenesená",J198,0)</f>
        <v>0</v>
      </c>
      <c r="BH198" s="230">
        <f>IF(N198="sníž. přenesená",J198,0)</f>
        <v>0</v>
      </c>
      <c r="BI198" s="230">
        <f>IF(N198="nulová",J198,0)</f>
        <v>0</v>
      </c>
      <c r="BJ198" s="17" t="s">
        <v>127</v>
      </c>
      <c r="BK198" s="230">
        <f>ROUND(I198*H198,2)</f>
        <v>0</v>
      </c>
      <c r="BL198" s="17" t="s">
        <v>188</v>
      </c>
      <c r="BM198" s="229" t="s">
        <v>269</v>
      </c>
    </row>
    <row r="199" s="2" customFormat="1">
      <c r="A199" s="38"/>
      <c r="B199" s="39"/>
      <c r="C199" s="40"/>
      <c r="D199" s="231" t="s">
        <v>189</v>
      </c>
      <c r="E199" s="40"/>
      <c r="F199" s="232" t="s">
        <v>270</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189</v>
      </c>
      <c r="AU199" s="17" t="s">
        <v>127</v>
      </c>
    </row>
    <row r="200" s="15" customFormat="1">
      <c r="A200" s="15"/>
      <c r="B200" s="269"/>
      <c r="C200" s="270"/>
      <c r="D200" s="238" t="s">
        <v>191</v>
      </c>
      <c r="E200" s="271" t="s">
        <v>1</v>
      </c>
      <c r="F200" s="272" t="s">
        <v>271</v>
      </c>
      <c r="G200" s="270"/>
      <c r="H200" s="271" t="s">
        <v>1</v>
      </c>
      <c r="I200" s="273"/>
      <c r="J200" s="270"/>
      <c r="K200" s="270"/>
      <c r="L200" s="274"/>
      <c r="M200" s="275"/>
      <c r="N200" s="276"/>
      <c r="O200" s="276"/>
      <c r="P200" s="276"/>
      <c r="Q200" s="276"/>
      <c r="R200" s="276"/>
      <c r="S200" s="276"/>
      <c r="T200" s="277"/>
      <c r="U200" s="15"/>
      <c r="V200" s="15"/>
      <c r="W200" s="15"/>
      <c r="X200" s="15"/>
      <c r="Y200" s="15"/>
      <c r="Z200" s="15"/>
      <c r="AA200" s="15"/>
      <c r="AB200" s="15"/>
      <c r="AC200" s="15"/>
      <c r="AD200" s="15"/>
      <c r="AE200" s="15"/>
      <c r="AT200" s="278" t="s">
        <v>191</v>
      </c>
      <c r="AU200" s="278" t="s">
        <v>127</v>
      </c>
      <c r="AV200" s="15" t="s">
        <v>86</v>
      </c>
      <c r="AW200" s="15" t="s">
        <v>36</v>
      </c>
      <c r="AX200" s="15" t="s">
        <v>79</v>
      </c>
      <c r="AY200" s="278" t="s">
        <v>181</v>
      </c>
    </row>
    <row r="201" s="13" customFormat="1">
      <c r="A201" s="13"/>
      <c r="B201" s="236"/>
      <c r="C201" s="237"/>
      <c r="D201" s="238" t="s">
        <v>191</v>
      </c>
      <c r="E201" s="239" t="s">
        <v>1</v>
      </c>
      <c r="F201" s="240" t="s">
        <v>272</v>
      </c>
      <c r="G201" s="237"/>
      <c r="H201" s="241">
        <v>4.0860000000000003</v>
      </c>
      <c r="I201" s="242"/>
      <c r="J201" s="237"/>
      <c r="K201" s="237"/>
      <c r="L201" s="243"/>
      <c r="M201" s="244"/>
      <c r="N201" s="245"/>
      <c r="O201" s="245"/>
      <c r="P201" s="245"/>
      <c r="Q201" s="245"/>
      <c r="R201" s="245"/>
      <c r="S201" s="245"/>
      <c r="T201" s="246"/>
      <c r="U201" s="13"/>
      <c r="V201" s="13"/>
      <c r="W201" s="13"/>
      <c r="X201" s="13"/>
      <c r="Y201" s="13"/>
      <c r="Z201" s="13"/>
      <c r="AA201" s="13"/>
      <c r="AB201" s="13"/>
      <c r="AC201" s="13"/>
      <c r="AD201" s="13"/>
      <c r="AE201" s="13"/>
      <c r="AT201" s="247" t="s">
        <v>191</v>
      </c>
      <c r="AU201" s="247" t="s">
        <v>127</v>
      </c>
      <c r="AV201" s="13" t="s">
        <v>127</v>
      </c>
      <c r="AW201" s="13" t="s">
        <v>36</v>
      </c>
      <c r="AX201" s="13" t="s">
        <v>79</v>
      </c>
      <c r="AY201" s="247" t="s">
        <v>181</v>
      </c>
    </row>
    <row r="202" s="13" customFormat="1">
      <c r="A202" s="13"/>
      <c r="B202" s="236"/>
      <c r="C202" s="237"/>
      <c r="D202" s="238" t="s">
        <v>191</v>
      </c>
      <c r="E202" s="239" t="s">
        <v>1</v>
      </c>
      <c r="F202" s="240" t="s">
        <v>273</v>
      </c>
      <c r="G202" s="237"/>
      <c r="H202" s="241">
        <v>4.7850000000000001</v>
      </c>
      <c r="I202" s="242"/>
      <c r="J202" s="237"/>
      <c r="K202" s="237"/>
      <c r="L202" s="243"/>
      <c r="M202" s="244"/>
      <c r="N202" s="245"/>
      <c r="O202" s="245"/>
      <c r="P202" s="245"/>
      <c r="Q202" s="245"/>
      <c r="R202" s="245"/>
      <c r="S202" s="245"/>
      <c r="T202" s="246"/>
      <c r="U202" s="13"/>
      <c r="V202" s="13"/>
      <c r="W202" s="13"/>
      <c r="X202" s="13"/>
      <c r="Y202" s="13"/>
      <c r="Z202" s="13"/>
      <c r="AA202" s="13"/>
      <c r="AB202" s="13"/>
      <c r="AC202" s="13"/>
      <c r="AD202" s="13"/>
      <c r="AE202" s="13"/>
      <c r="AT202" s="247" t="s">
        <v>191</v>
      </c>
      <c r="AU202" s="247" t="s">
        <v>127</v>
      </c>
      <c r="AV202" s="13" t="s">
        <v>127</v>
      </c>
      <c r="AW202" s="13" t="s">
        <v>36</v>
      </c>
      <c r="AX202" s="13" t="s">
        <v>79</v>
      </c>
      <c r="AY202" s="247" t="s">
        <v>181</v>
      </c>
    </row>
    <row r="203" s="13" customFormat="1">
      <c r="A203" s="13"/>
      <c r="B203" s="236"/>
      <c r="C203" s="237"/>
      <c r="D203" s="238" t="s">
        <v>191</v>
      </c>
      <c r="E203" s="239" t="s">
        <v>1</v>
      </c>
      <c r="F203" s="240" t="s">
        <v>274</v>
      </c>
      <c r="G203" s="237"/>
      <c r="H203" s="241">
        <v>0.379</v>
      </c>
      <c r="I203" s="242"/>
      <c r="J203" s="237"/>
      <c r="K203" s="237"/>
      <c r="L203" s="243"/>
      <c r="M203" s="244"/>
      <c r="N203" s="245"/>
      <c r="O203" s="245"/>
      <c r="P203" s="245"/>
      <c r="Q203" s="245"/>
      <c r="R203" s="245"/>
      <c r="S203" s="245"/>
      <c r="T203" s="246"/>
      <c r="U203" s="13"/>
      <c r="V203" s="13"/>
      <c r="W203" s="13"/>
      <c r="X203" s="13"/>
      <c r="Y203" s="13"/>
      <c r="Z203" s="13"/>
      <c r="AA203" s="13"/>
      <c r="AB203" s="13"/>
      <c r="AC203" s="13"/>
      <c r="AD203" s="13"/>
      <c r="AE203" s="13"/>
      <c r="AT203" s="247" t="s">
        <v>191</v>
      </c>
      <c r="AU203" s="247" t="s">
        <v>127</v>
      </c>
      <c r="AV203" s="13" t="s">
        <v>127</v>
      </c>
      <c r="AW203" s="13" t="s">
        <v>36</v>
      </c>
      <c r="AX203" s="13" t="s">
        <v>79</v>
      </c>
      <c r="AY203" s="247" t="s">
        <v>181</v>
      </c>
    </row>
    <row r="204" s="14" customFormat="1">
      <c r="A204" s="14"/>
      <c r="B204" s="248"/>
      <c r="C204" s="249"/>
      <c r="D204" s="238" t="s">
        <v>191</v>
      </c>
      <c r="E204" s="250" t="s">
        <v>1</v>
      </c>
      <c r="F204" s="251" t="s">
        <v>193</v>
      </c>
      <c r="G204" s="249"/>
      <c r="H204" s="252">
        <v>9.25</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191</v>
      </c>
      <c r="AU204" s="258" t="s">
        <v>127</v>
      </c>
      <c r="AV204" s="14" t="s">
        <v>188</v>
      </c>
      <c r="AW204" s="14" t="s">
        <v>36</v>
      </c>
      <c r="AX204" s="14" t="s">
        <v>86</v>
      </c>
      <c r="AY204" s="258" t="s">
        <v>181</v>
      </c>
    </row>
    <row r="205" s="2" customFormat="1" ht="33" customHeight="1">
      <c r="A205" s="38"/>
      <c r="B205" s="39"/>
      <c r="C205" s="218" t="s">
        <v>275</v>
      </c>
      <c r="D205" s="218" t="s">
        <v>183</v>
      </c>
      <c r="E205" s="219" t="s">
        <v>276</v>
      </c>
      <c r="F205" s="220" t="s">
        <v>277</v>
      </c>
      <c r="G205" s="221" t="s">
        <v>186</v>
      </c>
      <c r="H205" s="222">
        <v>87.188000000000002</v>
      </c>
      <c r="I205" s="223"/>
      <c r="J205" s="224">
        <f>ROUND(I205*H205,2)</f>
        <v>0</v>
      </c>
      <c r="K205" s="220" t="s">
        <v>187</v>
      </c>
      <c r="L205" s="44"/>
      <c r="M205" s="225" t="s">
        <v>1</v>
      </c>
      <c r="N205" s="226" t="s">
        <v>45</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188</v>
      </c>
      <c r="AT205" s="229" t="s">
        <v>183</v>
      </c>
      <c r="AU205" s="229" t="s">
        <v>127</v>
      </c>
      <c r="AY205" s="17" t="s">
        <v>181</v>
      </c>
      <c r="BE205" s="230">
        <f>IF(N205="základní",J205,0)</f>
        <v>0</v>
      </c>
      <c r="BF205" s="230">
        <f>IF(N205="snížená",J205,0)</f>
        <v>0</v>
      </c>
      <c r="BG205" s="230">
        <f>IF(N205="zákl. přenesená",J205,0)</f>
        <v>0</v>
      </c>
      <c r="BH205" s="230">
        <f>IF(N205="sníž. přenesená",J205,0)</f>
        <v>0</v>
      </c>
      <c r="BI205" s="230">
        <f>IF(N205="nulová",J205,0)</f>
        <v>0</v>
      </c>
      <c r="BJ205" s="17" t="s">
        <v>127</v>
      </c>
      <c r="BK205" s="230">
        <f>ROUND(I205*H205,2)</f>
        <v>0</v>
      </c>
      <c r="BL205" s="17" t="s">
        <v>188</v>
      </c>
      <c r="BM205" s="229" t="s">
        <v>278</v>
      </c>
    </row>
    <row r="206" s="2" customFormat="1">
      <c r="A206" s="38"/>
      <c r="B206" s="39"/>
      <c r="C206" s="40"/>
      <c r="D206" s="231" t="s">
        <v>189</v>
      </c>
      <c r="E206" s="40"/>
      <c r="F206" s="232" t="s">
        <v>279</v>
      </c>
      <c r="G206" s="40"/>
      <c r="H206" s="40"/>
      <c r="I206" s="233"/>
      <c r="J206" s="40"/>
      <c r="K206" s="40"/>
      <c r="L206" s="44"/>
      <c r="M206" s="234"/>
      <c r="N206" s="235"/>
      <c r="O206" s="91"/>
      <c r="P206" s="91"/>
      <c r="Q206" s="91"/>
      <c r="R206" s="91"/>
      <c r="S206" s="91"/>
      <c r="T206" s="92"/>
      <c r="U206" s="38"/>
      <c r="V206" s="38"/>
      <c r="W206" s="38"/>
      <c r="X206" s="38"/>
      <c r="Y206" s="38"/>
      <c r="Z206" s="38"/>
      <c r="AA206" s="38"/>
      <c r="AB206" s="38"/>
      <c r="AC206" s="38"/>
      <c r="AD206" s="38"/>
      <c r="AE206" s="38"/>
      <c r="AT206" s="17" t="s">
        <v>189</v>
      </c>
      <c r="AU206" s="17" t="s">
        <v>127</v>
      </c>
    </row>
    <row r="207" s="13" customFormat="1">
      <c r="A207" s="13"/>
      <c r="B207" s="236"/>
      <c r="C207" s="237"/>
      <c r="D207" s="238" t="s">
        <v>191</v>
      </c>
      <c r="E207" s="239" t="s">
        <v>1</v>
      </c>
      <c r="F207" s="240" t="s">
        <v>280</v>
      </c>
      <c r="G207" s="237"/>
      <c r="H207" s="241">
        <v>87.188000000000002</v>
      </c>
      <c r="I207" s="242"/>
      <c r="J207" s="237"/>
      <c r="K207" s="237"/>
      <c r="L207" s="243"/>
      <c r="M207" s="244"/>
      <c r="N207" s="245"/>
      <c r="O207" s="245"/>
      <c r="P207" s="245"/>
      <c r="Q207" s="245"/>
      <c r="R207" s="245"/>
      <c r="S207" s="245"/>
      <c r="T207" s="246"/>
      <c r="U207" s="13"/>
      <c r="V207" s="13"/>
      <c r="W207" s="13"/>
      <c r="X207" s="13"/>
      <c r="Y207" s="13"/>
      <c r="Z207" s="13"/>
      <c r="AA207" s="13"/>
      <c r="AB207" s="13"/>
      <c r="AC207" s="13"/>
      <c r="AD207" s="13"/>
      <c r="AE207" s="13"/>
      <c r="AT207" s="247" t="s">
        <v>191</v>
      </c>
      <c r="AU207" s="247" t="s">
        <v>127</v>
      </c>
      <c r="AV207" s="13" t="s">
        <v>127</v>
      </c>
      <c r="AW207" s="13" t="s">
        <v>36</v>
      </c>
      <c r="AX207" s="13" t="s">
        <v>79</v>
      </c>
      <c r="AY207" s="247" t="s">
        <v>181</v>
      </c>
    </row>
    <row r="208" s="14" customFormat="1">
      <c r="A208" s="14"/>
      <c r="B208" s="248"/>
      <c r="C208" s="249"/>
      <c r="D208" s="238" t="s">
        <v>191</v>
      </c>
      <c r="E208" s="250" t="s">
        <v>1</v>
      </c>
      <c r="F208" s="251" t="s">
        <v>193</v>
      </c>
      <c r="G208" s="249"/>
      <c r="H208" s="252">
        <v>87.188000000000002</v>
      </c>
      <c r="I208" s="253"/>
      <c r="J208" s="249"/>
      <c r="K208" s="249"/>
      <c r="L208" s="254"/>
      <c r="M208" s="255"/>
      <c r="N208" s="256"/>
      <c r="O208" s="256"/>
      <c r="P208" s="256"/>
      <c r="Q208" s="256"/>
      <c r="R208" s="256"/>
      <c r="S208" s="256"/>
      <c r="T208" s="257"/>
      <c r="U208" s="14"/>
      <c r="V208" s="14"/>
      <c r="W208" s="14"/>
      <c r="X208" s="14"/>
      <c r="Y208" s="14"/>
      <c r="Z208" s="14"/>
      <c r="AA208" s="14"/>
      <c r="AB208" s="14"/>
      <c r="AC208" s="14"/>
      <c r="AD208" s="14"/>
      <c r="AE208" s="14"/>
      <c r="AT208" s="258" t="s">
        <v>191</v>
      </c>
      <c r="AU208" s="258" t="s">
        <v>127</v>
      </c>
      <c r="AV208" s="14" t="s">
        <v>188</v>
      </c>
      <c r="AW208" s="14" t="s">
        <v>36</v>
      </c>
      <c r="AX208" s="14" t="s">
        <v>86</v>
      </c>
      <c r="AY208" s="258" t="s">
        <v>181</v>
      </c>
    </row>
    <row r="209" s="2" customFormat="1" ht="16.5" customHeight="1">
      <c r="A209" s="38"/>
      <c r="B209" s="39"/>
      <c r="C209" s="218" t="s">
        <v>236</v>
      </c>
      <c r="D209" s="218" t="s">
        <v>183</v>
      </c>
      <c r="E209" s="219" t="s">
        <v>281</v>
      </c>
      <c r="F209" s="220" t="s">
        <v>282</v>
      </c>
      <c r="G209" s="221" t="s">
        <v>227</v>
      </c>
      <c r="H209" s="222">
        <v>20.969999999999999</v>
      </c>
      <c r="I209" s="223"/>
      <c r="J209" s="224">
        <f>ROUND(I209*H209,2)</f>
        <v>0</v>
      </c>
      <c r="K209" s="220" t="s">
        <v>187</v>
      </c>
      <c r="L209" s="44"/>
      <c r="M209" s="225" t="s">
        <v>1</v>
      </c>
      <c r="N209" s="226" t="s">
        <v>45</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188</v>
      </c>
      <c r="AT209" s="229" t="s">
        <v>183</v>
      </c>
      <c r="AU209" s="229" t="s">
        <v>127</v>
      </c>
      <c r="AY209" s="17" t="s">
        <v>181</v>
      </c>
      <c r="BE209" s="230">
        <f>IF(N209="základní",J209,0)</f>
        <v>0</v>
      </c>
      <c r="BF209" s="230">
        <f>IF(N209="snížená",J209,0)</f>
        <v>0</v>
      </c>
      <c r="BG209" s="230">
        <f>IF(N209="zákl. přenesená",J209,0)</f>
        <v>0</v>
      </c>
      <c r="BH209" s="230">
        <f>IF(N209="sníž. přenesená",J209,0)</f>
        <v>0</v>
      </c>
      <c r="BI209" s="230">
        <f>IF(N209="nulová",J209,0)</f>
        <v>0</v>
      </c>
      <c r="BJ209" s="17" t="s">
        <v>127</v>
      </c>
      <c r="BK209" s="230">
        <f>ROUND(I209*H209,2)</f>
        <v>0</v>
      </c>
      <c r="BL209" s="17" t="s">
        <v>188</v>
      </c>
      <c r="BM209" s="229" t="s">
        <v>283</v>
      </c>
    </row>
    <row r="210" s="2" customFormat="1">
      <c r="A210" s="38"/>
      <c r="B210" s="39"/>
      <c r="C210" s="40"/>
      <c r="D210" s="231" t="s">
        <v>189</v>
      </c>
      <c r="E210" s="40"/>
      <c r="F210" s="232" t="s">
        <v>284</v>
      </c>
      <c r="G210" s="40"/>
      <c r="H210" s="40"/>
      <c r="I210" s="233"/>
      <c r="J210" s="40"/>
      <c r="K210" s="40"/>
      <c r="L210" s="44"/>
      <c r="M210" s="234"/>
      <c r="N210" s="235"/>
      <c r="O210" s="91"/>
      <c r="P210" s="91"/>
      <c r="Q210" s="91"/>
      <c r="R210" s="91"/>
      <c r="S210" s="91"/>
      <c r="T210" s="92"/>
      <c r="U210" s="38"/>
      <c r="V210" s="38"/>
      <c r="W210" s="38"/>
      <c r="X210" s="38"/>
      <c r="Y210" s="38"/>
      <c r="Z210" s="38"/>
      <c r="AA210" s="38"/>
      <c r="AB210" s="38"/>
      <c r="AC210" s="38"/>
      <c r="AD210" s="38"/>
      <c r="AE210" s="38"/>
      <c r="AT210" s="17" t="s">
        <v>189</v>
      </c>
      <c r="AU210" s="17" t="s">
        <v>127</v>
      </c>
    </row>
    <row r="211" s="13" customFormat="1">
      <c r="A211" s="13"/>
      <c r="B211" s="236"/>
      <c r="C211" s="237"/>
      <c r="D211" s="238" t="s">
        <v>191</v>
      </c>
      <c r="E211" s="239" t="s">
        <v>1</v>
      </c>
      <c r="F211" s="240" t="s">
        <v>285</v>
      </c>
      <c r="G211" s="237"/>
      <c r="H211" s="241">
        <v>20.969999999999999</v>
      </c>
      <c r="I211" s="242"/>
      <c r="J211" s="237"/>
      <c r="K211" s="237"/>
      <c r="L211" s="243"/>
      <c r="M211" s="244"/>
      <c r="N211" s="245"/>
      <c r="O211" s="245"/>
      <c r="P211" s="245"/>
      <c r="Q211" s="245"/>
      <c r="R211" s="245"/>
      <c r="S211" s="245"/>
      <c r="T211" s="246"/>
      <c r="U211" s="13"/>
      <c r="V211" s="13"/>
      <c r="W211" s="13"/>
      <c r="X211" s="13"/>
      <c r="Y211" s="13"/>
      <c r="Z211" s="13"/>
      <c r="AA211" s="13"/>
      <c r="AB211" s="13"/>
      <c r="AC211" s="13"/>
      <c r="AD211" s="13"/>
      <c r="AE211" s="13"/>
      <c r="AT211" s="247" t="s">
        <v>191</v>
      </c>
      <c r="AU211" s="247" t="s">
        <v>127</v>
      </c>
      <c r="AV211" s="13" t="s">
        <v>127</v>
      </c>
      <c r="AW211" s="13" t="s">
        <v>36</v>
      </c>
      <c r="AX211" s="13" t="s">
        <v>79</v>
      </c>
      <c r="AY211" s="247" t="s">
        <v>181</v>
      </c>
    </row>
    <row r="212" s="14" customFormat="1">
      <c r="A212" s="14"/>
      <c r="B212" s="248"/>
      <c r="C212" s="249"/>
      <c r="D212" s="238" t="s">
        <v>191</v>
      </c>
      <c r="E212" s="250" t="s">
        <v>1</v>
      </c>
      <c r="F212" s="251" t="s">
        <v>193</v>
      </c>
      <c r="G212" s="249"/>
      <c r="H212" s="252">
        <v>20.969999999999999</v>
      </c>
      <c r="I212" s="253"/>
      <c r="J212" s="249"/>
      <c r="K212" s="249"/>
      <c r="L212" s="254"/>
      <c r="M212" s="255"/>
      <c r="N212" s="256"/>
      <c r="O212" s="256"/>
      <c r="P212" s="256"/>
      <c r="Q212" s="256"/>
      <c r="R212" s="256"/>
      <c r="S212" s="256"/>
      <c r="T212" s="257"/>
      <c r="U212" s="14"/>
      <c r="V212" s="14"/>
      <c r="W212" s="14"/>
      <c r="X212" s="14"/>
      <c r="Y212" s="14"/>
      <c r="Z212" s="14"/>
      <c r="AA212" s="14"/>
      <c r="AB212" s="14"/>
      <c r="AC212" s="14"/>
      <c r="AD212" s="14"/>
      <c r="AE212" s="14"/>
      <c r="AT212" s="258" t="s">
        <v>191</v>
      </c>
      <c r="AU212" s="258" t="s">
        <v>127</v>
      </c>
      <c r="AV212" s="14" t="s">
        <v>188</v>
      </c>
      <c r="AW212" s="14" t="s">
        <v>36</v>
      </c>
      <c r="AX212" s="14" t="s">
        <v>86</v>
      </c>
      <c r="AY212" s="258" t="s">
        <v>181</v>
      </c>
    </row>
    <row r="213" s="2" customFormat="1" ht="16.5" customHeight="1">
      <c r="A213" s="38"/>
      <c r="B213" s="39"/>
      <c r="C213" s="218" t="s">
        <v>286</v>
      </c>
      <c r="D213" s="218" t="s">
        <v>183</v>
      </c>
      <c r="E213" s="219" t="s">
        <v>287</v>
      </c>
      <c r="F213" s="220" t="s">
        <v>288</v>
      </c>
      <c r="G213" s="221" t="s">
        <v>227</v>
      </c>
      <c r="H213" s="222">
        <v>20.969999999999999</v>
      </c>
      <c r="I213" s="223"/>
      <c r="J213" s="224">
        <f>ROUND(I213*H213,2)</f>
        <v>0</v>
      </c>
      <c r="K213" s="220" t="s">
        <v>187</v>
      </c>
      <c r="L213" s="44"/>
      <c r="M213" s="225" t="s">
        <v>1</v>
      </c>
      <c r="N213" s="226" t="s">
        <v>45</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188</v>
      </c>
      <c r="AT213" s="229" t="s">
        <v>183</v>
      </c>
      <c r="AU213" s="229" t="s">
        <v>127</v>
      </c>
      <c r="AY213" s="17" t="s">
        <v>181</v>
      </c>
      <c r="BE213" s="230">
        <f>IF(N213="základní",J213,0)</f>
        <v>0</v>
      </c>
      <c r="BF213" s="230">
        <f>IF(N213="snížená",J213,0)</f>
        <v>0</v>
      </c>
      <c r="BG213" s="230">
        <f>IF(N213="zákl. přenesená",J213,0)</f>
        <v>0</v>
      </c>
      <c r="BH213" s="230">
        <f>IF(N213="sníž. přenesená",J213,0)</f>
        <v>0</v>
      </c>
      <c r="BI213" s="230">
        <f>IF(N213="nulová",J213,0)</f>
        <v>0</v>
      </c>
      <c r="BJ213" s="17" t="s">
        <v>127</v>
      </c>
      <c r="BK213" s="230">
        <f>ROUND(I213*H213,2)</f>
        <v>0</v>
      </c>
      <c r="BL213" s="17" t="s">
        <v>188</v>
      </c>
      <c r="BM213" s="229" t="s">
        <v>289</v>
      </c>
    </row>
    <row r="214" s="2" customFormat="1">
      <c r="A214" s="38"/>
      <c r="B214" s="39"/>
      <c r="C214" s="40"/>
      <c r="D214" s="231" t="s">
        <v>189</v>
      </c>
      <c r="E214" s="40"/>
      <c r="F214" s="232" t="s">
        <v>290</v>
      </c>
      <c r="G214" s="40"/>
      <c r="H214" s="40"/>
      <c r="I214" s="233"/>
      <c r="J214" s="40"/>
      <c r="K214" s="40"/>
      <c r="L214" s="44"/>
      <c r="M214" s="234"/>
      <c r="N214" s="235"/>
      <c r="O214" s="91"/>
      <c r="P214" s="91"/>
      <c r="Q214" s="91"/>
      <c r="R214" s="91"/>
      <c r="S214" s="91"/>
      <c r="T214" s="92"/>
      <c r="U214" s="38"/>
      <c r="V214" s="38"/>
      <c r="W214" s="38"/>
      <c r="X214" s="38"/>
      <c r="Y214" s="38"/>
      <c r="Z214" s="38"/>
      <c r="AA214" s="38"/>
      <c r="AB214" s="38"/>
      <c r="AC214" s="38"/>
      <c r="AD214" s="38"/>
      <c r="AE214" s="38"/>
      <c r="AT214" s="17" t="s">
        <v>189</v>
      </c>
      <c r="AU214" s="17" t="s">
        <v>127</v>
      </c>
    </row>
    <row r="215" s="2" customFormat="1" ht="24.15" customHeight="1">
      <c r="A215" s="38"/>
      <c r="B215" s="39"/>
      <c r="C215" s="218" t="s">
        <v>242</v>
      </c>
      <c r="D215" s="218" t="s">
        <v>183</v>
      </c>
      <c r="E215" s="219" t="s">
        <v>291</v>
      </c>
      <c r="F215" s="220" t="s">
        <v>292</v>
      </c>
      <c r="G215" s="221" t="s">
        <v>218</v>
      </c>
      <c r="H215" s="222">
        <v>6.2779999999999996</v>
      </c>
      <c r="I215" s="223"/>
      <c r="J215" s="224">
        <f>ROUND(I215*H215,2)</f>
        <v>0</v>
      </c>
      <c r="K215" s="220" t="s">
        <v>187</v>
      </c>
      <c r="L215" s="44"/>
      <c r="M215" s="225" t="s">
        <v>1</v>
      </c>
      <c r="N215" s="226" t="s">
        <v>45</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188</v>
      </c>
      <c r="AT215" s="229" t="s">
        <v>183</v>
      </c>
      <c r="AU215" s="229" t="s">
        <v>127</v>
      </c>
      <c r="AY215" s="17" t="s">
        <v>181</v>
      </c>
      <c r="BE215" s="230">
        <f>IF(N215="základní",J215,0)</f>
        <v>0</v>
      </c>
      <c r="BF215" s="230">
        <f>IF(N215="snížená",J215,0)</f>
        <v>0</v>
      </c>
      <c r="BG215" s="230">
        <f>IF(N215="zákl. přenesená",J215,0)</f>
        <v>0</v>
      </c>
      <c r="BH215" s="230">
        <f>IF(N215="sníž. přenesená",J215,0)</f>
        <v>0</v>
      </c>
      <c r="BI215" s="230">
        <f>IF(N215="nulová",J215,0)</f>
        <v>0</v>
      </c>
      <c r="BJ215" s="17" t="s">
        <v>127</v>
      </c>
      <c r="BK215" s="230">
        <f>ROUND(I215*H215,2)</f>
        <v>0</v>
      </c>
      <c r="BL215" s="17" t="s">
        <v>188</v>
      </c>
      <c r="BM215" s="229" t="s">
        <v>293</v>
      </c>
    </row>
    <row r="216" s="2" customFormat="1">
      <c r="A216" s="38"/>
      <c r="B216" s="39"/>
      <c r="C216" s="40"/>
      <c r="D216" s="231" t="s">
        <v>189</v>
      </c>
      <c r="E216" s="40"/>
      <c r="F216" s="232" t="s">
        <v>294</v>
      </c>
      <c r="G216" s="40"/>
      <c r="H216" s="40"/>
      <c r="I216" s="233"/>
      <c r="J216" s="40"/>
      <c r="K216" s="40"/>
      <c r="L216" s="44"/>
      <c r="M216" s="234"/>
      <c r="N216" s="235"/>
      <c r="O216" s="91"/>
      <c r="P216" s="91"/>
      <c r="Q216" s="91"/>
      <c r="R216" s="91"/>
      <c r="S216" s="91"/>
      <c r="T216" s="92"/>
      <c r="U216" s="38"/>
      <c r="V216" s="38"/>
      <c r="W216" s="38"/>
      <c r="X216" s="38"/>
      <c r="Y216" s="38"/>
      <c r="Z216" s="38"/>
      <c r="AA216" s="38"/>
      <c r="AB216" s="38"/>
      <c r="AC216" s="38"/>
      <c r="AD216" s="38"/>
      <c r="AE216" s="38"/>
      <c r="AT216" s="17" t="s">
        <v>189</v>
      </c>
      <c r="AU216" s="17" t="s">
        <v>127</v>
      </c>
    </row>
    <row r="217" s="13" customFormat="1">
      <c r="A217" s="13"/>
      <c r="B217" s="236"/>
      <c r="C217" s="237"/>
      <c r="D217" s="238" t="s">
        <v>191</v>
      </c>
      <c r="E217" s="239" t="s">
        <v>1</v>
      </c>
      <c r="F217" s="240" t="s">
        <v>295</v>
      </c>
      <c r="G217" s="237"/>
      <c r="H217" s="241">
        <v>6.2779999999999996</v>
      </c>
      <c r="I217" s="242"/>
      <c r="J217" s="237"/>
      <c r="K217" s="237"/>
      <c r="L217" s="243"/>
      <c r="M217" s="244"/>
      <c r="N217" s="245"/>
      <c r="O217" s="245"/>
      <c r="P217" s="245"/>
      <c r="Q217" s="245"/>
      <c r="R217" s="245"/>
      <c r="S217" s="245"/>
      <c r="T217" s="246"/>
      <c r="U217" s="13"/>
      <c r="V217" s="13"/>
      <c r="W217" s="13"/>
      <c r="X217" s="13"/>
      <c r="Y217" s="13"/>
      <c r="Z217" s="13"/>
      <c r="AA217" s="13"/>
      <c r="AB217" s="13"/>
      <c r="AC217" s="13"/>
      <c r="AD217" s="13"/>
      <c r="AE217" s="13"/>
      <c r="AT217" s="247" t="s">
        <v>191</v>
      </c>
      <c r="AU217" s="247" t="s">
        <v>127</v>
      </c>
      <c r="AV217" s="13" t="s">
        <v>127</v>
      </c>
      <c r="AW217" s="13" t="s">
        <v>36</v>
      </c>
      <c r="AX217" s="13" t="s">
        <v>79</v>
      </c>
      <c r="AY217" s="247" t="s">
        <v>181</v>
      </c>
    </row>
    <row r="218" s="14" customFormat="1">
      <c r="A218" s="14"/>
      <c r="B218" s="248"/>
      <c r="C218" s="249"/>
      <c r="D218" s="238" t="s">
        <v>191</v>
      </c>
      <c r="E218" s="250" t="s">
        <v>1</v>
      </c>
      <c r="F218" s="251" t="s">
        <v>193</v>
      </c>
      <c r="G218" s="249"/>
      <c r="H218" s="252">
        <v>6.2779999999999996</v>
      </c>
      <c r="I218" s="253"/>
      <c r="J218" s="249"/>
      <c r="K218" s="249"/>
      <c r="L218" s="254"/>
      <c r="M218" s="255"/>
      <c r="N218" s="256"/>
      <c r="O218" s="256"/>
      <c r="P218" s="256"/>
      <c r="Q218" s="256"/>
      <c r="R218" s="256"/>
      <c r="S218" s="256"/>
      <c r="T218" s="257"/>
      <c r="U218" s="14"/>
      <c r="V218" s="14"/>
      <c r="W218" s="14"/>
      <c r="X218" s="14"/>
      <c r="Y218" s="14"/>
      <c r="Z218" s="14"/>
      <c r="AA218" s="14"/>
      <c r="AB218" s="14"/>
      <c r="AC218" s="14"/>
      <c r="AD218" s="14"/>
      <c r="AE218" s="14"/>
      <c r="AT218" s="258" t="s">
        <v>191</v>
      </c>
      <c r="AU218" s="258" t="s">
        <v>127</v>
      </c>
      <c r="AV218" s="14" t="s">
        <v>188</v>
      </c>
      <c r="AW218" s="14" t="s">
        <v>36</v>
      </c>
      <c r="AX218" s="14" t="s">
        <v>86</v>
      </c>
      <c r="AY218" s="258" t="s">
        <v>181</v>
      </c>
    </row>
    <row r="219" s="2" customFormat="1" ht="33" customHeight="1">
      <c r="A219" s="38"/>
      <c r="B219" s="39"/>
      <c r="C219" s="218" t="s">
        <v>7</v>
      </c>
      <c r="D219" s="218" t="s">
        <v>183</v>
      </c>
      <c r="E219" s="219" t="s">
        <v>296</v>
      </c>
      <c r="F219" s="220" t="s">
        <v>297</v>
      </c>
      <c r="G219" s="221" t="s">
        <v>186</v>
      </c>
      <c r="H219" s="222">
        <v>111.002</v>
      </c>
      <c r="I219" s="223"/>
      <c r="J219" s="224">
        <f>ROUND(I219*H219,2)</f>
        <v>0</v>
      </c>
      <c r="K219" s="220" t="s">
        <v>187</v>
      </c>
      <c r="L219" s="44"/>
      <c r="M219" s="225" t="s">
        <v>1</v>
      </c>
      <c r="N219" s="226" t="s">
        <v>45</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188</v>
      </c>
      <c r="AT219" s="229" t="s">
        <v>183</v>
      </c>
      <c r="AU219" s="229" t="s">
        <v>127</v>
      </c>
      <c r="AY219" s="17" t="s">
        <v>181</v>
      </c>
      <c r="BE219" s="230">
        <f>IF(N219="základní",J219,0)</f>
        <v>0</v>
      </c>
      <c r="BF219" s="230">
        <f>IF(N219="snížená",J219,0)</f>
        <v>0</v>
      </c>
      <c r="BG219" s="230">
        <f>IF(N219="zákl. přenesená",J219,0)</f>
        <v>0</v>
      </c>
      <c r="BH219" s="230">
        <f>IF(N219="sníž. přenesená",J219,0)</f>
        <v>0</v>
      </c>
      <c r="BI219" s="230">
        <f>IF(N219="nulová",J219,0)</f>
        <v>0</v>
      </c>
      <c r="BJ219" s="17" t="s">
        <v>127</v>
      </c>
      <c r="BK219" s="230">
        <f>ROUND(I219*H219,2)</f>
        <v>0</v>
      </c>
      <c r="BL219" s="17" t="s">
        <v>188</v>
      </c>
      <c r="BM219" s="229" t="s">
        <v>298</v>
      </c>
    </row>
    <row r="220" s="2" customFormat="1">
      <c r="A220" s="38"/>
      <c r="B220" s="39"/>
      <c r="C220" s="40"/>
      <c r="D220" s="231" t="s">
        <v>189</v>
      </c>
      <c r="E220" s="40"/>
      <c r="F220" s="232" t="s">
        <v>299</v>
      </c>
      <c r="G220" s="40"/>
      <c r="H220" s="40"/>
      <c r="I220" s="233"/>
      <c r="J220" s="40"/>
      <c r="K220" s="40"/>
      <c r="L220" s="44"/>
      <c r="M220" s="234"/>
      <c r="N220" s="235"/>
      <c r="O220" s="91"/>
      <c r="P220" s="91"/>
      <c r="Q220" s="91"/>
      <c r="R220" s="91"/>
      <c r="S220" s="91"/>
      <c r="T220" s="92"/>
      <c r="U220" s="38"/>
      <c r="V220" s="38"/>
      <c r="W220" s="38"/>
      <c r="X220" s="38"/>
      <c r="Y220" s="38"/>
      <c r="Z220" s="38"/>
      <c r="AA220" s="38"/>
      <c r="AB220" s="38"/>
      <c r="AC220" s="38"/>
      <c r="AD220" s="38"/>
      <c r="AE220" s="38"/>
      <c r="AT220" s="17" t="s">
        <v>189</v>
      </c>
      <c r="AU220" s="17" t="s">
        <v>127</v>
      </c>
    </row>
    <row r="221" s="13" customFormat="1">
      <c r="A221" s="13"/>
      <c r="B221" s="236"/>
      <c r="C221" s="237"/>
      <c r="D221" s="238" t="s">
        <v>191</v>
      </c>
      <c r="E221" s="239" t="s">
        <v>1</v>
      </c>
      <c r="F221" s="240" t="s">
        <v>300</v>
      </c>
      <c r="G221" s="237"/>
      <c r="H221" s="241">
        <v>49.031999999999996</v>
      </c>
      <c r="I221" s="242"/>
      <c r="J221" s="237"/>
      <c r="K221" s="237"/>
      <c r="L221" s="243"/>
      <c r="M221" s="244"/>
      <c r="N221" s="245"/>
      <c r="O221" s="245"/>
      <c r="P221" s="245"/>
      <c r="Q221" s="245"/>
      <c r="R221" s="245"/>
      <c r="S221" s="245"/>
      <c r="T221" s="246"/>
      <c r="U221" s="13"/>
      <c r="V221" s="13"/>
      <c r="W221" s="13"/>
      <c r="X221" s="13"/>
      <c r="Y221" s="13"/>
      <c r="Z221" s="13"/>
      <c r="AA221" s="13"/>
      <c r="AB221" s="13"/>
      <c r="AC221" s="13"/>
      <c r="AD221" s="13"/>
      <c r="AE221" s="13"/>
      <c r="AT221" s="247" t="s">
        <v>191</v>
      </c>
      <c r="AU221" s="247" t="s">
        <v>127</v>
      </c>
      <c r="AV221" s="13" t="s">
        <v>127</v>
      </c>
      <c r="AW221" s="13" t="s">
        <v>36</v>
      </c>
      <c r="AX221" s="13" t="s">
        <v>79</v>
      </c>
      <c r="AY221" s="247" t="s">
        <v>181</v>
      </c>
    </row>
    <row r="222" s="13" customFormat="1">
      <c r="A222" s="13"/>
      <c r="B222" s="236"/>
      <c r="C222" s="237"/>
      <c r="D222" s="238" t="s">
        <v>191</v>
      </c>
      <c r="E222" s="239" t="s">
        <v>1</v>
      </c>
      <c r="F222" s="240" t="s">
        <v>301</v>
      </c>
      <c r="G222" s="237"/>
      <c r="H222" s="241">
        <v>57.420000000000002</v>
      </c>
      <c r="I222" s="242"/>
      <c r="J222" s="237"/>
      <c r="K222" s="237"/>
      <c r="L222" s="243"/>
      <c r="M222" s="244"/>
      <c r="N222" s="245"/>
      <c r="O222" s="245"/>
      <c r="P222" s="245"/>
      <c r="Q222" s="245"/>
      <c r="R222" s="245"/>
      <c r="S222" s="245"/>
      <c r="T222" s="246"/>
      <c r="U222" s="13"/>
      <c r="V222" s="13"/>
      <c r="W222" s="13"/>
      <c r="X222" s="13"/>
      <c r="Y222" s="13"/>
      <c r="Z222" s="13"/>
      <c r="AA222" s="13"/>
      <c r="AB222" s="13"/>
      <c r="AC222" s="13"/>
      <c r="AD222" s="13"/>
      <c r="AE222" s="13"/>
      <c r="AT222" s="247" t="s">
        <v>191</v>
      </c>
      <c r="AU222" s="247" t="s">
        <v>127</v>
      </c>
      <c r="AV222" s="13" t="s">
        <v>127</v>
      </c>
      <c r="AW222" s="13" t="s">
        <v>36</v>
      </c>
      <c r="AX222" s="13" t="s">
        <v>79</v>
      </c>
      <c r="AY222" s="247" t="s">
        <v>181</v>
      </c>
    </row>
    <row r="223" s="13" customFormat="1">
      <c r="A223" s="13"/>
      <c r="B223" s="236"/>
      <c r="C223" s="237"/>
      <c r="D223" s="238" t="s">
        <v>191</v>
      </c>
      <c r="E223" s="239" t="s">
        <v>1</v>
      </c>
      <c r="F223" s="240" t="s">
        <v>302</v>
      </c>
      <c r="G223" s="237"/>
      <c r="H223" s="241">
        <v>4.5499999999999998</v>
      </c>
      <c r="I223" s="242"/>
      <c r="J223" s="237"/>
      <c r="K223" s="237"/>
      <c r="L223" s="243"/>
      <c r="M223" s="244"/>
      <c r="N223" s="245"/>
      <c r="O223" s="245"/>
      <c r="P223" s="245"/>
      <c r="Q223" s="245"/>
      <c r="R223" s="245"/>
      <c r="S223" s="245"/>
      <c r="T223" s="246"/>
      <c r="U223" s="13"/>
      <c r="V223" s="13"/>
      <c r="W223" s="13"/>
      <c r="X223" s="13"/>
      <c r="Y223" s="13"/>
      <c r="Z223" s="13"/>
      <c r="AA223" s="13"/>
      <c r="AB223" s="13"/>
      <c r="AC223" s="13"/>
      <c r="AD223" s="13"/>
      <c r="AE223" s="13"/>
      <c r="AT223" s="247" t="s">
        <v>191</v>
      </c>
      <c r="AU223" s="247" t="s">
        <v>127</v>
      </c>
      <c r="AV223" s="13" t="s">
        <v>127</v>
      </c>
      <c r="AW223" s="13" t="s">
        <v>36</v>
      </c>
      <c r="AX223" s="13" t="s">
        <v>79</v>
      </c>
      <c r="AY223" s="247" t="s">
        <v>181</v>
      </c>
    </row>
    <row r="224" s="14" customFormat="1">
      <c r="A224" s="14"/>
      <c r="B224" s="248"/>
      <c r="C224" s="249"/>
      <c r="D224" s="238" t="s">
        <v>191</v>
      </c>
      <c r="E224" s="250" t="s">
        <v>1</v>
      </c>
      <c r="F224" s="251" t="s">
        <v>193</v>
      </c>
      <c r="G224" s="249"/>
      <c r="H224" s="252">
        <v>111.002</v>
      </c>
      <c r="I224" s="253"/>
      <c r="J224" s="249"/>
      <c r="K224" s="249"/>
      <c r="L224" s="254"/>
      <c r="M224" s="255"/>
      <c r="N224" s="256"/>
      <c r="O224" s="256"/>
      <c r="P224" s="256"/>
      <c r="Q224" s="256"/>
      <c r="R224" s="256"/>
      <c r="S224" s="256"/>
      <c r="T224" s="257"/>
      <c r="U224" s="14"/>
      <c r="V224" s="14"/>
      <c r="W224" s="14"/>
      <c r="X224" s="14"/>
      <c r="Y224" s="14"/>
      <c r="Z224" s="14"/>
      <c r="AA224" s="14"/>
      <c r="AB224" s="14"/>
      <c r="AC224" s="14"/>
      <c r="AD224" s="14"/>
      <c r="AE224" s="14"/>
      <c r="AT224" s="258" t="s">
        <v>191</v>
      </c>
      <c r="AU224" s="258" t="s">
        <v>127</v>
      </c>
      <c r="AV224" s="14" t="s">
        <v>188</v>
      </c>
      <c r="AW224" s="14" t="s">
        <v>36</v>
      </c>
      <c r="AX224" s="14" t="s">
        <v>86</v>
      </c>
      <c r="AY224" s="258" t="s">
        <v>181</v>
      </c>
    </row>
    <row r="225" s="2" customFormat="1" ht="16.5" customHeight="1">
      <c r="A225" s="38"/>
      <c r="B225" s="39"/>
      <c r="C225" s="218" t="s">
        <v>247</v>
      </c>
      <c r="D225" s="218" t="s">
        <v>183</v>
      </c>
      <c r="E225" s="219" t="s">
        <v>303</v>
      </c>
      <c r="F225" s="220" t="s">
        <v>304</v>
      </c>
      <c r="G225" s="221" t="s">
        <v>227</v>
      </c>
      <c r="H225" s="222">
        <v>97.775999999999996</v>
      </c>
      <c r="I225" s="223"/>
      <c r="J225" s="224">
        <f>ROUND(I225*H225,2)</f>
        <v>0</v>
      </c>
      <c r="K225" s="220" t="s">
        <v>187</v>
      </c>
      <c r="L225" s="44"/>
      <c r="M225" s="225" t="s">
        <v>1</v>
      </c>
      <c r="N225" s="226" t="s">
        <v>45</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188</v>
      </c>
      <c r="AT225" s="229" t="s">
        <v>183</v>
      </c>
      <c r="AU225" s="229" t="s">
        <v>127</v>
      </c>
      <c r="AY225" s="17" t="s">
        <v>181</v>
      </c>
      <c r="BE225" s="230">
        <f>IF(N225="základní",J225,0)</f>
        <v>0</v>
      </c>
      <c r="BF225" s="230">
        <f>IF(N225="snížená",J225,0)</f>
        <v>0</v>
      </c>
      <c r="BG225" s="230">
        <f>IF(N225="zákl. přenesená",J225,0)</f>
        <v>0</v>
      </c>
      <c r="BH225" s="230">
        <f>IF(N225="sníž. přenesená",J225,0)</f>
        <v>0</v>
      </c>
      <c r="BI225" s="230">
        <f>IF(N225="nulová",J225,0)</f>
        <v>0</v>
      </c>
      <c r="BJ225" s="17" t="s">
        <v>127</v>
      </c>
      <c r="BK225" s="230">
        <f>ROUND(I225*H225,2)</f>
        <v>0</v>
      </c>
      <c r="BL225" s="17" t="s">
        <v>188</v>
      </c>
      <c r="BM225" s="229" t="s">
        <v>305</v>
      </c>
    </row>
    <row r="226" s="2" customFormat="1">
      <c r="A226" s="38"/>
      <c r="B226" s="39"/>
      <c r="C226" s="40"/>
      <c r="D226" s="231" t="s">
        <v>189</v>
      </c>
      <c r="E226" s="40"/>
      <c r="F226" s="232" t="s">
        <v>306</v>
      </c>
      <c r="G226" s="40"/>
      <c r="H226" s="40"/>
      <c r="I226" s="233"/>
      <c r="J226" s="40"/>
      <c r="K226" s="40"/>
      <c r="L226" s="44"/>
      <c r="M226" s="234"/>
      <c r="N226" s="235"/>
      <c r="O226" s="91"/>
      <c r="P226" s="91"/>
      <c r="Q226" s="91"/>
      <c r="R226" s="91"/>
      <c r="S226" s="91"/>
      <c r="T226" s="92"/>
      <c r="U226" s="38"/>
      <c r="V226" s="38"/>
      <c r="W226" s="38"/>
      <c r="X226" s="38"/>
      <c r="Y226" s="38"/>
      <c r="Z226" s="38"/>
      <c r="AA226" s="38"/>
      <c r="AB226" s="38"/>
      <c r="AC226" s="38"/>
      <c r="AD226" s="38"/>
      <c r="AE226" s="38"/>
      <c r="AT226" s="17" t="s">
        <v>189</v>
      </c>
      <c r="AU226" s="17" t="s">
        <v>127</v>
      </c>
    </row>
    <row r="227" s="13" customFormat="1">
      <c r="A227" s="13"/>
      <c r="B227" s="236"/>
      <c r="C227" s="237"/>
      <c r="D227" s="238" t="s">
        <v>191</v>
      </c>
      <c r="E227" s="239" t="s">
        <v>1</v>
      </c>
      <c r="F227" s="240" t="s">
        <v>307</v>
      </c>
      <c r="G227" s="237"/>
      <c r="H227" s="241">
        <v>27.239999999999998</v>
      </c>
      <c r="I227" s="242"/>
      <c r="J227" s="237"/>
      <c r="K227" s="237"/>
      <c r="L227" s="243"/>
      <c r="M227" s="244"/>
      <c r="N227" s="245"/>
      <c r="O227" s="245"/>
      <c r="P227" s="245"/>
      <c r="Q227" s="245"/>
      <c r="R227" s="245"/>
      <c r="S227" s="245"/>
      <c r="T227" s="246"/>
      <c r="U227" s="13"/>
      <c r="V227" s="13"/>
      <c r="W227" s="13"/>
      <c r="X227" s="13"/>
      <c r="Y227" s="13"/>
      <c r="Z227" s="13"/>
      <c r="AA227" s="13"/>
      <c r="AB227" s="13"/>
      <c r="AC227" s="13"/>
      <c r="AD227" s="13"/>
      <c r="AE227" s="13"/>
      <c r="AT227" s="247" t="s">
        <v>191</v>
      </c>
      <c r="AU227" s="247" t="s">
        <v>127</v>
      </c>
      <c r="AV227" s="13" t="s">
        <v>127</v>
      </c>
      <c r="AW227" s="13" t="s">
        <v>36</v>
      </c>
      <c r="AX227" s="13" t="s">
        <v>79</v>
      </c>
      <c r="AY227" s="247" t="s">
        <v>181</v>
      </c>
    </row>
    <row r="228" s="13" customFormat="1">
      <c r="A228" s="13"/>
      <c r="B228" s="236"/>
      <c r="C228" s="237"/>
      <c r="D228" s="238" t="s">
        <v>191</v>
      </c>
      <c r="E228" s="239" t="s">
        <v>1</v>
      </c>
      <c r="F228" s="240" t="s">
        <v>308</v>
      </c>
      <c r="G228" s="237"/>
      <c r="H228" s="241">
        <v>63.799999999999997</v>
      </c>
      <c r="I228" s="242"/>
      <c r="J228" s="237"/>
      <c r="K228" s="237"/>
      <c r="L228" s="243"/>
      <c r="M228" s="244"/>
      <c r="N228" s="245"/>
      <c r="O228" s="245"/>
      <c r="P228" s="245"/>
      <c r="Q228" s="245"/>
      <c r="R228" s="245"/>
      <c r="S228" s="245"/>
      <c r="T228" s="246"/>
      <c r="U228" s="13"/>
      <c r="V228" s="13"/>
      <c r="W228" s="13"/>
      <c r="X228" s="13"/>
      <c r="Y228" s="13"/>
      <c r="Z228" s="13"/>
      <c r="AA228" s="13"/>
      <c r="AB228" s="13"/>
      <c r="AC228" s="13"/>
      <c r="AD228" s="13"/>
      <c r="AE228" s="13"/>
      <c r="AT228" s="247" t="s">
        <v>191</v>
      </c>
      <c r="AU228" s="247" t="s">
        <v>127</v>
      </c>
      <c r="AV228" s="13" t="s">
        <v>127</v>
      </c>
      <c r="AW228" s="13" t="s">
        <v>36</v>
      </c>
      <c r="AX228" s="13" t="s">
        <v>79</v>
      </c>
      <c r="AY228" s="247" t="s">
        <v>181</v>
      </c>
    </row>
    <row r="229" s="13" customFormat="1">
      <c r="A229" s="13"/>
      <c r="B229" s="236"/>
      <c r="C229" s="237"/>
      <c r="D229" s="238" t="s">
        <v>191</v>
      </c>
      <c r="E229" s="239" t="s">
        <v>1</v>
      </c>
      <c r="F229" s="240" t="s">
        <v>309</v>
      </c>
      <c r="G229" s="237"/>
      <c r="H229" s="241">
        <v>6.7359999999999998</v>
      </c>
      <c r="I229" s="242"/>
      <c r="J229" s="237"/>
      <c r="K229" s="237"/>
      <c r="L229" s="243"/>
      <c r="M229" s="244"/>
      <c r="N229" s="245"/>
      <c r="O229" s="245"/>
      <c r="P229" s="245"/>
      <c r="Q229" s="245"/>
      <c r="R229" s="245"/>
      <c r="S229" s="245"/>
      <c r="T229" s="246"/>
      <c r="U229" s="13"/>
      <c r="V229" s="13"/>
      <c r="W229" s="13"/>
      <c r="X229" s="13"/>
      <c r="Y229" s="13"/>
      <c r="Z229" s="13"/>
      <c r="AA229" s="13"/>
      <c r="AB229" s="13"/>
      <c r="AC229" s="13"/>
      <c r="AD229" s="13"/>
      <c r="AE229" s="13"/>
      <c r="AT229" s="247" t="s">
        <v>191</v>
      </c>
      <c r="AU229" s="247" t="s">
        <v>127</v>
      </c>
      <c r="AV229" s="13" t="s">
        <v>127</v>
      </c>
      <c r="AW229" s="13" t="s">
        <v>36</v>
      </c>
      <c r="AX229" s="13" t="s">
        <v>79</v>
      </c>
      <c r="AY229" s="247" t="s">
        <v>181</v>
      </c>
    </row>
    <row r="230" s="14" customFormat="1">
      <c r="A230" s="14"/>
      <c r="B230" s="248"/>
      <c r="C230" s="249"/>
      <c r="D230" s="238" t="s">
        <v>191</v>
      </c>
      <c r="E230" s="250" t="s">
        <v>1</v>
      </c>
      <c r="F230" s="251" t="s">
        <v>193</v>
      </c>
      <c r="G230" s="249"/>
      <c r="H230" s="252">
        <v>97.775999999999996</v>
      </c>
      <c r="I230" s="253"/>
      <c r="J230" s="249"/>
      <c r="K230" s="249"/>
      <c r="L230" s="254"/>
      <c r="M230" s="255"/>
      <c r="N230" s="256"/>
      <c r="O230" s="256"/>
      <c r="P230" s="256"/>
      <c r="Q230" s="256"/>
      <c r="R230" s="256"/>
      <c r="S230" s="256"/>
      <c r="T230" s="257"/>
      <c r="U230" s="14"/>
      <c r="V230" s="14"/>
      <c r="W230" s="14"/>
      <c r="X230" s="14"/>
      <c r="Y230" s="14"/>
      <c r="Z230" s="14"/>
      <c r="AA230" s="14"/>
      <c r="AB230" s="14"/>
      <c r="AC230" s="14"/>
      <c r="AD230" s="14"/>
      <c r="AE230" s="14"/>
      <c r="AT230" s="258" t="s">
        <v>191</v>
      </c>
      <c r="AU230" s="258" t="s">
        <v>127</v>
      </c>
      <c r="AV230" s="14" t="s">
        <v>188</v>
      </c>
      <c r="AW230" s="14" t="s">
        <v>36</v>
      </c>
      <c r="AX230" s="14" t="s">
        <v>86</v>
      </c>
      <c r="AY230" s="258" t="s">
        <v>181</v>
      </c>
    </row>
    <row r="231" s="2" customFormat="1" ht="16.5" customHeight="1">
      <c r="A231" s="38"/>
      <c r="B231" s="39"/>
      <c r="C231" s="218" t="s">
        <v>310</v>
      </c>
      <c r="D231" s="218" t="s">
        <v>183</v>
      </c>
      <c r="E231" s="219" t="s">
        <v>311</v>
      </c>
      <c r="F231" s="220" t="s">
        <v>312</v>
      </c>
      <c r="G231" s="221" t="s">
        <v>227</v>
      </c>
      <c r="H231" s="222">
        <v>97.775999999999996</v>
      </c>
      <c r="I231" s="223"/>
      <c r="J231" s="224">
        <f>ROUND(I231*H231,2)</f>
        <v>0</v>
      </c>
      <c r="K231" s="220" t="s">
        <v>187</v>
      </c>
      <c r="L231" s="44"/>
      <c r="M231" s="225" t="s">
        <v>1</v>
      </c>
      <c r="N231" s="226" t="s">
        <v>45</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188</v>
      </c>
      <c r="AT231" s="229" t="s">
        <v>183</v>
      </c>
      <c r="AU231" s="229" t="s">
        <v>127</v>
      </c>
      <c r="AY231" s="17" t="s">
        <v>181</v>
      </c>
      <c r="BE231" s="230">
        <f>IF(N231="základní",J231,0)</f>
        <v>0</v>
      </c>
      <c r="BF231" s="230">
        <f>IF(N231="snížená",J231,0)</f>
        <v>0</v>
      </c>
      <c r="BG231" s="230">
        <f>IF(N231="zákl. přenesená",J231,0)</f>
        <v>0</v>
      </c>
      <c r="BH231" s="230">
        <f>IF(N231="sníž. přenesená",J231,0)</f>
        <v>0</v>
      </c>
      <c r="BI231" s="230">
        <f>IF(N231="nulová",J231,0)</f>
        <v>0</v>
      </c>
      <c r="BJ231" s="17" t="s">
        <v>127</v>
      </c>
      <c r="BK231" s="230">
        <f>ROUND(I231*H231,2)</f>
        <v>0</v>
      </c>
      <c r="BL231" s="17" t="s">
        <v>188</v>
      </c>
      <c r="BM231" s="229" t="s">
        <v>313</v>
      </c>
    </row>
    <row r="232" s="2" customFormat="1">
      <c r="A232" s="38"/>
      <c r="B232" s="39"/>
      <c r="C232" s="40"/>
      <c r="D232" s="231" t="s">
        <v>189</v>
      </c>
      <c r="E232" s="40"/>
      <c r="F232" s="232" t="s">
        <v>314</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189</v>
      </c>
      <c r="AU232" s="17" t="s">
        <v>127</v>
      </c>
    </row>
    <row r="233" s="2" customFormat="1" ht="24.15" customHeight="1">
      <c r="A233" s="38"/>
      <c r="B233" s="39"/>
      <c r="C233" s="218" t="s">
        <v>249</v>
      </c>
      <c r="D233" s="218" t="s">
        <v>183</v>
      </c>
      <c r="E233" s="219" t="s">
        <v>315</v>
      </c>
      <c r="F233" s="220" t="s">
        <v>316</v>
      </c>
      <c r="G233" s="221" t="s">
        <v>218</v>
      </c>
      <c r="H233" s="222">
        <v>3.7669999999999999</v>
      </c>
      <c r="I233" s="223"/>
      <c r="J233" s="224">
        <f>ROUND(I233*H233,2)</f>
        <v>0</v>
      </c>
      <c r="K233" s="220" t="s">
        <v>187</v>
      </c>
      <c r="L233" s="44"/>
      <c r="M233" s="225" t="s">
        <v>1</v>
      </c>
      <c r="N233" s="226" t="s">
        <v>45</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188</v>
      </c>
      <c r="AT233" s="229" t="s">
        <v>183</v>
      </c>
      <c r="AU233" s="229" t="s">
        <v>127</v>
      </c>
      <c r="AY233" s="17" t="s">
        <v>181</v>
      </c>
      <c r="BE233" s="230">
        <f>IF(N233="základní",J233,0)</f>
        <v>0</v>
      </c>
      <c r="BF233" s="230">
        <f>IF(N233="snížená",J233,0)</f>
        <v>0</v>
      </c>
      <c r="BG233" s="230">
        <f>IF(N233="zákl. přenesená",J233,0)</f>
        <v>0</v>
      </c>
      <c r="BH233" s="230">
        <f>IF(N233="sníž. přenesená",J233,0)</f>
        <v>0</v>
      </c>
      <c r="BI233" s="230">
        <f>IF(N233="nulová",J233,0)</f>
        <v>0</v>
      </c>
      <c r="BJ233" s="17" t="s">
        <v>127</v>
      </c>
      <c r="BK233" s="230">
        <f>ROUND(I233*H233,2)</f>
        <v>0</v>
      </c>
      <c r="BL233" s="17" t="s">
        <v>188</v>
      </c>
      <c r="BM233" s="229" t="s">
        <v>317</v>
      </c>
    </row>
    <row r="234" s="2" customFormat="1">
      <c r="A234" s="38"/>
      <c r="B234" s="39"/>
      <c r="C234" s="40"/>
      <c r="D234" s="231" t="s">
        <v>189</v>
      </c>
      <c r="E234" s="40"/>
      <c r="F234" s="232" t="s">
        <v>318</v>
      </c>
      <c r="G234" s="40"/>
      <c r="H234" s="40"/>
      <c r="I234" s="233"/>
      <c r="J234" s="40"/>
      <c r="K234" s="40"/>
      <c r="L234" s="44"/>
      <c r="M234" s="234"/>
      <c r="N234" s="235"/>
      <c r="O234" s="91"/>
      <c r="P234" s="91"/>
      <c r="Q234" s="91"/>
      <c r="R234" s="91"/>
      <c r="S234" s="91"/>
      <c r="T234" s="92"/>
      <c r="U234" s="38"/>
      <c r="V234" s="38"/>
      <c r="W234" s="38"/>
      <c r="X234" s="38"/>
      <c r="Y234" s="38"/>
      <c r="Z234" s="38"/>
      <c r="AA234" s="38"/>
      <c r="AB234" s="38"/>
      <c r="AC234" s="38"/>
      <c r="AD234" s="38"/>
      <c r="AE234" s="38"/>
      <c r="AT234" s="17" t="s">
        <v>189</v>
      </c>
      <c r="AU234" s="17" t="s">
        <v>127</v>
      </c>
    </row>
    <row r="235" s="13" customFormat="1">
      <c r="A235" s="13"/>
      <c r="B235" s="236"/>
      <c r="C235" s="237"/>
      <c r="D235" s="238" t="s">
        <v>191</v>
      </c>
      <c r="E235" s="239" t="s">
        <v>1</v>
      </c>
      <c r="F235" s="240" t="s">
        <v>319</v>
      </c>
      <c r="G235" s="237"/>
      <c r="H235" s="241">
        <v>0.53900000000000003</v>
      </c>
      <c r="I235" s="242"/>
      <c r="J235" s="237"/>
      <c r="K235" s="237"/>
      <c r="L235" s="243"/>
      <c r="M235" s="244"/>
      <c r="N235" s="245"/>
      <c r="O235" s="245"/>
      <c r="P235" s="245"/>
      <c r="Q235" s="245"/>
      <c r="R235" s="245"/>
      <c r="S235" s="245"/>
      <c r="T235" s="246"/>
      <c r="U235" s="13"/>
      <c r="V235" s="13"/>
      <c r="W235" s="13"/>
      <c r="X235" s="13"/>
      <c r="Y235" s="13"/>
      <c r="Z235" s="13"/>
      <c r="AA235" s="13"/>
      <c r="AB235" s="13"/>
      <c r="AC235" s="13"/>
      <c r="AD235" s="13"/>
      <c r="AE235" s="13"/>
      <c r="AT235" s="247" t="s">
        <v>191</v>
      </c>
      <c r="AU235" s="247" t="s">
        <v>127</v>
      </c>
      <c r="AV235" s="13" t="s">
        <v>127</v>
      </c>
      <c r="AW235" s="13" t="s">
        <v>36</v>
      </c>
      <c r="AX235" s="13" t="s">
        <v>79</v>
      </c>
      <c r="AY235" s="247" t="s">
        <v>181</v>
      </c>
    </row>
    <row r="236" s="13" customFormat="1">
      <c r="A236" s="13"/>
      <c r="B236" s="236"/>
      <c r="C236" s="237"/>
      <c r="D236" s="238" t="s">
        <v>191</v>
      </c>
      <c r="E236" s="239" t="s">
        <v>1</v>
      </c>
      <c r="F236" s="240" t="s">
        <v>320</v>
      </c>
      <c r="G236" s="237"/>
      <c r="H236" s="241">
        <v>3.2280000000000002</v>
      </c>
      <c r="I236" s="242"/>
      <c r="J236" s="237"/>
      <c r="K236" s="237"/>
      <c r="L236" s="243"/>
      <c r="M236" s="244"/>
      <c r="N236" s="245"/>
      <c r="O236" s="245"/>
      <c r="P236" s="245"/>
      <c r="Q236" s="245"/>
      <c r="R236" s="245"/>
      <c r="S236" s="245"/>
      <c r="T236" s="246"/>
      <c r="U236" s="13"/>
      <c r="V236" s="13"/>
      <c r="W236" s="13"/>
      <c r="X236" s="13"/>
      <c r="Y236" s="13"/>
      <c r="Z236" s="13"/>
      <c r="AA236" s="13"/>
      <c r="AB236" s="13"/>
      <c r="AC236" s="13"/>
      <c r="AD236" s="13"/>
      <c r="AE236" s="13"/>
      <c r="AT236" s="247" t="s">
        <v>191</v>
      </c>
      <c r="AU236" s="247" t="s">
        <v>127</v>
      </c>
      <c r="AV236" s="13" t="s">
        <v>127</v>
      </c>
      <c r="AW236" s="13" t="s">
        <v>36</v>
      </c>
      <c r="AX236" s="13" t="s">
        <v>79</v>
      </c>
      <c r="AY236" s="247" t="s">
        <v>181</v>
      </c>
    </row>
    <row r="237" s="14" customFormat="1">
      <c r="A237" s="14"/>
      <c r="B237" s="248"/>
      <c r="C237" s="249"/>
      <c r="D237" s="238" t="s">
        <v>191</v>
      </c>
      <c r="E237" s="250" t="s">
        <v>1</v>
      </c>
      <c r="F237" s="251" t="s">
        <v>193</v>
      </c>
      <c r="G237" s="249"/>
      <c r="H237" s="252">
        <v>3.7670000000000003</v>
      </c>
      <c r="I237" s="253"/>
      <c r="J237" s="249"/>
      <c r="K237" s="249"/>
      <c r="L237" s="254"/>
      <c r="M237" s="255"/>
      <c r="N237" s="256"/>
      <c r="O237" s="256"/>
      <c r="P237" s="256"/>
      <c r="Q237" s="256"/>
      <c r="R237" s="256"/>
      <c r="S237" s="256"/>
      <c r="T237" s="257"/>
      <c r="U237" s="14"/>
      <c r="V237" s="14"/>
      <c r="W237" s="14"/>
      <c r="X237" s="14"/>
      <c r="Y237" s="14"/>
      <c r="Z237" s="14"/>
      <c r="AA237" s="14"/>
      <c r="AB237" s="14"/>
      <c r="AC237" s="14"/>
      <c r="AD237" s="14"/>
      <c r="AE237" s="14"/>
      <c r="AT237" s="258" t="s">
        <v>191</v>
      </c>
      <c r="AU237" s="258" t="s">
        <v>127</v>
      </c>
      <c r="AV237" s="14" t="s">
        <v>188</v>
      </c>
      <c r="AW237" s="14" t="s">
        <v>36</v>
      </c>
      <c r="AX237" s="14" t="s">
        <v>86</v>
      </c>
      <c r="AY237" s="258" t="s">
        <v>181</v>
      </c>
    </row>
    <row r="238" s="12" customFormat="1" ht="22.8" customHeight="1">
      <c r="A238" s="12"/>
      <c r="B238" s="202"/>
      <c r="C238" s="203"/>
      <c r="D238" s="204" t="s">
        <v>78</v>
      </c>
      <c r="E238" s="216" t="s">
        <v>200</v>
      </c>
      <c r="F238" s="216" t="s">
        <v>321</v>
      </c>
      <c r="G238" s="203"/>
      <c r="H238" s="203"/>
      <c r="I238" s="206"/>
      <c r="J238" s="217">
        <f>BK238</f>
        <v>0</v>
      </c>
      <c r="K238" s="203"/>
      <c r="L238" s="208"/>
      <c r="M238" s="209"/>
      <c r="N238" s="210"/>
      <c r="O238" s="210"/>
      <c r="P238" s="211">
        <f>SUM(P239:P332)</f>
        <v>0</v>
      </c>
      <c r="Q238" s="210"/>
      <c r="R238" s="211">
        <f>SUM(R239:R332)</f>
        <v>0</v>
      </c>
      <c r="S238" s="210"/>
      <c r="T238" s="212">
        <f>SUM(T239:T332)</f>
        <v>0</v>
      </c>
      <c r="U238" s="12"/>
      <c r="V238" s="12"/>
      <c r="W238" s="12"/>
      <c r="X238" s="12"/>
      <c r="Y238" s="12"/>
      <c r="Z238" s="12"/>
      <c r="AA238" s="12"/>
      <c r="AB238" s="12"/>
      <c r="AC238" s="12"/>
      <c r="AD238" s="12"/>
      <c r="AE238" s="12"/>
      <c r="AR238" s="213" t="s">
        <v>86</v>
      </c>
      <c r="AT238" s="214" t="s">
        <v>78</v>
      </c>
      <c r="AU238" s="214" t="s">
        <v>86</v>
      </c>
      <c r="AY238" s="213" t="s">
        <v>181</v>
      </c>
      <c r="BK238" s="215">
        <f>SUM(BK239:BK332)</f>
        <v>0</v>
      </c>
    </row>
    <row r="239" s="2" customFormat="1" ht="37.8" customHeight="1">
      <c r="A239" s="38"/>
      <c r="B239" s="39"/>
      <c r="C239" s="218" t="s">
        <v>322</v>
      </c>
      <c r="D239" s="218" t="s">
        <v>183</v>
      </c>
      <c r="E239" s="219" t="s">
        <v>323</v>
      </c>
      <c r="F239" s="220" t="s">
        <v>324</v>
      </c>
      <c r="G239" s="221" t="s">
        <v>227</v>
      </c>
      <c r="H239" s="222">
        <v>30.131</v>
      </c>
      <c r="I239" s="223"/>
      <c r="J239" s="224">
        <f>ROUND(I239*H239,2)</f>
        <v>0</v>
      </c>
      <c r="K239" s="220" t="s">
        <v>187</v>
      </c>
      <c r="L239" s="44"/>
      <c r="M239" s="225" t="s">
        <v>1</v>
      </c>
      <c r="N239" s="226" t="s">
        <v>45</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188</v>
      </c>
      <c r="AT239" s="229" t="s">
        <v>183</v>
      </c>
      <c r="AU239" s="229" t="s">
        <v>127</v>
      </c>
      <c r="AY239" s="17" t="s">
        <v>181</v>
      </c>
      <c r="BE239" s="230">
        <f>IF(N239="základní",J239,0)</f>
        <v>0</v>
      </c>
      <c r="BF239" s="230">
        <f>IF(N239="snížená",J239,0)</f>
        <v>0</v>
      </c>
      <c r="BG239" s="230">
        <f>IF(N239="zákl. přenesená",J239,0)</f>
        <v>0</v>
      </c>
      <c r="BH239" s="230">
        <f>IF(N239="sníž. přenesená",J239,0)</f>
        <v>0</v>
      </c>
      <c r="BI239" s="230">
        <f>IF(N239="nulová",J239,0)</f>
        <v>0</v>
      </c>
      <c r="BJ239" s="17" t="s">
        <v>127</v>
      </c>
      <c r="BK239" s="230">
        <f>ROUND(I239*H239,2)</f>
        <v>0</v>
      </c>
      <c r="BL239" s="17" t="s">
        <v>188</v>
      </c>
      <c r="BM239" s="229" t="s">
        <v>325</v>
      </c>
    </row>
    <row r="240" s="2" customFormat="1">
      <c r="A240" s="38"/>
      <c r="B240" s="39"/>
      <c r="C240" s="40"/>
      <c r="D240" s="231" t="s">
        <v>189</v>
      </c>
      <c r="E240" s="40"/>
      <c r="F240" s="232" t="s">
        <v>326</v>
      </c>
      <c r="G240" s="40"/>
      <c r="H240" s="40"/>
      <c r="I240" s="233"/>
      <c r="J240" s="40"/>
      <c r="K240" s="40"/>
      <c r="L240" s="44"/>
      <c r="M240" s="234"/>
      <c r="N240" s="235"/>
      <c r="O240" s="91"/>
      <c r="P240" s="91"/>
      <c r="Q240" s="91"/>
      <c r="R240" s="91"/>
      <c r="S240" s="91"/>
      <c r="T240" s="92"/>
      <c r="U240" s="38"/>
      <c r="V240" s="38"/>
      <c r="W240" s="38"/>
      <c r="X240" s="38"/>
      <c r="Y240" s="38"/>
      <c r="Z240" s="38"/>
      <c r="AA240" s="38"/>
      <c r="AB240" s="38"/>
      <c r="AC240" s="38"/>
      <c r="AD240" s="38"/>
      <c r="AE240" s="38"/>
      <c r="AT240" s="17" t="s">
        <v>189</v>
      </c>
      <c r="AU240" s="17" t="s">
        <v>127</v>
      </c>
    </row>
    <row r="241" s="13" customFormat="1">
      <c r="A241" s="13"/>
      <c r="B241" s="236"/>
      <c r="C241" s="237"/>
      <c r="D241" s="238" t="s">
        <v>191</v>
      </c>
      <c r="E241" s="239" t="s">
        <v>1</v>
      </c>
      <c r="F241" s="240" t="s">
        <v>327</v>
      </c>
      <c r="G241" s="237"/>
      <c r="H241" s="241">
        <v>6.2229999999999999</v>
      </c>
      <c r="I241" s="242"/>
      <c r="J241" s="237"/>
      <c r="K241" s="237"/>
      <c r="L241" s="243"/>
      <c r="M241" s="244"/>
      <c r="N241" s="245"/>
      <c r="O241" s="245"/>
      <c r="P241" s="245"/>
      <c r="Q241" s="245"/>
      <c r="R241" s="245"/>
      <c r="S241" s="245"/>
      <c r="T241" s="246"/>
      <c r="U241" s="13"/>
      <c r="V241" s="13"/>
      <c r="W241" s="13"/>
      <c r="X241" s="13"/>
      <c r="Y241" s="13"/>
      <c r="Z241" s="13"/>
      <c r="AA241" s="13"/>
      <c r="AB241" s="13"/>
      <c r="AC241" s="13"/>
      <c r="AD241" s="13"/>
      <c r="AE241" s="13"/>
      <c r="AT241" s="247" t="s">
        <v>191</v>
      </c>
      <c r="AU241" s="247" t="s">
        <v>127</v>
      </c>
      <c r="AV241" s="13" t="s">
        <v>127</v>
      </c>
      <c r="AW241" s="13" t="s">
        <v>36</v>
      </c>
      <c r="AX241" s="13" t="s">
        <v>79</v>
      </c>
      <c r="AY241" s="247" t="s">
        <v>181</v>
      </c>
    </row>
    <row r="242" s="13" customFormat="1">
      <c r="A242" s="13"/>
      <c r="B242" s="236"/>
      <c r="C242" s="237"/>
      <c r="D242" s="238" t="s">
        <v>191</v>
      </c>
      <c r="E242" s="239" t="s">
        <v>1</v>
      </c>
      <c r="F242" s="240" t="s">
        <v>328</v>
      </c>
      <c r="G242" s="237"/>
      <c r="H242" s="241">
        <v>11.462999999999999</v>
      </c>
      <c r="I242" s="242"/>
      <c r="J242" s="237"/>
      <c r="K242" s="237"/>
      <c r="L242" s="243"/>
      <c r="M242" s="244"/>
      <c r="N242" s="245"/>
      <c r="O242" s="245"/>
      <c r="P242" s="245"/>
      <c r="Q242" s="245"/>
      <c r="R242" s="245"/>
      <c r="S242" s="245"/>
      <c r="T242" s="246"/>
      <c r="U242" s="13"/>
      <c r="V242" s="13"/>
      <c r="W242" s="13"/>
      <c r="X242" s="13"/>
      <c r="Y242" s="13"/>
      <c r="Z242" s="13"/>
      <c r="AA242" s="13"/>
      <c r="AB242" s="13"/>
      <c r="AC242" s="13"/>
      <c r="AD242" s="13"/>
      <c r="AE242" s="13"/>
      <c r="AT242" s="247" t="s">
        <v>191</v>
      </c>
      <c r="AU242" s="247" t="s">
        <v>127</v>
      </c>
      <c r="AV242" s="13" t="s">
        <v>127</v>
      </c>
      <c r="AW242" s="13" t="s">
        <v>36</v>
      </c>
      <c r="AX242" s="13" t="s">
        <v>79</v>
      </c>
      <c r="AY242" s="247" t="s">
        <v>181</v>
      </c>
    </row>
    <row r="243" s="13" customFormat="1">
      <c r="A243" s="13"/>
      <c r="B243" s="236"/>
      <c r="C243" s="237"/>
      <c r="D243" s="238" t="s">
        <v>191</v>
      </c>
      <c r="E243" s="239" t="s">
        <v>1</v>
      </c>
      <c r="F243" s="240" t="s">
        <v>329</v>
      </c>
      <c r="G243" s="237"/>
      <c r="H243" s="241">
        <v>7.8600000000000003</v>
      </c>
      <c r="I243" s="242"/>
      <c r="J243" s="237"/>
      <c r="K243" s="237"/>
      <c r="L243" s="243"/>
      <c r="M243" s="244"/>
      <c r="N243" s="245"/>
      <c r="O243" s="245"/>
      <c r="P243" s="245"/>
      <c r="Q243" s="245"/>
      <c r="R243" s="245"/>
      <c r="S243" s="245"/>
      <c r="T243" s="246"/>
      <c r="U243" s="13"/>
      <c r="V243" s="13"/>
      <c r="W243" s="13"/>
      <c r="X243" s="13"/>
      <c r="Y243" s="13"/>
      <c r="Z243" s="13"/>
      <c r="AA243" s="13"/>
      <c r="AB243" s="13"/>
      <c r="AC243" s="13"/>
      <c r="AD243" s="13"/>
      <c r="AE243" s="13"/>
      <c r="AT243" s="247" t="s">
        <v>191</v>
      </c>
      <c r="AU243" s="247" t="s">
        <v>127</v>
      </c>
      <c r="AV243" s="13" t="s">
        <v>127</v>
      </c>
      <c r="AW243" s="13" t="s">
        <v>36</v>
      </c>
      <c r="AX243" s="13" t="s">
        <v>79</v>
      </c>
      <c r="AY243" s="247" t="s">
        <v>181</v>
      </c>
    </row>
    <row r="244" s="13" customFormat="1">
      <c r="A244" s="13"/>
      <c r="B244" s="236"/>
      <c r="C244" s="237"/>
      <c r="D244" s="238" t="s">
        <v>191</v>
      </c>
      <c r="E244" s="239" t="s">
        <v>1</v>
      </c>
      <c r="F244" s="240" t="s">
        <v>330</v>
      </c>
      <c r="G244" s="237"/>
      <c r="H244" s="241">
        <v>4.585</v>
      </c>
      <c r="I244" s="242"/>
      <c r="J244" s="237"/>
      <c r="K244" s="237"/>
      <c r="L244" s="243"/>
      <c r="M244" s="244"/>
      <c r="N244" s="245"/>
      <c r="O244" s="245"/>
      <c r="P244" s="245"/>
      <c r="Q244" s="245"/>
      <c r="R244" s="245"/>
      <c r="S244" s="245"/>
      <c r="T244" s="246"/>
      <c r="U244" s="13"/>
      <c r="V244" s="13"/>
      <c r="W244" s="13"/>
      <c r="X244" s="13"/>
      <c r="Y244" s="13"/>
      <c r="Z244" s="13"/>
      <c r="AA244" s="13"/>
      <c r="AB244" s="13"/>
      <c r="AC244" s="13"/>
      <c r="AD244" s="13"/>
      <c r="AE244" s="13"/>
      <c r="AT244" s="247" t="s">
        <v>191</v>
      </c>
      <c r="AU244" s="247" t="s">
        <v>127</v>
      </c>
      <c r="AV244" s="13" t="s">
        <v>127</v>
      </c>
      <c r="AW244" s="13" t="s">
        <v>36</v>
      </c>
      <c r="AX244" s="13" t="s">
        <v>79</v>
      </c>
      <c r="AY244" s="247" t="s">
        <v>181</v>
      </c>
    </row>
    <row r="245" s="14" customFormat="1">
      <c r="A245" s="14"/>
      <c r="B245" s="248"/>
      <c r="C245" s="249"/>
      <c r="D245" s="238" t="s">
        <v>191</v>
      </c>
      <c r="E245" s="250" t="s">
        <v>1</v>
      </c>
      <c r="F245" s="251" t="s">
        <v>193</v>
      </c>
      <c r="G245" s="249"/>
      <c r="H245" s="252">
        <v>30.131</v>
      </c>
      <c r="I245" s="253"/>
      <c r="J245" s="249"/>
      <c r="K245" s="249"/>
      <c r="L245" s="254"/>
      <c r="M245" s="255"/>
      <c r="N245" s="256"/>
      <c r="O245" s="256"/>
      <c r="P245" s="256"/>
      <c r="Q245" s="256"/>
      <c r="R245" s="256"/>
      <c r="S245" s="256"/>
      <c r="T245" s="257"/>
      <c r="U245" s="14"/>
      <c r="V245" s="14"/>
      <c r="W245" s="14"/>
      <c r="X245" s="14"/>
      <c r="Y245" s="14"/>
      <c r="Z245" s="14"/>
      <c r="AA245" s="14"/>
      <c r="AB245" s="14"/>
      <c r="AC245" s="14"/>
      <c r="AD245" s="14"/>
      <c r="AE245" s="14"/>
      <c r="AT245" s="258" t="s">
        <v>191</v>
      </c>
      <c r="AU245" s="258" t="s">
        <v>127</v>
      </c>
      <c r="AV245" s="14" t="s">
        <v>188</v>
      </c>
      <c r="AW245" s="14" t="s">
        <v>36</v>
      </c>
      <c r="AX245" s="14" t="s">
        <v>86</v>
      </c>
      <c r="AY245" s="258" t="s">
        <v>181</v>
      </c>
    </row>
    <row r="246" s="2" customFormat="1" ht="55.5" customHeight="1">
      <c r="A246" s="38"/>
      <c r="B246" s="39"/>
      <c r="C246" s="218" t="s">
        <v>254</v>
      </c>
      <c r="D246" s="218" t="s">
        <v>183</v>
      </c>
      <c r="E246" s="219" t="s">
        <v>331</v>
      </c>
      <c r="F246" s="220" t="s">
        <v>332</v>
      </c>
      <c r="G246" s="221" t="s">
        <v>227</v>
      </c>
      <c r="H246" s="222">
        <v>716.71699999999998</v>
      </c>
      <c r="I246" s="223"/>
      <c r="J246" s="224">
        <f>ROUND(I246*H246,2)</f>
        <v>0</v>
      </c>
      <c r="K246" s="220" t="s">
        <v>187</v>
      </c>
      <c r="L246" s="44"/>
      <c r="M246" s="225" t="s">
        <v>1</v>
      </c>
      <c r="N246" s="226" t="s">
        <v>45</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188</v>
      </c>
      <c r="AT246" s="229" t="s">
        <v>183</v>
      </c>
      <c r="AU246" s="229" t="s">
        <v>127</v>
      </c>
      <c r="AY246" s="17" t="s">
        <v>181</v>
      </c>
      <c r="BE246" s="230">
        <f>IF(N246="základní",J246,0)</f>
        <v>0</v>
      </c>
      <c r="BF246" s="230">
        <f>IF(N246="snížená",J246,0)</f>
        <v>0</v>
      </c>
      <c r="BG246" s="230">
        <f>IF(N246="zákl. přenesená",J246,0)</f>
        <v>0</v>
      </c>
      <c r="BH246" s="230">
        <f>IF(N246="sníž. přenesená",J246,0)</f>
        <v>0</v>
      </c>
      <c r="BI246" s="230">
        <f>IF(N246="nulová",J246,0)</f>
        <v>0</v>
      </c>
      <c r="BJ246" s="17" t="s">
        <v>127</v>
      </c>
      <c r="BK246" s="230">
        <f>ROUND(I246*H246,2)</f>
        <v>0</v>
      </c>
      <c r="BL246" s="17" t="s">
        <v>188</v>
      </c>
      <c r="BM246" s="229" t="s">
        <v>333</v>
      </c>
    </row>
    <row r="247" s="2" customFormat="1">
      <c r="A247" s="38"/>
      <c r="B247" s="39"/>
      <c r="C247" s="40"/>
      <c r="D247" s="231" t="s">
        <v>189</v>
      </c>
      <c r="E247" s="40"/>
      <c r="F247" s="232" t="s">
        <v>334</v>
      </c>
      <c r="G247" s="40"/>
      <c r="H247" s="40"/>
      <c r="I247" s="233"/>
      <c r="J247" s="40"/>
      <c r="K247" s="40"/>
      <c r="L247" s="44"/>
      <c r="M247" s="234"/>
      <c r="N247" s="235"/>
      <c r="O247" s="91"/>
      <c r="P247" s="91"/>
      <c r="Q247" s="91"/>
      <c r="R247" s="91"/>
      <c r="S247" s="91"/>
      <c r="T247" s="92"/>
      <c r="U247" s="38"/>
      <c r="V247" s="38"/>
      <c r="W247" s="38"/>
      <c r="X247" s="38"/>
      <c r="Y247" s="38"/>
      <c r="Z247" s="38"/>
      <c r="AA247" s="38"/>
      <c r="AB247" s="38"/>
      <c r="AC247" s="38"/>
      <c r="AD247" s="38"/>
      <c r="AE247" s="38"/>
      <c r="AT247" s="17" t="s">
        <v>189</v>
      </c>
      <c r="AU247" s="17" t="s">
        <v>127</v>
      </c>
    </row>
    <row r="248" s="13" customFormat="1">
      <c r="A248" s="13"/>
      <c r="B248" s="236"/>
      <c r="C248" s="237"/>
      <c r="D248" s="238" t="s">
        <v>191</v>
      </c>
      <c r="E248" s="239" t="s">
        <v>1</v>
      </c>
      <c r="F248" s="240" t="s">
        <v>335</v>
      </c>
      <c r="G248" s="237"/>
      <c r="H248" s="241">
        <v>421.298</v>
      </c>
      <c r="I248" s="242"/>
      <c r="J248" s="237"/>
      <c r="K248" s="237"/>
      <c r="L248" s="243"/>
      <c r="M248" s="244"/>
      <c r="N248" s="245"/>
      <c r="O248" s="245"/>
      <c r="P248" s="245"/>
      <c r="Q248" s="245"/>
      <c r="R248" s="245"/>
      <c r="S248" s="245"/>
      <c r="T248" s="246"/>
      <c r="U248" s="13"/>
      <c r="V248" s="13"/>
      <c r="W248" s="13"/>
      <c r="X248" s="13"/>
      <c r="Y248" s="13"/>
      <c r="Z248" s="13"/>
      <c r="AA248" s="13"/>
      <c r="AB248" s="13"/>
      <c r="AC248" s="13"/>
      <c r="AD248" s="13"/>
      <c r="AE248" s="13"/>
      <c r="AT248" s="247" t="s">
        <v>191</v>
      </c>
      <c r="AU248" s="247" t="s">
        <v>127</v>
      </c>
      <c r="AV248" s="13" t="s">
        <v>127</v>
      </c>
      <c r="AW248" s="13" t="s">
        <v>36</v>
      </c>
      <c r="AX248" s="13" t="s">
        <v>79</v>
      </c>
      <c r="AY248" s="247" t="s">
        <v>181</v>
      </c>
    </row>
    <row r="249" s="13" customFormat="1">
      <c r="A249" s="13"/>
      <c r="B249" s="236"/>
      <c r="C249" s="237"/>
      <c r="D249" s="238" t="s">
        <v>191</v>
      </c>
      <c r="E249" s="239" t="s">
        <v>1</v>
      </c>
      <c r="F249" s="240" t="s">
        <v>336</v>
      </c>
      <c r="G249" s="237"/>
      <c r="H249" s="241">
        <v>-129.90799999999999</v>
      </c>
      <c r="I249" s="242"/>
      <c r="J249" s="237"/>
      <c r="K249" s="237"/>
      <c r="L249" s="243"/>
      <c r="M249" s="244"/>
      <c r="N249" s="245"/>
      <c r="O249" s="245"/>
      <c r="P249" s="245"/>
      <c r="Q249" s="245"/>
      <c r="R249" s="245"/>
      <c r="S249" s="245"/>
      <c r="T249" s="246"/>
      <c r="U249" s="13"/>
      <c r="V249" s="13"/>
      <c r="W249" s="13"/>
      <c r="X249" s="13"/>
      <c r="Y249" s="13"/>
      <c r="Z249" s="13"/>
      <c r="AA249" s="13"/>
      <c r="AB249" s="13"/>
      <c r="AC249" s="13"/>
      <c r="AD249" s="13"/>
      <c r="AE249" s="13"/>
      <c r="AT249" s="247" t="s">
        <v>191</v>
      </c>
      <c r="AU249" s="247" t="s">
        <v>127</v>
      </c>
      <c r="AV249" s="13" t="s">
        <v>127</v>
      </c>
      <c r="AW249" s="13" t="s">
        <v>36</v>
      </c>
      <c r="AX249" s="13" t="s">
        <v>79</v>
      </c>
      <c r="AY249" s="247" t="s">
        <v>181</v>
      </c>
    </row>
    <row r="250" s="13" customFormat="1">
      <c r="A250" s="13"/>
      <c r="B250" s="236"/>
      <c r="C250" s="237"/>
      <c r="D250" s="238" t="s">
        <v>191</v>
      </c>
      <c r="E250" s="239" t="s">
        <v>1</v>
      </c>
      <c r="F250" s="240" t="s">
        <v>337</v>
      </c>
      <c r="G250" s="237"/>
      <c r="H250" s="241">
        <v>501.42599999999999</v>
      </c>
      <c r="I250" s="242"/>
      <c r="J250" s="237"/>
      <c r="K250" s="237"/>
      <c r="L250" s="243"/>
      <c r="M250" s="244"/>
      <c r="N250" s="245"/>
      <c r="O250" s="245"/>
      <c r="P250" s="245"/>
      <c r="Q250" s="245"/>
      <c r="R250" s="245"/>
      <c r="S250" s="245"/>
      <c r="T250" s="246"/>
      <c r="U250" s="13"/>
      <c r="V250" s="13"/>
      <c r="W250" s="13"/>
      <c r="X250" s="13"/>
      <c r="Y250" s="13"/>
      <c r="Z250" s="13"/>
      <c r="AA250" s="13"/>
      <c r="AB250" s="13"/>
      <c r="AC250" s="13"/>
      <c r="AD250" s="13"/>
      <c r="AE250" s="13"/>
      <c r="AT250" s="247" t="s">
        <v>191</v>
      </c>
      <c r="AU250" s="247" t="s">
        <v>127</v>
      </c>
      <c r="AV250" s="13" t="s">
        <v>127</v>
      </c>
      <c r="AW250" s="13" t="s">
        <v>36</v>
      </c>
      <c r="AX250" s="13" t="s">
        <v>79</v>
      </c>
      <c r="AY250" s="247" t="s">
        <v>181</v>
      </c>
    </row>
    <row r="251" s="13" customFormat="1">
      <c r="A251" s="13"/>
      <c r="B251" s="236"/>
      <c r="C251" s="237"/>
      <c r="D251" s="238" t="s">
        <v>191</v>
      </c>
      <c r="E251" s="239" t="s">
        <v>1</v>
      </c>
      <c r="F251" s="240" t="s">
        <v>338</v>
      </c>
      <c r="G251" s="237"/>
      <c r="H251" s="241">
        <v>-76.099000000000004</v>
      </c>
      <c r="I251" s="242"/>
      <c r="J251" s="237"/>
      <c r="K251" s="237"/>
      <c r="L251" s="243"/>
      <c r="M251" s="244"/>
      <c r="N251" s="245"/>
      <c r="O251" s="245"/>
      <c r="P251" s="245"/>
      <c r="Q251" s="245"/>
      <c r="R251" s="245"/>
      <c r="S251" s="245"/>
      <c r="T251" s="246"/>
      <c r="U251" s="13"/>
      <c r="V251" s="13"/>
      <c r="W251" s="13"/>
      <c r="X251" s="13"/>
      <c r="Y251" s="13"/>
      <c r="Z251" s="13"/>
      <c r="AA251" s="13"/>
      <c r="AB251" s="13"/>
      <c r="AC251" s="13"/>
      <c r="AD251" s="13"/>
      <c r="AE251" s="13"/>
      <c r="AT251" s="247" t="s">
        <v>191</v>
      </c>
      <c r="AU251" s="247" t="s">
        <v>127</v>
      </c>
      <c r="AV251" s="13" t="s">
        <v>127</v>
      </c>
      <c r="AW251" s="13" t="s">
        <v>36</v>
      </c>
      <c r="AX251" s="13" t="s">
        <v>79</v>
      </c>
      <c r="AY251" s="247" t="s">
        <v>181</v>
      </c>
    </row>
    <row r="252" s="14" customFormat="1">
      <c r="A252" s="14"/>
      <c r="B252" s="248"/>
      <c r="C252" s="249"/>
      <c r="D252" s="238" t="s">
        <v>191</v>
      </c>
      <c r="E252" s="250" t="s">
        <v>1</v>
      </c>
      <c r="F252" s="251" t="s">
        <v>193</v>
      </c>
      <c r="G252" s="249"/>
      <c r="H252" s="252">
        <v>716.71699999999998</v>
      </c>
      <c r="I252" s="253"/>
      <c r="J252" s="249"/>
      <c r="K252" s="249"/>
      <c r="L252" s="254"/>
      <c r="M252" s="255"/>
      <c r="N252" s="256"/>
      <c r="O252" s="256"/>
      <c r="P252" s="256"/>
      <c r="Q252" s="256"/>
      <c r="R252" s="256"/>
      <c r="S252" s="256"/>
      <c r="T252" s="257"/>
      <c r="U252" s="14"/>
      <c r="V252" s="14"/>
      <c r="W252" s="14"/>
      <c r="X252" s="14"/>
      <c r="Y252" s="14"/>
      <c r="Z252" s="14"/>
      <c r="AA252" s="14"/>
      <c r="AB252" s="14"/>
      <c r="AC252" s="14"/>
      <c r="AD252" s="14"/>
      <c r="AE252" s="14"/>
      <c r="AT252" s="258" t="s">
        <v>191</v>
      </c>
      <c r="AU252" s="258" t="s">
        <v>127</v>
      </c>
      <c r="AV252" s="14" t="s">
        <v>188</v>
      </c>
      <c r="AW252" s="14" t="s">
        <v>36</v>
      </c>
      <c r="AX252" s="14" t="s">
        <v>86</v>
      </c>
      <c r="AY252" s="258" t="s">
        <v>181</v>
      </c>
    </row>
    <row r="253" s="2" customFormat="1" ht="49.05" customHeight="1">
      <c r="A253" s="38"/>
      <c r="B253" s="39"/>
      <c r="C253" s="218" t="s">
        <v>339</v>
      </c>
      <c r="D253" s="218" t="s">
        <v>183</v>
      </c>
      <c r="E253" s="219" t="s">
        <v>340</v>
      </c>
      <c r="F253" s="220" t="s">
        <v>341</v>
      </c>
      <c r="G253" s="221" t="s">
        <v>227</v>
      </c>
      <c r="H253" s="222">
        <v>108.15000000000001</v>
      </c>
      <c r="I253" s="223"/>
      <c r="J253" s="224">
        <f>ROUND(I253*H253,2)</f>
        <v>0</v>
      </c>
      <c r="K253" s="220" t="s">
        <v>187</v>
      </c>
      <c r="L253" s="44"/>
      <c r="M253" s="225" t="s">
        <v>1</v>
      </c>
      <c r="N253" s="226" t="s">
        <v>45</v>
      </c>
      <c r="O253" s="91"/>
      <c r="P253" s="227">
        <f>O253*H253</f>
        <v>0</v>
      </c>
      <c r="Q253" s="227">
        <v>0</v>
      </c>
      <c r="R253" s="227">
        <f>Q253*H253</f>
        <v>0</v>
      </c>
      <c r="S253" s="227">
        <v>0</v>
      </c>
      <c r="T253" s="228">
        <f>S253*H253</f>
        <v>0</v>
      </c>
      <c r="U253" s="38"/>
      <c r="V253" s="38"/>
      <c r="W253" s="38"/>
      <c r="X253" s="38"/>
      <c r="Y253" s="38"/>
      <c r="Z253" s="38"/>
      <c r="AA253" s="38"/>
      <c r="AB253" s="38"/>
      <c r="AC253" s="38"/>
      <c r="AD253" s="38"/>
      <c r="AE253" s="38"/>
      <c r="AR253" s="229" t="s">
        <v>188</v>
      </c>
      <c r="AT253" s="229" t="s">
        <v>183</v>
      </c>
      <c r="AU253" s="229" t="s">
        <v>127</v>
      </c>
      <c r="AY253" s="17" t="s">
        <v>181</v>
      </c>
      <c r="BE253" s="230">
        <f>IF(N253="základní",J253,0)</f>
        <v>0</v>
      </c>
      <c r="BF253" s="230">
        <f>IF(N253="snížená",J253,0)</f>
        <v>0</v>
      </c>
      <c r="BG253" s="230">
        <f>IF(N253="zákl. přenesená",J253,0)</f>
        <v>0</v>
      </c>
      <c r="BH253" s="230">
        <f>IF(N253="sníž. přenesená",J253,0)</f>
        <v>0</v>
      </c>
      <c r="BI253" s="230">
        <f>IF(N253="nulová",J253,0)</f>
        <v>0</v>
      </c>
      <c r="BJ253" s="17" t="s">
        <v>127</v>
      </c>
      <c r="BK253" s="230">
        <f>ROUND(I253*H253,2)</f>
        <v>0</v>
      </c>
      <c r="BL253" s="17" t="s">
        <v>188</v>
      </c>
      <c r="BM253" s="229" t="s">
        <v>342</v>
      </c>
    </row>
    <row r="254" s="2" customFormat="1">
      <c r="A254" s="38"/>
      <c r="B254" s="39"/>
      <c r="C254" s="40"/>
      <c r="D254" s="231" t="s">
        <v>189</v>
      </c>
      <c r="E254" s="40"/>
      <c r="F254" s="232" t="s">
        <v>343</v>
      </c>
      <c r="G254" s="40"/>
      <c r="H254" s="40"/>
      <c r="I254" s="233"/>
      <c r="J254" s="40"/>
      <c r="K254" s="40"/>
      <c r="L254" s="44"/>
      <c r="M254" s="234"/>
      <c r="N254" s="235"/>
      <c r="O254" s="91"/>
      <c r="P254" s="91"/>
      <c r="Q254" s="91"/>
      <c r="R254" s="91"/>
      <c r="S254" s="91"/>
      <c r="T254" s="92"/>
      <c r="U254" s="38"/>
      <c r="V254" s="38"/>
      <c r="W254" s="38"/>
      <c r="X254" s="38"/>
      <c r="Y254" s="38"/>
      <c r="Z254" s="38"/>
      <c r="AA254" s="38"/>
      <c r="AB254" s="38"/>
      <c r="AC254" s="38"/>
      <c r="AD254" s="38"/>
      <c r="AE254" s="38"/>
      <c r="AT254" s="17" t="s">
        <v>189</v>
      </c>
      <c r="AU254" s="17" t="s">
        <v>127</v>
      </c>
    </row>
    <row r="255" s="13" customFormat="1">
      <c r="A255" s="13"/>
      <c r="B255" s="236"/>
      <c r="C255" s="237"/>
      <c r="D255" s="238" t="s">
        <v>191</v>
      </c>
      <c r="E255" s="239" t="s">
        <v>1</v>
      </c>
      <c r="F255" s="240" t="s">
        <v>344</v>
      </c>
      <c r="G255" s="237"/>
      <c r="H255" s="241">
        <v>55.200000000000003</v>
      </c>
      <c r="I255" s="242"/>
      <c r="J255" s="237"/>
      <c r="K255" s="237"/>
      <c r="L255" s="243"/>
      <c r="M255" s="244"/>
      <c r="N255" s="245"/>
      <c r="O255" s="245"/>
      <c r="P255" s="245"/>
      <c r="Q255" s="245"/>
      <c r="R255" s="245"/>
      <c r="S255" s="245"/>
      <c r="T255" s="246"/>
      <c r="U255" s="13"/>
      <c r="V255" s="13"/>
      <c r="W255" s="13"/>
      <c r="X255" s="13"/>
      <c r="Y255" s="13"/>
      <c r="Z255" s="13"/>
      <c r="AA255" s="13"/>
      <c r="AB255" s="13"/>
      <c r="AC255" s="13"/>
      <c r="AD255" s="13"/>
      <c r="AE255" s="13"/>
      <c r="AT255" s="247" t="s">
        <v>191</v>
      </c>
      <c r="AU255" s="247" t="s">
        <v>127</v>
      </c>
      <c r="AV255" s="13" t="s">
        <v>127</v>
      </c>
      <c r="AW255" s="13" t="s">
        <v>36</v>
      </c>
      <c r="AX255" s="13" t="s">
        <v>79</v>
      </c>
      <c r="AY255" s="247" t="s">
        <v>181</v>
      </c>
    </row>
    <row r="256" s="13" customFormat="1">
      <c r="A256" s="13"/>
      <c r="B256" s="236"/>
      <c r="C256" s="237"/>
      <c r="D256" s="238" t="s">
        <v>191</v>
      </c>
      <c r="E256" s="239" t="s">
        <v>1</v>
      </c>
      <c r="F256" s="240" t="s">
        <v>345</v>
      </c>
      <c r="G256" s="237"/>
      <c r="H256" s="241">
        <v>52.950000000000003</v>
      </c>
      <c r="I256" s="242"/>
      <c r="J256" s="237"/>
      <c r="K256" s="237"/>
      <c r="L256" s="243"/>
      <c r="M256" s="244"/>
      <c r="N256" s="245"/>
      <c r="O256" s="245"/>
      <c r="P256" s="245"/>
      <c r="Q256" s="245"/>
      <c r="R256" s="245"/>
      <c r="S256" s="245"/>
      <c r="T256" s="246"/>
      <c r="U256" s="13"/>
      <c r="V256" s="13"/>
      <c r="W256" s="13"/>
      <c r="X256" s="13"/>
      <c r="Y256" s="13"/>
      <c r="Z256" s="13"/>
      <c r="AA256" s="13"/>
      <c r="AB256" s="13"/>
      <c r="AC256" s="13"/>
      <c r="AD256" s="13"/>
      <c r="AE256" s="13"/>
      <c r="AT256" s="247" t="s">
        <v>191</v>
      </c>
      <c r="AU256" s="247" t="s">
        <v>127</v>
      </c>
      <c r="AV256" s="13" t="s">
        <v>127</v>
      </c>
      <c r="AW256" s="13" t="s">
        <v>36</v>
      </c>
      <c r="AX256" s="13" t="s">
        <v>79</v>
      </c>
      <c r="AY256" s="247" t="s">
        <v>181</v>
      </c>
    </row>
    <row r="257" s="14" customFormat="1">
      <c r="A257" s="14"/>
      <c r="B257" s="248"/>
      <c r="C257" s="249"/>
      <c r="D257" s="238" t="s">
        <v>191</v>
      </c>
      <c r="E257" s="250" t="s">
        <v>1</v>
      </c>
      <c r="F257" s="251" t="s">
        <v>193</v>
      </c>
      <c r="G257" s="249"/>
      <c r="H257" s="252">
        <v>108.15000000000001</v>
      </c>
      <c r="I257" s="253"/>
      <c r="J257" s="249"/>
      <c r="K257" s="249"/>
      <c r="L257" s="254"/>
      <c r="M257" s="255"/>
      <c r="N257" s="256"/>
      <c r="O257" s="256"/>
      <c r="P257" s="256"/>
      <c r="Q257" s="256"/>
      <c r="R257" s="256"/>
      <c r="S257" s="256"/>
      <c r="T257" s="257"/>
      <c r="U257" s="14"/>
      <c r="V257" s="14"/>
      <c r="W257" s="14"/>
      <c r="X257" s="14"/>
      <c r="Y257" s="14"/>
      <c r="Z257" s="14"/>
      <c r="AA257" s="14"/>
      <c r="AB257" s="14"/>
      <c r="AC257" s="14"/>
      <c r="AD257" s="14"/>
      <c r="AE257" s="14"/>
      <c r="AT257" s="258" t="s">
        <v>191</v>
      </c>
      <c r="AU257" s="258" t="s">
        <v>127</v>
      </c>
      <c r="AV257" s="14" t="s">
        <v>188</v>
      </c>
      <c r="AW257" s="14" t="s">
        <v>36</v>
      </c>
      <c r="AX257" s="14" t="s">
        <v>86</v>
      </c>
      <c r="AY257" s="258" t="s">
        <v>181</v>
      </c>
    </row>
    <row r="258" s="2" customFormat="1" ht="24.15" customHeight="1">
      <c r="A258" s="38"/>
      <c r="B258" s="39"/>
      <c r="C258" s="218" t="s">
        <v>259</v>
      </c>
      <c r="D258" s="218" t="s">
        <v>183</v>
      </c>
      <c r="E258" s="219" t="s">
        <v>346</v>
      </c>
      <c r="F258" s="220" t="s">
        <v>347</v>
      </c>
      <c r="G258" s="221" t="s">
        <v>241</v>
      </c>
      <c r="H258" s="222">
        <v>216.56</v>
      </c>
      <c r="I258" s="223"/>
      <c r="J258" s="224">
        <f>ROUND(I258*H258,2)</f>
        <v>0</v>
      </c>
      <c r="K258" s="220" t="s">
        <v>187</v>
      </c>
      <c r="L258" s="44"/>
      <c r="M258" s="225" t="s">
        <v>1</v>
      </c>
      <c r="N258" s="226" t="s">
        <v>45</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188</v>
      </c>
      <c r="AT258" s="229" t="s">
        <v>183</v>
      </c>
      <c r="AU258" s="229" t="s">
        <v>127</v>
      </c>
      <c r="AY258" s="17" t="s">
        <v>181</v>
      </c>
      <c r="BE258" s="230">
        <f>IF(N258="základní",J258,0)</f>
        <v>0</v>
      </c>
      <c r="BF258" s="230">
        <f>IF(N258="snížená",J258,0)</f>
        <v>0</v>
      </c>
      <c r="BG258" s="230">
        <f>IF(N258="zákl. přenesená",J258,0)</f>
        <v>0</v>
      </c>
      <c r="BH258" s="230">
        <f>IF(N258="sníž. přenesená",J258,0)</f>
        <v>0</v>
      </c>
      <c r="BI258" s="230">
        <f>IF(N258="nulová",J258,0)</f>
        <v>0</v>
      </c>
      <c r="BJ258" s="17" t="s">
        <v>127</v>
      </c>
      <c r="BK258" s="230">
        <f>ROUND(I258*H258,2)</f>
        <v>0</v>
      </c>
      <c r="BL258" s="17" t="s">
        <v>188</v>
      </c>
      <c r="BM258" s="229" t="s">
        <v>348</v>
      </c>
    </row>
    <row r="259" s="2" customFormat="1">
      <c r="A259" s="38"/>
      <c r="B259" s="39"/>
      <c r="C259" s="40"/>
      <c r="D259" s="231" t="s">
        <v>189</v>
      </c>
      <c r="E259" s="40"/>
      <c r="F259" s="232" t="s">
        <v>349</v>
      </c>
      <c r="G259" s="40"/>
      <c r="H259" s="40"/>
      <c r="I259" s="233"/>
      <c r="J259" s="40"/>
      <c r="K259" s="40"/>
      <c r="L259" s="44"/>
      <c r="M259" s="234"/>
      <c r="N259" s="235"/>
      <c r="O259" s="91"/>
      <c r="P259" s="91"/>
      <c r="Q259" s="91"/>
      <c r="R259" s="91"/>
      <c r="S259" s="91"/>
      <c r="T259" s="92"/>
      <c r="U259" s="38"/>
      <c r="V259" s="38"/>
      <c r="W259" s="38"/>
      <c r="X259" s="38"/>
      <c r="Y259" s="38"/>
      <c r="Z259" s="38"/>
      <c r="AA259" s="38"/>
      <c r="AB259" s="38"/>
      <c r="AC259" s="38"/>
      <c r="AD259" s="38"/>
      <c r="AE259" s="38"/>
      <c r="AT259" s="17" t="s">
        <v>189</v>
      </c>
      <c r="AU259" s="17" t="s">
        <v>127</v>
      </c>
    </row>
    <row r="260" s="13" customFormat="1">
      <c r="A260" s="13"/>
      <c r="B260" s="236"/>
      <c r="C260" s="237"/>
      <c r="D260" s="238" t="s">
        <v>191</v>
      </c>
      <c r="E260" s="239" t="s">
        <v>1</v>
      </c>
      <c r="F260" s="240" t="s">
        <v>350</v>
      </c>
      <c r="G260" s="237"/>
      <c r="H260" s="241">
        <v>134.59999999999999</v>
      </c>
      <c r="I260" s="242"/>
      <c r="J260" s="237"/>
      <c r="K260" s="237"/>
      <c r="L260" s="243"/>
      <c r="M260" s="244"/>
      <c r="N260" s="245"/>
      <c r="O260" s="245"/>
      <c r="P260" s="245"/>
      <c r="Q260" s="245"/>
      <c r="R260" s="245"/>
      <c r="S260" s="245"/>
      <c r="T260" s="246"/>
      <c r="U260" s="13"/>
      <c r="V260" s="13"/>
      <c r="W260" s="13"/>
      <c r="X260" s="13"/>
      <c r="Y260" s="13"/>
      <c r="Z260" s="13"/>
      <c r="AA260" s="13"/>
      <c r="AB260" s="13"/>
      <c r="AC260" s="13"/>
      <c r="AD260" s="13"/>
      <c r="AE260" s="13"/>
      <c r="AT260" s="247" t="s">
        <v>191</v>
      </c>
      <c r="AU260" s="247" t="s">
        <v>127</v>
      </c>
      <c r="AV260" s="13" t="s">
        <v>127</v>
      </c>
      <c r="AW260" s="13" t="s">
        <v>36</v>
      </c>
      <c r="AX260" s="13" t="s">
        <v>79</v>
      </c>
      <c r="AY260" s="247" t="s">
        <v>181</v>
      </c>
    </row>
    <row r="261" s="13" customFormat="1">
      <c r="A261" s="13"/>
      <c r="B261" s="236"/>
      <c r="C261" s="237"/>
      <c r="D261" s="238" t="s">
        <v>191</v>
      </c>
      <c r="E261" s="239" t="s">
        <v>1</v>
      </c>
      <c r="F261" s="240" t="s">
        <v>351</v>
      </c>
      <c r="G261" s="237"/>
      <c r="H261" s="241">
        <v>-46.280000000000001</v>
      </c>
      <c r="I261" s="242"/>
      <c r="J261" s="237"/>
      <c r="K261" s="237"/>
      <c r="L261" s="243"/>
      <c r="M261" s="244"/>
      <c r="N261" s="245"/>
      <c r="O261" s="245"/>
      <c r="P261" s="245"/>
      <c r="Q261" s="245"/>
      <c r="R261" s="245"/>
      <c r="S261" s="245"/>
      <c r="T261" s="246"/>
      <c r="U261" s="13"/>
      <c r="V261" s="13"/>
      <c r="W261" s="13"/>
      <c r="X261" s="13"/>
      <c r="Y261" s="13"/>
      <c r="Z261" s="13"/>
      <c r="AA261" s="13"/>
      <c r="AB261" s="13"/>
      <c r="AC261" s="13"/>
      <c r="AD261" s="13"/>
      <c r="AE261" s="13"/>
      <c r="AT261" s="247" t="s">
        <v>191</v>
      </c>
      <c r="AU261" s="247" t="s">
        <v>127</v>
      </c>
      <c r="AV261" s="13" t="s">
        <v>127</v>
      </c>
      <c r="AW261" s="13" t="s">
        <v>36</v>
      </c>
      <c r="AX261" s="13" t="s">
        <v>79</v>
      </c>
      <c r="AY261" s="247" t="s">
        <v>181</v>
      </c>
    </row>
    <row r="262" s="13" customFormat="1">
      <c r="A262" s="13"/>
      <c r="B262" s="236"/>
      <c r="C262" s="237"/>
      <c r="D262" s="238" t="s">
        <v>191</v>
      </c>
      <c r="E262" s="239" t="s">
        <v>1</v>
      </c>
      <c r="F262" s="240" t="s">
        <v>352</v>
      </c>
      <c r="G262" s="237"/>
      <c r="H262" s="241">
        <v>160.19999999999999</v>
      </c>
      <c r="I262" s="242"/>
      <c r="J262" s="237"/>
      <c r="K262" s="237"/>
      <c r="L262" s="243"/>
      <c r="M262" s="244"/>
      <c r="N262" s="245"/>
      <c r="O262" s="245"/>
      <c r="P262" s="245"/>
      <c r="Q262" s="245"/>
      <c r="R262" s="245"/>
      <c r="S262" s="245"/>
      <c r="T262" s="246"/>
      <c r="U262" s="13"/>
      <c r="V262" s="13"/>
      <c r="W262" s="13"/>
      <c r="X262" s="13"/>
      <c r="Y262" s="13"/>
      <c r="Z262" s="13"/>
      <c r="AA262" s="13"/>
      <c r="AB262" s="13"/>
      <c r="AC262" s="13"/>
      <c r="AD262" s="13"/>
      <c r="AE262" s="13"/>
      <c r="AT262" s="247" t="s">
        <v>191</v>
      </c>
      <c r="AU262" s="247" t="s">
        <v>127</v>
      </c>
      <c r="AV262" s="13" t="s">
        <v>127</v>
      </c>
      <c r="AW262" s="13" t="s">
        <v>36</v>
      </c>
      <c r="AX262" s="13" t="s">
        <v>79</v>
      </c>
      <c r="AY262" s="247" t="s">
        <v>181</v>
      </c>
    </row>
    <row r="263" s="13" customFormat="1">
      <c r="A263" s="13"/>
      <c r="B263" s="236"/>
      <c r="C263" s="237"/>
      <c r="D263" s="238" t="s">
        <v>191</v>
      </c>
      <c r="E263" s="239" t="s">
        <v>1</v>
      </c>
      <c r="F263" s="240" t="s">
        <v>353</v>
      </c>
      <c r="G263" s="237"/>
      <c r="H263" s="241">
        <v>-31.960000000000001</v>
      </c>
      <c r="I263" s="242"/>
      <c r="J263" s="237"/>
      <c r="K263" s="237"/>
      <c r="L263" s="243"/>
      <c r="M263" s="244"/>
      <c r="N263" s="245"/>
      <c r="O263" s="245"/>
      <c r="P263" s="245"/>
      <c r="Q263" s="245"/>
      <c r="R263" s="245"/>
      <c r="S263" s="245"/>
      <c r="T263" s="246"/>
      <c r="U263" s="13"/>
      <c r="V263" s="13"/>
      <c r="W263" s="13"/>
      <c r="X263" s="13"/>
      <c r="Y263" s="13"/>
      <c r="Z263" s="13"/>
      <c r="AA263" s="13"/>
      <c r="AB263" s="13"/>
      <c r="AC263" s="13"/>
      <c r="AD263" s="13"/>
      <c r="AE263" s="13"/>
      <c r="AT263" s="247" t="s">
        <v>191</v>
      </c>
      <c r="AU263" s="247" t="s">
        <v>127</v>
      </c>
      <c r="AV263" s="13" t="s">
        <v>127</v>
      </c>
      <c r="AW263" s="13" t="s">
        <v>36</v>
      </c>
      <c r="AX263" s="13" t="s">
        <v>79</v>
      </c>
      <c r="AY263" s="247" t="s">
        <v>181</v>
      </c>
    </row>
    <row r="264" s="14" customFormat="1">
      <c r="A264" s="14"/>
      <c r="B264" s="248"/>
      <c r="C264" s="249"/>
      <c r="D264" s="238" t="s">
        <v>191</v>
      </c>
      <c r="E264" s="250" t="s">
        <v>1</v>
      </c>
      <c r="F264" s="251" t="s">
        <v>193</v>
      </c>
      <c r="G264" s="249"/>
      <c r="H264" s="252">
        <v>216.55999999999997</v>
      </c>
      <c r="I264" s="253"/>
      <c r="J264" s="249"/>
      <c r="K264" s="249"/>
      <c r="L264" s="254"/>
      <c r="M264" s="255"/>
      <c r="N264" s="256"/>
      <c r="O264" s="256"/>
      <c r="P264" s="256"/>
      <c r="Q264" s="256"/>
      <c r="R264" s="256"/>
      <c r="S264" s="256"/>
      <c r="T264" s="257"/>
      <c r="U264" s="14"/>
      <c r="V264" s="14"/>
      <c r="W264" s="14"/>
      <c r="X264" s="14"/>
      <c r="Y264" s="14"/>
      <c r="Z264" s="14"/>
      <c r="AA264" s="14"/>
      <c r="AB264" s="14"/>
      <c r="AC264" s="14"/>
      <c r="AD264" s="14"/>
      <c r="AE264" s="14"/>
      <c r="AT264" s="258" t="s">
        <v>191</v>
      </c>
      <c r="AU264" s="258" t="s">
        <v>127</v>
      </c>
      <c r="AV264" s="14" t="s">
        <v>188</v>
      </c>
      <c r="AW264" s="14" t="s">
        <v>36</v>
      </c>
      <c r="AX264" s="14" t="s">
        <v>86</v>
      </c>
      <c r="AY264" s="258" t="s">
        <v>181</v>
      </c>
    </row>
    <row r="265" s="2" customFormat="1" ht="37.8" customHeight="1">
      <c r="A265" s="38"/>
      <c r="B265" s="39"/>
      <c r="C265" s="218" t="s">
        <v>354</v>
      </c>
      <c r="D265" s="218" t="s">
        <v>183</v>
      </c>
      <c r="E265" s="219" t="s">
        <v>355</v>
      </c>
      <c r="F265" s="220" t="s">
        <v>356</v>
      </c>
      <c r="G265" s="221" t="s">
        <v>218</v>
      </c>
      <c r="H265" s="222">
        <v>0.42299999999999999</v>
      </c>
      <c r="I265" s="223"/>
      <c r="J265" s="224">
        <f>ROUND(I265*H265,2)</f>
        <v>0</v>
      </c>
      <c r="K265" s="220" t="s">
        <v>187</v>
      </c>
      <c r="L265" s="44"/>
      <c r="M265" s="225" t="s">
        <v>1</v>
      </c>
      <c r="N265" s="226" t="s">
        <v>45</v>
      </c>
      <c r="O265" s="91"/>
      <c r="P265" s="227">
        <f>O265*H265</f>
        <v>0</v>
      </c>
      <c r="Q265" s="227">
        <v>0</v>
      </c>
      <c r="R265" s="227">
        <f>Q265*H265</f>
        <v>0</v>
      </c>
      <c r="S265" s="227">
        <v>0</v>
      </c>
      <c r="T265" s="228">
        <f>S265*H265</f>
        <v>0</v>
      </c>
      <c r="U265" s="38"/>
      <c r="V265" s="38"/>
      <c r="W265" s="38"/>
      <c r="X265" s="38"/>
      <c r="Y265" s="38"/>
      <c r="Z265" s="38"/>
      <c r="AA265" s="38"/>
      <c r="AB265" s="38"/>
      <c r="AC265" s="38"/>
      <c r="AD265" s="38"/>
      <c r="AE265" s="38"/>
      <c r="AR265" s="229" t="s">
        <v>188</v>
      </c>
      <c r="AT265" s="229" t="s">
        <v>183</v>
      </c>
      <c r="AU265" s="229" t="s">
        <v>127</v>
      </c>
      <c r="AY265" s="17" t="s">
        <v>181</v>
      </c>
      <c r="BE265" s="230">
        <f>IF(N265="základní",J265,0)</f>
        <v>0</v>
      </c>
      <c r="BF265" s="230">
        <f>IF(N265="snížená",J265,0)</f>
        <v>0</v>
      </c>
      <c r="BG265" s="230">
        <f>IF(N265="zákl. přenesená",J265,0)</f>
        <v>0</v>
      </c>
      <c r="BH265" s="230">
        <f>IF(N265="sníž. přenesená",J265,0)</f>
        <v>0</v>
      </c>
      <c r="BI265" s="230">
        <f>IF(N265="nulová",J265,0)</f>
        <v>0</v>
      </c>
      <c r="BJ265" s="17" t="s">
        <v>127</v>
      </c>
      <c r="BK265" s="230">
        <f>ROUND(I265*H265,2)</f>
        <v>0</v>
      </c>
      <c r="BL265" s="17" t="s">
        <v>188</v>
      </c>
      <c r="BM265" s="229" t="s">
        <v>357</v>
      </c>
    </row>
    <row r="266" s="2" customFormat="1">
      <c r="A266" s="38"/>
      <c r="B266" s="39"/>
      <c r="C266" s="40"/>
      <c r="D266" s="231" t="s">
        <v>189</v>
      </c>
      <c r="E266" s="40"/>
      <c r="F266" s="232" t="s">
        <v>358</v>
      </c>
      <c r="G266" s="40"/>
      <c r="H266" s="40"/>
      <c r="I266" s="233"/>
      <c r="J266" s="40"/>
      <c r="K266" s="40"/>
      <c r="L266" s="44"/>
      <c r="M266" s="234"/>
      <c r="N266" s="235"/>
      <c r="O266" s="91"/>
      <c r="P266" s="91"/>
      <c r="Q266" s="91"/>
      <c r="R266" s="91"/>
      <c r="S266" s="91"/>
      <c r="T266" s="92"/>
      <c r="U266" s="38"/>
      <c r="V266" s="38"/>
      <c r="W266" s="38"/>
      <c r="X266" s="38"/>
      <c r="Y266" s="38"/>
      <c r="Z266" s="38"/>
      <c r="AA266" s="38"/>
      <c r="AB266" s="38"/>
      <c r="AC266" s="38"/>
      <c r="AD266" s="38"/>
      <c r="AE266" s="38"/>
      <c r="AT266" s="17" t="s">
        <v>189</v>
      </c>
      <c r="AU266" s="17" t="s">
        <v>127</v>
      </c>
    </row>
    <row r="267" s="13" customFormat="1">
      <c r="A267" s="13"/>
      <c r="B267" s="236"/>
      <c r="C267" s="237"/>
      <c r="D267" s="238" t="s">
        <v>191</v>
      </c>
      <c r="E267" s="239" t="s">
        <v>1</v>
      </c>
      <c r="F267" s="240" t="s">
        <v>359</v>
      </c>
      <c r="G267" s="237"/>
      <c r="H267" s="241">
        <v>0.42299999999999999</v>
      </c>
      <c r="I267" s="242"/>
      <c r="J267" s="237"/>
      <c r="K267" s="237"/>
      <c r="L267" s="243"/>
      <c r="M267" s="244"/>
      <c r="N267" s="245"/>
      <c r="O267" s="245"/>
      <c r="P267" s="245"/>
      <c r="Q267" s="245"/>
      <c r="R267" s="245"/>
      <c r="S267" s="245"/>
      <c r="T267" s="246"/>
      <c r="U267" s="13"/>
      <c r="V267" s="13"/>
      <c r="W267" s="13"/>
      <c r="X267" s="13"/>
      <c r="Y267" s="13"/>
      <c r="Z267" s="13"/>
      <c r="AA267" s="13"/>
      <c r="AB267" s="13"/>
      <c r="AC267" s="13"/>
      <c r="AD267" s="13"/>
      <c r="AE267" s="13"/>
      <c r="AT267" s="247" t="s">
        <v>191</v>
      </c>
      <c r="AU267" s="247" t="s">
        <v>127</v>
      </c>
      <c r="AV267" s="13" t="s">
        <v>127</v>
      </c>
      <c r="AW267" s="13" t="s">
        <v>36</v>
      </c>
      <c r="AX267" s="13" t="s">
        <v>79</v>
      </c>
      <c r="AY267" s="247" t="s">
        <v>181</v>
      </c>
    </row>
    <row r="268" s="14" customFormat="1">
      <c r="A268" s="14"/>
      <c r="B268" s="248"/>
      <c r="C268" s="249"/>
      <c r="D268" s="238" t="s">
        <v>191</v>
      </c>
      <c r="E268" s="250" t="s">
        <v>1</v>
      </c>
      <c r="F268" s="251" t="s">
        <v>193</v>
      </c>
      <c r="G268" s="249"/>
      <c r="H268" s="252">
        <v>0.42299999999999999</v>
      </c>
      <c r="I268" s="253"/>
      <c r="J268" s="249"/>
      <c r="K268" s="249"/>
      <c r="L268" s="254"/>
      <c r="M268" s="255"/>
      <c r="N268" s="256"/>
      <c r="O268" s="256"/>
      <c r="P268" s="256"/>
      <c r="Q268" s="256"/>
      <c r="R268" s="256"/>
      <c r="S268" s="256"/>
      <c r="T268" s="257"/>
      <c r="U268" s="14"/>
      <c r="V268" s="14"/>
      <c r="W268" s="14"/>
      <c r="X268" s="14"/>
      <c r="Y268" s="14"/>
      <c r="Z268" s="14"/>
      <c r="AA268" s="14"/>
      <c r="AB268" s="14"/>
      <c r="AC268" s="14"/>
      <c r="AD268" s="14"/>
      <c r="AE268" s="14"/>
      <c r="AT268" s="258" t="s">
        <v>191</v>
      </c>
      <c r="AU268" s="258" t="s">
        <v>127</v>
      </c>
      <c r="AV268" s="14" t="s">
        <v>188</v>
      </c>
      <c r="AW268" s="14" t="s">
        <v>36</v>
      </c>
      <c r="AX268" s="14" t="s">
        <v>86</v>
      </c>
      <c r="AY268" s="258" t="s">
        <v>181</v>
      </c>
    </row>
    <row r="269" s="2" customFormat="1" ht="66.75" customHeight="1">
      <c r="A269" s="38"/>
      <c r="B269" s="39"/>
      <c r="C269" s="218" t="s">
        <v>265</v>
      </c>
      <c r="D269" s="218" t="s">
        <v>183</v>
      </c>
      <c r="E269" s="219" t="s">
        <v>360</v>
      </c>
      <c r="F269" s="220" t="s">
        <v>361</v>
      </c>
      <c r="G269" s="221" t="s">
        <v>235</v>
      </c>
      <c r="H269" s="222">
        <v>7</v>
      </c>
      <c r="I269" s="223"/>
      <c r="J269" s="224">
        <f>ROUND(I269*H269,2)</f>
        <v>0</v>
      </c>
      <c r="K269" s="220" t="s">
        <v>187</v>
      </c>
      <c r="L269" s="44"/>
      <c r="M269" s="225" t="s">
        <v>1</v>
      </c>
      <c r="N269" s="226" t="s">
        <v>45</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188</v>
      </c>
      <c r="AT269" s="229" t="s">
        <v>183</v>
      </c>
      <c r="AU269" s="229" t="s">
        <v>127</v>
      </c>
      <c r="AY269" s="17" t="s">
        <v>181</v>
      </c>
      <c r="BE269" s="230">
        <f>IF(N269="základní",J269,0)</f>
        <v>0</v>
      </c>
      <c r="BF269" s="230">
        <f>IF(N269="snížená",J269,0)</f>
        <v>0</v>
      </c>
      <c r="BG269" s="230">
        <f>IF(N269="zákl. přenesená",J269,0)</f>
        <v>0</v>
      </c>
      <c r="BH269" s="230">
        <f>IF(N269="sníž. přenesená",J269,0)</f>
        <v>0</v>
      </c>
      <c r="BI269" s="230">
        <f>IF(N269="nulová",J269,0)</f>
        <v>0</v>
      </c>
      <c r="BJ269" s="17" t="s">
        <v>127</v>
      </c>
      <c r="BK269" s="230">
        <f>ROUND(I269*H269,2)</f>
        <v>0</v>
      </c>
      <c r="BL269" s="17" t="s">
        <v>188</v>
      </c>
      <c r="BM269" s="229" t="s">
        <v>362</v>
      </c>
    </row>
    <row r="270" s="2" customFormat="1">
      <c r="A270" s="38"/>
      <c r="B270" s="39"/>
      <c r="C270" s="40"/>
      <c r="D270" s="231" t="s">
        <v>189</v>
      </c>
      <c r="E270" s="40"/>
      <c r="F270" s="232" t="s">
        <v>363</v>
      </c>
      <c r="G270" s="40"/>
      <c r="H270" s="40"/>
      <c r="I270" s="233"/>
      <c r="J270" s="40"/>
      <c r="K270" s="40"/>
      <c r="L270" s="44"/>
      <c r="M270" s="234"/>
      <c r="N270" s="235"/>
      <c r="O270" s="91"/>
      <c r="P270" s="91"/>
      <c r="Q270" s="91"/>
      <c r="R270" s="91"/>
      <c r="S270" s="91"/>
      <c r="T270" s="92"/>
      <c r="U270" s="38"/>
      <c r="V270" s="38"/>
      <c r="W270" s="38"/>
      <c r="X270" s="38"/>
      <c r="Y270" s="38"/>
      <c r="Z270" s="38"/>
      <c r="AA270" s="38"/>
      <c r="AB270" s="38"/>
      <c r="AC270" s="38"/>
      <c r="AD270" s="38"/>
      <c r="AE270" s="38"/>
      <c r="AT270" s="17" t="s">
        <v>189</v>
      </c>
      <c r="AU270" s="17" t="s">
        <v>127</v>
      </c>
    </row>
    <row r="271" s="13" customFormat="1">
      <c r="A271" s="13"/>
      <c r="B271" s="236"/>
      <c r="C271" s="237"/>
      <c r="D271" s="238" t="s">
        <v>191</v>
      </c>
      <c r="E271" s="239" t="s">
        <v>1</v>
      </c>
      <c r="F271" s="240" t="s">
        <v>364</v>
      </c>
      <c r="G271" s="237"/>
      <c r="H271" s="241">
        <v>7</v>
      </c>
      <c r="I271" s="242"/>
      <c r="J271" s="237"/>
      <c r="K271" s="237"/>
      <c r="L271" s="243"/>
      <c r="M271" s="244"/>
      <c r="N271" s="245"/>
      <c r="O271" s="245"/>
      <c r="P271" s="245"/>
      <c r="Q271" s="245"/>
      <c r="R271" s="245"/>
      <c r="S271" s="245"/>
      <c r="T271" s="246"/>
      <c r="U271" s="13"/>
      <c r="V271" s="13"/>
      <c r="W271" s="13"/>
      <c r="X271" s="13"/>
      <c r="Y271" s="13"/>
      <c r="Z271" s="13"/>
      <c r="AA271" s="13"/>
      <c r="AB271" s="13"/>
      <c r="AC271" s="13"/>
      <c r="AD271" s="13"/>
      <c r="AE271" s="13"/>
      <c r="AT271" s="247" t="s">
        <v>191</v>
      </c>
      <c r="AU271" s="247" t="s">
        <v>127</v>
      </c>
      <c r="AV271" s="13" t="s">
        <v>127</v>
      </c>
      <c r="AW271" s="13" t="s">
        <v>36</v>
      </c>
      <c r="AX271" s="13" t="s">
        <v>79</v>
      </c>
      <c r="AY271" s="247" t="s">
        <v>181</v>
      </c>
    </row>
    <row r="272" s="14" customFormat="1">
      <c r="A272" s="14"/>
      <c r="B272" s="248"/>
      <c r="C272" s="249"/>
      <c r="D272" s="238" t="s">
        <v>191</v>
      </c>
      <c r="E272" s="250" t="s">
        <v>1</v>
      </c>
      <c r="F272" s="251" t="s">
        <v>193</v>
      </c>
      <c r="G272" s="249"/>
      <c r="H272" s="252">
        <v>7</v>
      </c>
      <c r="I272" s="253"/>
      <c r="J272" s="249"/>
      <c r="K272" s="249"/>
      <c r="L272" s="254"/>
      <c r="M272" s="255"/>
      <c r="N272" s="256"/>
      <c r="O272" s="256"/>
      <c r="P272" s="256"/>
      <c r="Q272" s="256"/>
      <c r="R272" s="256"/>
      <c r="S272" s="256"/>
      <c r="T272" s="257"/>
      <c r="U272" s="14"/>
      <c r="V272" s="14"/>
      <c r="W272" s="14"/>
      <c r="X272" s="14"/>
      <c r="Y272" s="14"/>
      <c r="Z272" s="14"/>
      <c r="AA272" s="14"/>
      <c r="AB272" s="14"/>
      <c r="AC272" s="14"/>
      <c r="AD272" s="14"/>
      <c r="AE272" s="14"/>
      <c r="AT272" s="258" t="s">
        <v>191</v>
      </c>
      <c r="AU272" s="258" t="s">
        <v>127</v>
      </c>
      <c r="AV272" s="14" t="s">
        <v>188</v>
      </c>
      <c r="AW272" s="14" t="s">
        <v>36</v>
      </c>
      <c r="AX272" s="14" t="s">
        <v>86</v>
      </c>
      <c r="AY272" s="258" t="s">
        <v>181</v>
      </c>
    </row>
    <row r="273" s="2" customFormat="1" ht="66.75" customHeight="1">
      <c r="A273" s="38"/>
      <c r="B273" s="39"/>
      <c r="C273" s="218" t="s">
        <v>365</v>
      </c>
      <c r="D273" s="218" t="s">
        <v>183</v>
      </c>
      <c r="E273" s="219" t="s">
        <v>366</v>
      </c>
      <c r="F273" s="220" t="s">
        <v>367</v>
      </c>
      <c r="G273" s="221" t="s">
        <v>235</v>
      </c>
      <c r="H273" s="222">
        <v>2</v>
      </c>
      <c r="I273" s="223"/>
      <c r="J273" s="224">
        <f>ROUND(I273*H273,2)</f>
        <v>0</v>
      </c>
      <c r="K273" s="220" t="s">
        <v>187</v>
      </c>
      <c r="L273" s="44"/>
      <c r="M273" s="225" t="s">
        <v>1</v>
      </c>
      <c r="N273" s="226" t="s">
        <v>45</v>
      </c>
      <c r="O273" s="91"/>
      <c r="P273" s="227">
        <f>O273*H273</f>
        <v>0</v>
      </c>
      <c r="Q273" s="227">
        <v>0</v>
      </c>
      <c r="R273" s="227">
        <f>Q273*H273</f>
        <v>0</v>
      </c>
      <c r="S273" s="227">
        <v>0</v>
      </c>
      <c r="T273" s="228">
        <f>S273*H273</f>
        <v>0</v>
      </c>
      <c r="U273" s="38"/>
      <c r="V273" s="38"/>
      <c r="W273" s="38"/>
      <c r="X273" s="38"/>
      <c r="Y273" s="38"/>
      <c r="Z273" s="38"/>
      <c r="AA273" s="38"/>
      <c r="AB273" s="38"/>
      <c r="AC273" s="38"/>
      <c r="AD273" s="38"/>
      <c r="AE273" s="38"/>
      <c r="AR273" s="229" t="s">
        <v>188</v>
      </c>
      <c r="AT273" s="229" t="s">
        <v>183</v>
      </c>
      <c r="AU273" s="229" t="s">
        <v>127</v>
      </c>
      <c r="AY273" s="17" t="s">
        <v>181</v>
      </c>
      <c r="BE273" s="230">
        <f>IF(N273="základní",J273,0)</f>
        <v>0</v>
      </c>
      <c r="BF273" s="230">
        <f>IF(N273="snížená",J273,0)</f>
        <v>0</v>
      </c>
      <c r="BG273" s="230">
        <f>IF(N273="zákl. přenesená",J273,0)</f>
        <v>0</v>
      </c>
      <c r="BH273" s="230">
        <f>IF(N273="sníž. přenesená",J273,0)</f>
        <v>0</v>
      </c>
      <c r="BI273" s="230">
        <f>IF(N273="nulová",J273,0)</f>
        <v>0</v>
      </c>
      <c r="BJ273" s="17" t="s">
        <v>127</v>
      </c>
      <c r="BK273" s="230">
        <f>ROUND(I273*H273,2)</f>
        <v>0</v>
      </c>
      <c r="BL273" s="17" t="s">
        <v>188</v>
      </c>
      <c r="BM273" s="229" t="s">
        <v>368</v>
      </c>
    </row>
    <row r="274" s="2" customFormat="1">
      <c r="A274" s="38"/>
      <c r="B274" s="39"/>
      <c r="C274" s="40"/>
      <c r="D274" s="231" t="s">
        <v>189</v>
      </c>
      <c r="E274" s="40"/>
      <c r="F274" s="232" t="s">
        <v>369</v>
      </c>
      <c r="G274" s="40"/>
      <c r="H274" s="40"/>
      <c r="I274" s="233"/>
      <c r="J274" s="40"/>
      <c r="K274" s="40"/>
      <c r="L274" s="44"/>
      <c r="M274" s="234"/>
      <c r="N274" s="235"/>
      <c r="O274" s="91"/>
      <c r="P274" s="91"/>
      <c r="Q274" s="91"/>
      <c r="R274" s="91"/>
      <c r="S274" s="91"/>
      <c r="T274" s="92"/>
      <c r="U274" s="38"/>
      <c r="V274" s="38"/>
      <c r="W274" s="38"/>
      <c r="X274" s="38"/>
      <c r="Y274" s="38"/>
      <c r="Z274" s="38"/>
      <c r="AA274" s="38"/>
      <c r="AB274" s="38"/>
      <c r="AC274" s="38"/>
      <c r="AD274" s="38"/>
      <c r="AE274" s="38"/>
      <c r="AT274" s="17" t="s">
        <v>189</v>
      </c>
      <c r="AU274" s="17" t="s">
        <v>127</v>
      </c>
    </row>
    <row r="275" s="13" customFormat="1">
      <c r="A275" s="13"/>
      <c r="B275" s="236"/>
      <c r="C275" s="237"/>
      <c r="D275" s="238" t="s">
        <v>191</v>
      </c>
      <c r="E275" s="239" t="s">
        <v>1</v>
      </c>
      <c r="F275" s="240" t="s">
        <v>370</v>
      </c>
      <c r="G275" s="237"/>
      <c r="H275" s="241">
        <v>2</v>
      </c>
      <c r="I275" s="242"/>
      <c r="J275" s="237"/>
      <c r="K275" s="237"/>
      <c r="L275" s="243"/>
      <c r="M275" s="244"/>
      <c r="N275" s="245"/>
      <c r="O275" s="245"/>
      <c r="P275" s="245"/>
      <c r="Q275" s="245"/>
      <c r="R275" s="245"/>
      <c r="S275" s="245"/>
      <c r="T275" s="246"/>
      <c r="U275" s="13"/>
      <c r="V275" s="13"/>
      <c r="W275" s="13"/>
      <c r="X275" s="13"/>
      <c r="Y275" s="13"/>
      <c r="Z275" s="13"/>
      <c r="AA275" s="13"/>
      <c r="AB275" s="13"/>
      <c r="AC275" s="13"/>
      <c r="AD275" s="13"/>
      <c r="AE275" s="13"/>
      <c r="AT275" s="247" t="s">
        <v>191</v>
      </c>
      <c r="AU275" s="247" t="s">
        <v>127</v>
      </c>
      <c r="AV275" s="13" t="s">
        <v>127</v>
      </c>
      <c r="AW275" s="13" t="s">
        <v>36</v>
      </c>
      <c r="AX275" s="13" t="s">
        <v>79</v>
      </c>
      <c r="AY275" s="247" t="s">
        <v>181</v>
      </c>
    </row>
    <row r="276" s="14" customFormat="1">
      <c r="A276" s="14"/>
      <c r="B276" s="248"/>
      <c r="C276" s="249"/>
      <c r="D276" s="238" t="s">
        <v>191</v>
      </c>
      <c r="E276" s="250" t="s">
        <v>1</v>
      </c>
      <c r="F276" s="251" t="s">
        <v>193</v>
      </c>
      <c r="G276" s="249"/>
      <c r="H276" s="252">
        <v>2</v>
      </c>
      <c r="I276" s="253"/>
      <c r="J276" s="249"/>
      <c r="K276" s="249"/>
      <c r="L276" s="254"/>
      <c r="M276" s="255"/>
      <c r="N276" s="256"/>
      <c r="O276" s="256"/>
      <c r="P276" s="256"/>
      <c r="Q276" s="256"/>
      <c r="R276" s="256"/>
      <c r="S276" s="256"/>
      <c r="T276" s="257"/>
      <c r="U276" s="14"/>
      <c r="V276" s="14"/>
      <c r="W276" s="14"/>
      <c r="X276" s="14"/>
      <c r="Y276" s="14"/>
      <c r="Z276" s="14"/>
      <c r="AA276" s="14"/>
      <c r="AB276" s="14"/>
      <c r="AC276" s="14"/>
      <c r="AD276" s="14"/>
      <c r="AE276" s="14"/>
      <c r="AT276" s="258" t="s">
        <v>191</v>
      </c>
      <c r="AU276" s="258" t="s">
        <v>127</v>
      </c>
      <c r="AV276" s="14" t="s">
        <v>188</v>
      </c>
      <c r="AW276" s="14" t="s">
        <v>36</v>
      </c>
      <c r="AX276" s="14" t="s">
        <v>86</v>
      </c>
      <c r="AY276" s="258" t="s">
        <v>181</v>
      </c>
    </row>
    <row r="277" s="2" customFormat="1" ht="66.75" customHeight="1">
      <c r="A277" s="38"/>
      <c r="B277" s="39"/>
      <c r="C277" s="218" t="s">
        <v>269</v>
      </c>
      <c r="D277" s="218" t="s">
        <v>183</v>
      </c>
      <c r="E277" s="219" t="s">
        <v>371</v>
      </c>
      <c r="F277" s="220" t="s">
        <v>372</v>
      </c>
      <c r="G277" s="221" t="s">
        <v>235</v>
      </c>
      <c r="H277" s="222">
        <v>5</v>
      </c>
      <c r="I277" s="223"/>
      <c r="J277" s="224">
        <f>ROUND(I277*H277,2)</f>
        <v>0</v>
      </c>
      <c r="K277" s="220" t="s">
        <v>187</v>
      </c>
      <c r="L277" s="44"/>
      <c r="M277" s="225" t="s">
        <v>1</v>
      </c>
      <c r="N277" s="226" t="s">
        <v>45</v>
      </c>
      <c r="O277" s="91"/>
      <c r="P277" s="227">
        <f>O277*H277</f>
        <v>0</v>
      </c>
      <c r="Q277" s="227">
        <v>0</v>
      </c>
      <c r="R277" s="227">
        <f>Q277*H277</f>
        <v>0</v>
      </c>
      <c r="S277" s="227">
        <v>0</v>
      </c>
      <c r="T277" s="228">
        <f>S277*H277</f>
        <v>0</v>
      </c>
      <c r="U277" s="38"/>
      <c r="V277" s="38"/>
      <c r="W277" s="38"/>
      <c r="X277" s="38"/>
      <c r="Y277" s="38"/>
      <c r="Z277" s="38"/>
      <c r="AA277" s="38"/>
      <c r="AB277" s="38"/>
      <c r="AC277" s="38"/>
      <c r="AD277" s="38"/>
      <c r="AE277" s="38"/>
      <c r="AR277" s="229" t="s">
        <v>188</v>
      </c>
      <c r="AT277" s="229" t="s">
        <v>183</v>
      </c>
      <c r="AU277" s="229" t="s">
        <v>127</v>
      </c>
      <c r="AY277" s="17" t="s">
        <v>181</v>
      </c>
      <c r="BE277" s="230">
        <f>IF(N277="základní",J277,0)</f>
        <v>0</v>
      </c>
      <c r="BF277" s="230">
        <f>IF(N277="snížená",J277,0)</f>
        <v>0</v>
      </c>
      <c r="BG277" s="230">
        <f>IF(N277="zákl. přenesená",J277,0)</f>
        <v>0</v>
      </c>
      <c r="BH277" s="230">
        <f>IF(N277="sníž. přenesená",J277,0)</f>
        <v>0</v>
      </c>
      <c r="BI277" s="230">
        <f>IF(N277="nulová",J277,0)</f>
        <v>0</v>
      </c>
      <c r="BJ277" s="17" t="s">
        <v>127</v>
      </c>
      <c r="BK277" s="230">
        <f>ROUND(I277*H277,2)</f>
        <v>0</v>
      </c>
      <c r="BL277" s="17" t="s">
        <v>188</v>
      </c>
      <c r="BM277" s="229" t="s">
        <v>373</v>
      </c>
    </row>
    <row r="278" s="2" customFormat="1">
      <c r="A278" s="38"/>
      <c r="B278" s="39"/>
      <c r="C278" s="40"/>
      <c r="D278" s="231" t="s">
        <v>189</v>
      </c>
      <c r="E278" s="40"/>
      <c r="F278" s="232" t="s">
        <v>374</v>
      </c>
      <c r="G278" s="40"/>
      <c r="H278" s="40"/>
      <c r="I278" s="233"/>
      <c r="J278" s="40"/>
      <c r="K278" s="40"/>
      <c r="L278" s="44"/>
      <c r="M278" s="234"/>
      <c r="N278" s="235"/>
      <c r="O278" s="91"/>
      <c r="P278" s="91"/>
      <c r="Q278" s="91"/>
      <c r="R278" s="91"/>
      <c r="S278" s="91"/>
      <c r="T278" s="92"/>
      <c r="U278" s="38"/>
      <c r="V278" s="38"/>
      <c r="W278" s="38"/>
      <c r="X278" s="38"/>
      <c r="Y278" s="38"/>
      <c r="Z278" s="38"/>
      <c r="AA278" s="38"/>
      <c r="AB278" s="38"/>
      <c r="AC278" s="38"/>
      <c r="AD278" s="38"/>
      <c r="AE278" s="38"/>
      <c r="AT278" s="17" t="s">
        <v>189</v>
      </c>
      <c r="AU278" s="17" t="s">
        <v>127</v>
      </c>
    </row>
    <row r="279" s="13" customFormat="1">
      <c r="A279" s="13"/>
      <c r="B279" s="236"/>
      <c r="C279" s="237"/>
      <c r="D279" s="238" t="s">
        <v>191</v>
      </c>
      <c r="E279" s="239" t="s">
        <v>1</v>
      </c>
      <c r="F279" s="240" t="s">
        <v>375</v>
      </c>
      <c r="G279" s="237"/>
      <c r="H279" s="241">
        <v>5</v>
      </c>
      <c r="I279" s="242"/>
      <c r="J279" s="237"/>
      <c r="K279" s="237"/>
      <c r="L279" s="243"/>
      <c r="M279" s="244"/>
      <c r="N279" s="245"/>
      <c r="O279" s="245"/>
      <c r="P279" s="245"/>
      <c r="Q279" s="245"/>
      <c r="R279" s="245"/>
      <c r="S279" s="245"/>
      <c r="T279" s="246"/>
      <c r="U279" s="13"/>
      <c r="V279" s="13"/>
      <c r="W279" s="13"/>
      <c r="X279" s="13"/>
      <c r="Y279" s="13"/>
      <c r="Z279" s="13"/>
      <c r="AA279" s="13"/>
      <c r="AB279" s="13"/>
      <c r="AC279" s="13"/>
      <c r="AD279" s="13"/>
      <c r="AE279" s="13"/>
      <c r="AT279" s="247" t="s">
        <v>191</v>
      </c>
      <c r="AU279" s="247" t="s">
        <v>127</v>
      </c>
      <c r="AV279" s="13" t="s">
        <v>127</v>
      </c>
      <c r="AW279" s="13" t="s">
        <v>36</v>
      </c>
      <c r="AX279" s="13" t="s">
        <v>79</v>
      </c>
      <c r="AY279" s="247" t="s">
        <v>181</v>
      </c>
    </row>
    <row r="280" s="14" customFormat="1">
      <c r="A280" s="14"/>
      <c r="B280" s="248"/>
      <c r="C280" s="249"/>
      <c r="D280" s="238" t="s">
        <v>191</v>
      </c>
      <c r="E280" s="250" t="s">
        <v>1</v>
      </c>
      <c r="F280" s="251" t="s">
        <v>193</v>
      </c>
      <c r="G280" s="249"/>
      <c r="H280" s="252">
        <v>5</v>
      </c>
      <c r="I280" s="253"/>
      <c r="J280" s="249"/>
      <c r="K280" s="249"/>
      <c r="L280" s="254"/>
      <c r="M280" s="255"/>
      <c r="N280" s="256"/>
      <c r="O280" s="256"/>
      <c r="P280" s="256"/>
      <c r="Q280" s="256"/>
      <c r="R280" s="256"/>
      <c r="S280" s="256"/>
      <c r="T280" s="257"/>
      <c r="U280" s="14"/>
      <c r="V280" s="14"/>
      <c r="W280" s="14"/>
      <c r="X280" s="14"/>
      <c r="Y280" s="14"/>
      <c r="Z280" s="14"/>
      <c r="AA280" s="14"/>
      <c r="AB280" s="14"/>
      <c r="AC280" s="14"/>
      <c r="AD280" s="14"/>
      <c r="AE280" s="14"/>
      <c r="AT280" s="258" t="s">
        <v>191</v>
      </c>
      <c r="AU280" s="258" t="s">
        <v>127</v>
      </c>
      <c r="AV280" s="14" t="s">
        <v>188</v>
      </c>
      <c r="AW280" s="14" t="s">
        <v>36</v>
      </c>
      <c r="AX280" s="14" t="s">
        <v>86</v>
      </c>
      <c r="AY280" s="258" t="s">
        <v>181</v>
      </c>
    </row>
    <row r="281" s="2" customFormat="1" ht="37.8" customHeight="1">
      <c r="A281" s="38"/>
      <c r="B281" s="39"/>
      <c r="C281" s="218" t="s">
        <v>376</v>
      </c>
      <c r="D281" s="218" t="s">
        <v>183</v>
      </c>
      <c r="E281" s="219" t="s">
        <v>377</v>
      </c>
      <c r="F281" s="220" t="s">
        <v>378</v>
      </c>
      <c r="G281" s="221" t="s">
        <v>235</v>
      </c>
      <c r="H281" s="222">
        <v>10</v>
      </c>
      <c r="I281" s="223"/>
      <c r="J281" s="224">
        <f>ROUND(I281*H281,2)</f>
        <v>0</v>
      </c>
      <c r="K281" s="220" t="s">
        <v>187</v>
      </c>
      <c r="L281" s="44"/>
      <c r="M281" s="225" t="s">
        <v>1</v>
      </c>
      <c r="N281" s="226" t="s">
        <v>45</v>
      </c>
      <c r="O281" s="91"/>
      <c r="P281" s="227">
        <f>O281*H281</f>
        <v>0</v>
      </c>
      <c r="Q281" s="227">
        <v>0</v>
      </c>
      <c r="R281" s="227">
        <f>Q281*H281</f>
        <v>0</v>
      </c>
      <c r="S281" s="227">
        <v>0</v>
      </c>
      <c r="T281" s="228">
        <f>S281*H281</f>
        <v>0</v>
      </c>
      <c r="U281" s="38"/>
      <c r="V281" s="38"/>
      <c r="W281" s="38"/>
      <c r="X281" s="38"/>
      <c r="Y281" s="38"/>
      <c r="Z281" s="38"/>
      <c r="AA281" s="38"/>
      <c r="AB281" s="38"/>
      <c r="AC281" s="38"/>
      <c r="AD281" s="38"/>
      <c r="AE281" s="38"/>
      <c r="AR281" s="229" t="s">
        <v>188</v>
      </c>
      <c r="AT281" s="229" t="s">
        <v>183</v>
      </c>
      <c r="AU281" s="229" t="s">
        <v>127</v>
      </c>
      <c r="AY281" s="17" t="s">
        <v>181</v>
      </c>
      <c r="BE281" s="230">
        <f>IF(N281="základní",J281,0)</f>
        <v>0</v>
      </c>
      <c r="BF281" s="230">
        <f>IF(N281="snížená",J281,0)</f>
        <v>0</v>
      </c>
      <c r="BG281" s="230">
        <f>IF(N281="zákl. přenesená",J281,0)</f>
        <v>0</v>
      </c>
      <c r="BH281" s="230">
        <f>IF(N281="sníž. přenesená",J281,0)</f>
        <v>0</v>
      </c>
      <c r="BI281" s="230">
        <f>IF(N281="nulová",J281,0)</f>
        <v>0</v>
      </c>
      <c r="BJ281" s="17" t="s">
        <v>127</v>
      </c>
      <c r="BK281" s="230">
        <f>ROUND(I281*H281,2)</f>
        <v>0</v>
      </c>
      <c r="BL281" s="17" t="s">
        <v>188</v>
      </c>
      <c r="BM281" s="229" t="s">
        <v>379</v>
      </c>
    </row>
    <row r="282" s="2" customFormat="1">
      <c r="A282" s="38"/>
      <c r="B282" s="39"/>
      <c r="C282" s="40"/>
      <c r="D282" s="231" t="s">
        <v>189</v>
      </c>
      <c r="E282" s="40"/>
      <c r="F282" s="232" t="s">
        <v>380</v>
      </c>
      <c r="G282" s="40"/>
      <c r="H282" s="40"/>
      <c r="I282" s="233"/>
      <c r="J282" s="40"/>
      <c r="K282" s="40"/>
      <c r="L282" s="44"/>
      <c r="M282" s="234"/>
      <c r="N282" s="235"/>
      <c r="O282" s="91"/>
      <c r="P282" s="91"/>
      <c r="Q282" s="91"/>
      <c r="R282" s="91"/>
      <c r="S282" s="91"/>
      <c r="T282" s="92"/>
      <c r="U282" s="38"/>
      <c r="V282" s="38"/>
      <c r="W282" s="38"/>
      <c r="X282" s="38"/>
      <c r="Y282" s="38"/>
      <c r="Z282" s="38"/>
      <c r="AA282" s="38"/>
      <c r="AB282" s="38"/>
      <c r="AC282" s="38"/>
      <c r="AD282" s="38"/>
      <c r="AE282" s="38"/>
      <c r="AT282" s="17" t="s">
        <v>189</v>
      </c>
      <c r="AU282" s="17" t="s">
        <v>127</v>
      </c>
    </row>
    <row r="283" s="13" customFormat="1">
      <c r="A283" s="13"/>
      <c r="B283" s="236"/>
      <c r="C283" s="237"/>
      <c r="D283" s="238" t="s">
        <v>191</v>
      </c>
      <c r="E283" s="239" t="s">
        <v>1</v>
      </c>
      <c r="F283" s="240" t="s">
        <v>381</v>
      </c>
      <c r="G283" s="237"/>
      <c r="H283" s="241">
        <v>10</v>
      </c>
      <c r="I283" s="242"/>
      <c r="J283" s="237"/>
      <c r="K283" s="237"/>
      <c r="L283" s="243"/>
      <c r="M283" s="244"/>
      <c r="N283" s="245"/>
      <c r="O283" s="245"/>
      <c r="P283" s="245"/>
      <c r="Q283" s="245"/>
      <c r="R283" s="245"/>
      <c r="S283" s="245"/>
      <c r="T283" s="246"/>
      <c r="U283" s="13"/>
      <c r="V283" s="13"/>
      <c r="W283" s="13"/>
      <c r="X283" s="13"/>
      <c r="Y283" s="13"/>
      <c r="Z283" s="13"/>
      <c r="AA283" s="13"/>
      <c r="AB283" s="13"/>
      <c r="AC283" s="13"/>
      <c r="AD283" s="13"/>
      <c r="AE283" s="13"/>
      <c r="AT283" s="247" t="s">
        <v>191</v>
      </c>
      <c r="AU283" s="247" t="s">
        <v>127</v>
      </c>
      <c r="AV283" s="13" t="s">
        <v>127</v>
      </c>
      <c r="AW283" s="13" t="s">
        <v>36</v>
      </c>
      <c r="AX283" s="13" t="s">
        <v>79</v>
      </c>
      <c r="AY283" s="247" t="s">
        <v>181</v>
      </c>
    </row>
    <row r="284" s="14" customFormat="1">
      <c r="A284" s="14"/>
      <c r="B284" s="248"/>
      <c r="C284" s="249"/>
      <c r="D284" s="238" t="s">
        <v>191</v>
      </c>
      <c r="E284" s="250" t="s">
        <v>1</v>
      </c>
      <c r="F284" s="251" t="s">
        <v>193</v>
      </c>
      <c r="G284" s="249"/>
      <c r="H284" s="252">
        <v>10</v>
      </c>
      <c r="I284" s="253"/>
      <c r="J284" s="249"/>
      <c r="K284" s="249"/>
      <c r="L284" s="254"/>
      <c r="M284" s="255"/>
      <c r="N284" s="256"/>
      <c r="O284" s="256"/>
      <c r="P284" s="256"/>
      <c r="Q284" s="256"/>
      <c r="R284" s="256"/>
      <c r="S284" s="256"/>
      <c r="T284" s="257"/>
      <c r="U284" s="14"/>
      <c r="V284" s="14"/>
      <c r="W284" s="14"/>
      <c r="X284" s="14"/>
      <c r="Y284" s="14"/>
      <c r="Z284" s="14"/>
      <c r="AA284" s="14"/>
      <c r="AB284" s="14"/>
      <c r="AC284" s="14"/>
      <c r="AD284" s="14"/>
      <c r="AE284" s="14"/>
      <c r="AT284" s="258" t="s">
        <v>191</v>
      </c>
      <c r="AU284" s="258" t="s">
        <v>127</v>
      </c>
      <c r="AV284" s="14" t="s">
        <v>188</v>
      </c>
      <c r="AW284" s="14" t="s">
        <v>36</v>
      </c>
      <c r="AX284" s="14" t="s">
        <v>86</v>
      </c>
      <c r="AY284" s="258" t="s">
        <v>181</v>
      </c>
    </row>
    <row r="285" s="2" customFormat="1" ht="37.8" customHeight="1">
      <c r="A285" s="38"/>
      <c r="B285" s="39"/>
      <c r="C285" s="218" t="s">
        <v>278</v>
      </c>
      <c r="D285" s="218" t="s">
        <v>183</v>
      </c>
      <c r="E285" s="219" t="s">
        <v>382</v>
      </c>
      <c r="F285" s="220" t="s">
        <v>383</v>
      </c>
      <c r="G285" s="221" t="s">
        <v>235</v>
      </c>
      <c r="H285" s="222">
        <v>14</v>
      </c>
      <c r="I285" s="223"/>
      <c r="J285" s="224">
        <f>ROUND(I285*H285,2)</f>
        <v>0</v>
      </c>
      <c r="K285" s="220" t="s">
        <v>187</v>
      </c>
      <c r="L285" s="44"/>
      <c r="M285" s="225" t="s">
        <v>1</v>
      </c>
      <c r="N285" s="226" t="s">
        <v>45</v>
      </c>
      <c r="O285" s="91"/>
      <c r="P285" s="227">
        <f>O285*H285</f>
        <v>0</v>
      </c>
      <c r="Q285" s="227">
        <v>0</v>
      </c>
      <c r="R285" s="227">
        <f>Q285*H285</f>
        <v>0</v>
      </c>
      <c r="S285" s="227">
        <v>0</v>
      </c>
      <c r="T285" s="228">
        <f>S285*H285</f>
        <v>0</v>
      </c>
      <c r="U285" s="38"/>
      <c r="V285" s="38"/>
      <c r="W285" s="38"/>
      <c r="X285" s="38"/>
      <c r="Y285" s="38"/>
      <c r="Z285" s="38"/>
      <c r="AA285" s="38"/>
      <c r="AB285" s="38"/>
      <c r="AC285" s="38"/>
      <c r="AD285" s="38"/>
      <c r="AE285" s="38"/>
      <c r="AR285" s="229" t="s">
        <v>188</v>
      </c>
      <c r="AT285" s="229" t="s">
        <v>183</v>
      </c>
      <c r="AU285" s="229" t="s">
        <v>127</v>
      </c>
      <c r="AY285" s="17" t="s">
        <v>181</v>
      </c>
      <c r="BE285" s="230">
        <f>IF(N285="základní",J285,0)</f>
        <v>0</v>
      </c>
      <c r="BF285" s="230">
        <f>IF(N285="snížená",J285,0)</f>
        <v>0</v>
      </c>
      <c r="BG285" s="230">
        <f>IF(N285="zákl. přenesená",J285,0)</f>
        <v>0</v>
      </c>
      <c r="BH285" s="230">
        <f>IF(N285="sníž. přenesená",J285,0)</f>
        <v>0</v>
      </c>
      <c r="BI285" s="230">
        <f>IF(N285="nulová",J285,0)</f>
        <v>0</v>
      </c>
      <c r="BJ285" s="17" t="s">
        <v>127</v>
      </c>
      <c r="BK285" s="230">
        <f>ROUND(I285*H285,2)</f>
        <v>0</v>
      </c>
      <c r="BL285" s="17" t="s">
        <v>188</v>
      </c>
      <c r="BM285" s="229" t="s">
        <v>384</v>
      </c>
    </row>
    <row r="286" s="2" customFormat="1">
      <c r="A286" s="38"/>
      <c r="B286" s="39"/>
      <c r="C286" s="40"/>
      <c r="D286" s="231" t="s">
        <v>189</v>
      </c>
      <c r="E286" s="40"/>
      <c r="F286" s="232" t="s">
        <v>385</v>
      </c>
      <c r="G286" s="40"/>
      <c r="H286" s="40"/>
      <c r="I286" s="233"/>
      <c r="J286" s="40"/>
      <c r="K286" s="40"/>
      <c r="L286" s="44"/>
      <c r="M286" s="234"/>
      <c r="N286" s="235"/>
      <c r="O286" s="91"/>
      <c r="P286" s="91"/>
      <c r="Q286" s="91"/>
      <c r="R286" s="91"/>
      <c r="S286" s="91"/>
      <c r="T286" s="92"/>
      <c r="U286" s="38"/>
      <c r="V286" s="38"/>
      <c r="W286" s="38"/>
      <c r="X286" s="38"/>
      <c r="Y286" s="38"/>
      <c r="Z286" s="38"/>
      <c r="AA286" s="38"/>
      <c r="AB286" s="38"/>
      <c r="AC286" s="38"/>
      <c r="AD286" s="38"/>
      <c r="AE286" s="38"/>
      <c r="AT286" s="17" t="s">
        <v>189</v>
      </c>
      <c r="AU286" s="17" t="s">
        <v>127</v>
      </c>
    </row>
    <row r="287" s="13" customFormat="1">
      <c r="A287" s="13"/>
      <c r="B287" s="236"/>
      <c r="C287" s="237"/>
      <c r="D287" s="238" t="s">
        <v>191</v>
      </c>
      <c r="E287" s="239" t="s">
        <v>1</v>
      </c>
      <c r="F287" s="240" t="s">
        <v>386</v>
      </c>
      <c r="G287" s="237"/>
      <c r="H287" s="241">
        <v>14</v>
      </c>
      <c r="I287" s="242"/>
      <c r="J287" s="237"/>
      <c r="K287" s="237"/>
      <c r="L287" s="243"/>
      <c r="M287" s="244"/>
      <c r="N287" s="245"/>
      <c r="O287" s="245"/>
      <c r="P287" s="245"/>
      <c r="Q287" s="245"/>
      <c r="R287" s="245"/>
      <c r="S287" s="245"/>
      <c r="T287" s="246"/>
      <c r="U287" s="13"/>
      <c r="V287" s="13"/>
      <c r="W287" s="13"/>
      <c r="X287" s="13"/>
      <c r="Y287" s="13"/>
      <c r="Z287" s="13"/>
      <c r="AA287" s="13"/>
      <c r="AB287" s="13"/>
      <c r="AC287" s="13"/>
      <c r="AD287" s="13"/>
      <c r="AE287" s="13"/>
      <c r="AT287" s="247" t="s">
        <v>191</v>
      </c>
      <c r="AU287" s="247" t="s">
        <v>127</v>
      </c>
      <c r="AV287" s="13" t="s">
        <v>127</v>
      </c>
      <c r="AW287" s="13" t="s">
        <v>36</v>
      </c>
      <c r="AX287" s="13" t="s">
        <v>79</v>
      </c>
      <c r="AY287" s="247" t="s">
        <v>181</v>
      </c>
    </row>
    <row r="288" s="14" customFormat="1">
      <c r="A288" s="14"/>
      <c r="B288" s="248"/>
      <c r="C288" s="249"/>
      <c r="D288" s="238" t="s">
        <v>191</v>
      </c>
      <c r="E288" s="250" t="s">
        <v>1</v>
      </c>
      <c r="F288" s="251" t="s">
        <v>193</v>
      </c>
      <c r="G288" s="249"/>
      <c r="H288" s="252">
        <v>14</v>
      </c>
      <c r="I288" s="253"/>
      <c r="J288" s="249"/>
      <c r="K288" s="249"/>
      <c r="L288" s="254"/>
      <c r="M288" s="255"/>
      <c r="N288" s="256"/>
      <c r="O288" s="256"/>
      <c r="P288" s="256"/>
      <c r="Q288" s="256"/>
      <c r="R288" s="256"/>
      <c r="S288" s="256"/>
      <c r="T288" s="257"/>
      <c r="U288" s="14"/>
      <c r="V288" s="14"/>
      <c r="W288" s="14"/>
      <c r="X288" s="14"/>
      <c r="Y288" s="14"/>
      <c r="Z288" s="14"/>
      <c r="AA288" s="14"/>
      <c r="AB288" s="14"/>
      <c r="AC288" s="14"/>
      <c r="AD288" s="14"/>
      <c r="AE288" s="14"/>
      <c r="AT288" s="258" t="s">
        <v>191</v>
      </c>
      <c r="AU288" s="258" t="s">
        <v>127</v>
      </c>
      <c r="AV288" s="14" t="s">
        <v>188</v>
      </c>
      <c r="AW288" s="14" t="s">
        <v>36</v>
      </c>
      <c r="AX288" s="14" t="s">
        <v>86</v>
      </c>
      <c r="AY288" s="258" t="s">
        <v>181</v>
      </c>
    </row>
    <row r="289" s="2" customFormat="1" ht="37.8" customHeight="1">
      <c r="A289" s="38"/>
      <c r="B289" s="39"/>
      <c r="C289" s="218" t="s">
        <v>387</v>
      </c>
      <c r="D289" s="218" t="s">
        <v>183</v>
      </c>
      <c r="E289" s="219" t="s">
        <v>388</v>
      </c>
      <c r="F289" s="220" t="s">
        <v>389</v>
      </c>
      <c r="G289" s="221" t="s">
        <v>235</v>
      </c>
      <c r="H289" s="222">
        <v>6</v>
      </c>
      <c r="I289" s="223"/>
      <c r="J289" s="224">
        <f>ROUND(I289*H289,2)</f>
        <v>0</v>
      </c>
      <c r="K289" s="220" t="s">
        <v>187</v>
      </c>
      <c r="L289" s="44"/>
      <c r="M289" s="225" t="s">
        <v>1</v>
      </c>
      <c r="N289" s="226" t="s">
        <v>45</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188</v>
      </c>
      <c r="AT289" s="229" t="s">
        <v>183</v>
      </c>
      <c r="AU289" s="229" t="s">
        <v>127</v>
      </c>
      <c r="AY289" s="17" t="s">
        <v>181</v>
      </c>
      <c r="BE289" s="230">
        <f>IF(N289="základní",J289,0)</f>
        <v>0</v>
      </c>
      <c r="BF289" s="230">
        <f>IF(N289="snížená",J289,0)</f>
        <v>0</v>
      </c>
      <c r="BG289" s="230">
        <f>IF(N289="zákl. přenesená",J289,0)</f>
        <v>0</v>
      </c>
      <c r="BH289" s="230">
        <f>IF(N289="sníž. přenesená",J289,0)</f>
        <v>0</v>
      </c>
      <c r="BI289" s="230">
        <f>IF(N289="nulová",J289,0)</f>
        <v>0</v>
      </c>
      <c r="BJ289" s="17" t="s">
        <v>127</v>
      </c>
      <c r="BK289" s="230">
        <f>ROUND(I289*H289,2)</f>
        <v>0</v>
      </c>
      <c r="BL289" s="17" t="s">
        <v>188</v>
      </c>
      <c r="BM289" s="229" t="s">
        <v>390</v>
      </c>
    </row>
    <row r="290" s="2" customFormat="1">
      <c r="A290" s="38"/>
      <c r="B290" s="39"/>
      <c r="C290" s="40"/>
      <c r="D290" s="231" t="s">
        <v>189</v>
      </c>
      <c r="E290" s="40"/>
      <c r="F290" s="232" t="s">
        <v>391</v>
      </c>
      <c r="G290" s="40"/>
      <c r="H290" s="40"/>
      <c r="I290" s="233"/>
      <c r="J290" s="40"/>
      <c r="K290" s="40"/>
      <c r="L290" s="44"/>
      <c r="M290" s="234"/>
      <c r="N290" s="235"/>
      <c r="O290" s="91"/>
      <c r="P290" s="91"/>
      <c r="Q290" s="91"/>
      <c r="R290" s="91"/>
      <c r="S290" s="91"/>
      <c r="T290" s="92"/>
      <c r="U290" s="38"/>
      <c r="V290" s="38"/>
      <c r="W290" s="38"/>
      <c r="X290" s="38"/>
      <c r="Y290" s="38"/>
      <c r="Z290" s="38"/>
      <c r="AA290" s="38"/>
      <c r="AB290" s="38"/>
      <c r="AC290" s="38"/>
      <c r="AD290" s="38"/>
      <c r="AE290" s="38"/>
      <c r="AT290" s="17" t="s">
        <v>189</v>
      </c>
      <c r="AU290" s="17" t="s">
        <v>127</v>
      </c>
    </row>
    <row r="291" s="13" customFormat="1">
      <c r="A291" s="13"/>
      <c r="B291" s="236"/>
      <c r="C291" s="237"/>
      <c r="D291" s="238" t="s">
        <v>191</v>
      </c>
      <c r="E291" s="239" t="s">
        <v>1</v>
      </c>
      <c r="F291" s="240" t="s">
        <v>392</v>
      </c>
      <c r="G291" s="237"/>
      <c r="H291" s="241">
        <v>6</v>
      </c>
      <c r="I291" s="242"/>
      <c r="J291" s="237"/>
      <c r="K291" s="237"/>
      <c r="L291" s="243"/>
      <c r="M291" s="244"/>
      <c r="N291" s="245"/>
      <c r="O291" s="245"/>
      <c r="P291" s="245"/>
      <c r="Q291" s="245"/>
      <c r="R291" s="245"/>
      <c r="S291" s="245"/>
      <c r="T291" s="246"/>
      <c r="U291" s="13"/>
      <c r="V291" s="13"/>
      <c r="W291" s="13"/>
      <c r="X291" s="13"/>
      <c r="Y291" s="13"/>
      <c r="Z291" s="13"/>
      <c r="AA291" s="13"/>
      <c r="AB291" s="13"/>
      <c r="AC291" s="13"/>
      <c r="AD291" s="13"/>
      <c r="AE291" s="13"/>
      <c r="AT291" s="247" t="s">
        <v>191</v>
      </c>
      <c r="AU291" s="247" t="s">
        <v>127</v>
      </c>
      <c r="AV291" s="13" t="s">
        <v>127</v>
      </c>
      <c r="AW291" s="13" t="s">
        <v>36</v>
      </c>
      <c r="AX291" s="13" t="s">
        <v>79</v>
      </c>
      <c r="AY291" s="247" t="s">
        <v>181</v>
      </c>
    </row>
    <row r="292" s="14" customFormat="1">
      <c r="A292" s="14"/>
      <c r="B292" s="248"/>
      <c r="C292" s="249"/>
      <c r="D292" s="238" t="s">
        <v>191</v>
      </c>
      <c r="E292" s="250" t="s">
        <v>1</v>
      </c>
      <c r="F292" s="251" t="s">
        <v>193</v>
      </c>
      <c r="G292" s="249"/>
      <c r="H292" s="252">
        <v>6</v>
      </c>
      <c r="I292" s="253"/>
      <c r="J292" s="249"/>
      <c r="K292" s="249"/>
      <c r="L292" s="254"/>
      <c r="M292" s="255"/>
      <c r="N292" s="256"/>
      <c r="O292" s="256"/>
      <c r="P292" s="256"/>
      <c r="Q292" s="256"/>
      <c r="R292" s="256"/>
      <c r="S292" s="256"/>
      <c r="T292" s="257"/>
      <c r="U292" s="14"/>
      <c r="V292" s="14"/>
      <c r="W292" s="14"/>
      <c r="X292" s="14"/>
      <c r="Y292" s="14"/>
      <c r="Z292" s="14"/>
      <c r="AA292" s="14"/>
      <c r="AB292" s="14"/>
      <c r="AC292" s="14"/>
      <c r="AD292" s="14"/>
      <c r="AE292" s="14"/>
      <c r="AT292" s="258" t="s">
        <v>191</v>
      </c>
      <c r="AU292" s="258" t="s">
        <v>127</v>
      </c>
      <c r="AV292" s="14" t="s">
        <v>188</v>
      </c>
      <c r="AW292" s="14" t="s">
        <v>36</v>
      </c>
      <c r="AX292" s="14" t="s">
        <v>86</v>
      </c>
      <c r="AY292" s="258" t="s">
        <v>181</v>
      </c>
    </row>
    <row r="293" s="2" customFormat="1" ht="37.8" customHeight="1">
      <c r="A293" s="38"/>
      <c r="B293" s="39"/>
      <c r="C293" s="218" t="s">
        <v>283</v>
      </c>
      <c r="D293" s="218" t="s">
        <v>183</v>
      </c>
      <c r="E293" s="219" t="s">
        <v>393</v>
      </c>
      <c r="F293" s="220" t="s">
        <v>394</v>
      </c>
      <c r="G293" s="221" t="s">
        <v>235</v>
      </c>
      <c r="H293" s="222">
        <v>11</v>
      </c>
      <c r="I293" s="223"/>
      <c r="J293" s="224">
        <f>ROUND(I293*H293,2)</f>
        <v>0</v>
      </c>
      <c r="K293" s="220" t="s">
        <v>187</v>
      </c>
      <c r="L293" s="44"/>
      <c r="M293" s="225" t="s">
        <v>1</v>
      </c>
      <c r="N293" s="226" t="s">
        <v>45</v>
      </c>
      <c r="O293" s="91"/>
      <c r="P293" s="227">
        <f>O293*H293</f>
        <v>0</v>
      </c>
      <c r="Q293" s="227">
        <v>0</v>
      </c>
      <c r="R293" s="227">
        <f>Q293*H293</f>
        <v>0</v>
      </c>
      <c r="S293" s="227">
        <v>0</v>
      </c>
      <c r="T293" s="228">
        <f>S293*H293</f>
        <v>0</v>
      </c>
      <c r="U293" s="38"/>
      <c r="V293" s="38"/>
      <c r="W293" s="38"/>
      <c r="X293" s="38"/>
      <c r="Y293" s="38"/>
      <c r="Z293" s="38"/>
      <c r="AA293" s="38"/>
      <c r="AB293" s="38"/>
      <c r="AC293" s="38"/>
      <c r="AD293" s="38"/>
      <c r="AE293" s="38"/>
      <c r="AR293" s="229" t="s">
        <v>188</v>
      </c>
      <c r="AT293" s="229" t="s">
        <v>183</v>
      </c>
      <c r="AU293" s="229" t="s">
        <v>127</v>
      </c>
      <c r="AY293" s="17" t="s">
        <v>181</v>
      </c>
      <c r="BE293" s="230">
        <f>IF(N293="základní",J293,0)</f>
        <v>0</v>
      </c>
      <c r="BF293" s="230">
        <f>IF(N293="snížená",J293,0)</f>
        <v>0</v>
      </c>
      <c r="BG293" s="230">
        <f>IF(N293="zákl. přenesená",J293,0)</f>
        <v>0</v>
      </c>
      <c r="BH293" s="230">
        <f>IF(N293="sníž. přenesená",J293,0)</f>
        <v>0</v>
      </c>
      <c r="BI293" s="230">
        <f>IF(N293="nulová",J293,0)</f>
        <v>0</v>
      </c>
      <c r="BJ293" s="17" t="s">
        <v>127</v>
      </c>
      <c r="BK293" s="230">
        <f>ROUND(I293*H293,2)</f>
        <v>0</v>
      </c>
      <c r="BL293" s="17" t="s">
        <v>188</v>
      </c>
      <c r="BM293" s="229" t="s">
        <v>395</v>
      </c>
    </row>
    <row r="294" s="2" customFormat="1">
      <c r="A294" s="38"/>
      <c r="B294" s="39"/>
      <c r="C294" s="40"/>
      <c r="D294" s="231" t="s">
        <v>189</v>
      </c>
      <c r="E294" s="40"/>
      <c r="F294" s="232" t="s">
        <v>396</v>
      </c>
      <c r="G294" s="40"/>
      <c r="H294" s="40"/>
      <c r="I294" s="233"/>
      <c r="J294" s="40"/>
      <c r="K294" s="40"/>
      <c r="L294" s="44"/>
      <c r="M294" s="234"/>
      <c r="N294" s="235"/>
      <c r="O294" s="91"/>
      <c r="P294" s="91"/>
      <c r="Q294" s="91"/>
      <c r="R294" s="91"/>
      <c r="S294" s="91"/>
      <c r="T294" s="92"/>
      <c r="U294" s="38"/>
      <c r="V294" s="38"/>
      <c r="W294" s="38"/>
      <c r="X294" s="38"/>
      <c r="Y294" s="38"/>
      <c r="Z294" s="38"/>
      <c r="AA294" s="38"/>
      <c r="AB294" s="38"/>
      <c r="AC294" s="38"/>
      <c r="AD294" s="38"/>
      <c r="AE294" s="38"/>
      <c r="AT294" s="17" t="s">
        <v>189</v>
      </c>
      <c r="AU294" s="17" t="s">
        <v>127</v>
      </c>
    </row>
    <row r="295" s="13" customFormat="1">
      <c r="A295" s="13"/>
      <c r="B295" s="236"/>
      <c r="C295" s="237"/>
      <c r="D295" s="238" t="s">
        <v>191</v>
      </c>
      <c r="E295" s="239" t="s">
        <v>1</v>
      </c>
      <c r="F295" s="240" t="s">
        <v>397</v>
      </c>
      <c r="G295" s="237"/>
      <c r="H295" s="241">
        <v>11</v>
      </c>
      <c r="I295" s="242"/>
      <c r="J295" s="237"/>
      <c r="K295" s="237"/>
      <c r="L295" s="243"/>
      <c r="M295" s="244"/>
      <c r="N295" s="245"/>
      <c r="O295" s="245"/>
      <c r="P295" s="245"/>
      <c r="Q295" s="245"/>
      <c r="R295" s="245"/>
      <c r="S295" s="245"/>
      <c r="T295" s="246"/>
      <c r="U295" s="13"/>
      <c r="V295" s="13"/>
      <c r="W295" s="13"/>
      <c r="X295" s="13"/>
      <c r="Y295" s="13"/>
      <c r="Z295" s="13"/>
      <c r="AA295" s="13"/>
      <c r="AB295" s="13"/>
      <c r="AC295" s="13"/>
      <c r="AD295" s="13"/>
      <c r="AE295" s="13"/>
      <c r="AT295" s="247" t="s">
        <v>191</v>
      </c>
      <c r="AU295" s="247" t="s">
        <v>127</v>
      </c>
      <c r="AV295" s="13" t="s">
        <v>127</v>
      </c>
      <c r="AW295" s="13" t="s">
        <v>36</v>
      </c>
      <c r="AX295" s="13" t="s">
        <v>79</v>
      </c>
      <c r="AY295" s="247" t="s">
        <v>181</v>
      </c>
    </row>
    <row r="296" s="14" customFormat="1">
      <c r="A296" s="14"/>
      <c r="B296" s="248"/>
      <c r="C296" s="249"/>
      <c r="D296" s="238" t="s">
        <v>191</v>
      </c>
      <c r="E296" s="250" t="s">
        <v>1</v>
      </c>
      <c r="F296" s="251" t="s">
        <v>193</v>
      </c>
      <c r="G296" s="249"/>
      <c r="H296" s="252">
        <v>11</v>
      </c>
      <c r="I296" s="253"/>
      <c r="J296" s="249"/>
      <c r="K296" s="249"/>
      <c r="L296" s="254"/>
      <c r="M296" s="255"/>
      <c r="N296" s="256"/>
      <c r="O296" s="256"/>
      <c r="P296" s="256"/>
      <c r="Q296" s="256"/>
      <c r="R296" s="256"/>
      <c r="S296" s="256"/>
      <c r="T296" s="257"/>
      <c r="U296" s="14"/>
      <c r="V296" s="14"/>
      <c r="W296" s="14"/>
      <c r="X296" s="14"/>
      <c r="Y296" s="14"/>
      <c r="Z296" s="14"/>
      <c r="AA296" s="14"/>
      <c r="AB296" s="14"/>
      <c r="AC296" s="14"/>
      <c r="AD296" s="14"/>
      <c r="AE296" s="14"/>
      <c r="AT296" s="258" t="s">
        <v>191</v>
      </c>
      <c r="AU296" s="258" t="s">
        <v>127</v>
      </c>
      <c r="AV296" s="14" t="s">
        <v>188</v>
      </c>
      <c r="AW296" s="14" t="s">
        <v>36</v>
      </c>
      <c r="AX296" s="14" t="s">
        <v>86</v>
      </c>
      <c r="AY296" s="258" t="s">
        <v>181</v>
      </c>
    </row>
    <row r="297" s="2" customFormat="1" ht="37.8" customHeight="1">
      <c r="A297" s="38"/>
      <c r="B297" s="39"/>
      <c r="C297" s="218" t="s">
        <v>398</v>
      </c>
      <c r="D297" s="218" t="s">
        <v>183</v>
      </c>
      <c r="E297" s="219" t="s">
        <v>399</v>
      </c>
      <c r="F297" s="220" t="s">
        <v>400</v>
      </c>
      <c r="G297" s="221" t="s">
        <v>235</v>
      </c>
      <c r="H297" s="222">
        <v>6</v>
      </c>
      <c r="I297" s="223"/>
      <c r="J297" s="224">
        <f>ROUND(I297*H297,2)</f>
        <v>0</v>
      </c>
      <c r="K297" s="220" t="s">
        <v>187</v>
      </c>
      <c r="L297" s="44"/>
      <c r="M297" s="225" t="s">
        <v>1</v>
      </c>
      <c r="N297" s="226" t="s">
        <v>45</v>
      </c>
      <c r="O297" s="91"/>
      <c r="P297" s="227">
        <f>O297*H297</f>
        <v>0</v>
      </c>
      <c r="Q297" s="227">
        <v>0</v>
      </c>
      <c r="R297" s="227">
        <f>Q297*H297</f>
        <v>0</v>
      </c>
      <c r="S297" s="227">
        <v>0</v>
      </c>
      <c r="T297" s="228">
        <f>S297*H297</f>
        <v>0</v>
      </c>
      <c r="U297" s="38"/>
      <c r="V297" s="38"/>
      <c r="W297" s="38"/>
      <c r="X297" s="38"/>
      <c r="Y297" s="38"/>
      <c r="Z297" s="38"/>
      <c r="AA297" s="38"/>
      <c r="AB297" s="38"/>
      <c r="AC297" s="38"/>
      <c r="AD297" s="38"/>
      <c r="AE297" s="38"/>
      <c r="AR297" s="229" t="s">
        <v>188</v>
      </c>
      <c r="AT297" s="229" t="s">
        <v>183</v>
      </c>
      <c r="AU297" s="229" t="s">
        <v>127</v>
      </c>
      <c r="AY297" s="17" t="s">
        <v>181</v>
      </c>
      <c r="BE297" s="230">
        <f>IF(N297="základní",J297,0)</f>
        <v>0</v>
      </c>
      <c r="BF297" s="230">
        <f>IF(N297="snížená",J297,0)</f>
        <v>0</v>
      </c>
      <c r="BG297" s="230">
        <f>IF(N297="zákl. přenesená",J297,0)</f>
        <v>0</v>
      </c>
      <c r="BH297" s="230">
        <f>IF(N297="sníž. přenesená",J297,0)</f>
        <v>0</v>
      </c>
      <c r="BI297" s="230">
        <f>IF(N297="nulová",J297,0)</f>
        <v>0</v>
      </c>
      <c r="BJ297" s="17" t="s">
        <v>127</v>
      </c>
      <c r="BK297" s="230">
        <f>ROUND(I297*H297,2)</f>
        <v>0</v>
      </c>
      <c r="BL297" s="17" t="s">
        <v>188</v>
      </c>
      <c r="BM297" s="229" t="s">
        <v>401</v>
      </c>
    </row>
    <row r="298" s="2" customFormat="1">
      <c r="A298" s="38"/>
      <c r="B298" s="39"/>
      <c r="C298" s="40"/>
      <c r="D298" s="231" t="s">
        <v>189</v>
      </c>
      <c r="E298" s="40"/>
      <c r="F298" s="232" t="s">
        <v>402</v>
      </c>
      <c r="G298" s="40"/>
      <c r="H298" s="40"/>
      <c r="I298" s="233"/>
      <c r="J298" s="40"/>
      <c r="K298" s="40"/>
      <c r="L298" s="44"/>
      <c r="M298" s="234"/>
      <c r="N298" s="235"/>
      <c r="O298" s="91"/>
      <c r="P298" s="91"/>
      <c r="Q298" s="91"/>
      <c r="R298" s="91"/>
      <c r="S298" s="91"/>
      <c r="T298" s="92"/>
      <c r="U298" s="38"/>
      <c r="V298" s="38"/>
      <c r="W298" s="38"/>
      <c r="X298" s="38"/>
      <c r="Y298" s="38"/>
      <c r="Z298" s="38"/>
      <c r="AA298" s="38"/>
      <c r="AB298" s="38"/>
      <c r="AC298" s="38"/>
      <c r="AD298" s="38"/>
      <c r="AE298" s="38"/>
      <c r="AT298" s="17" t="s">
        <v>189</v>
      </c>
      <c r="AU298" s="17" t="s">
        <v>127</v>
      </c>
    </row>
    <row r="299" s="13" customFormat="1">
      <c r="A299" s="13"/>
      <c r="B299" s="236"/>
      <c r="C299" s="237"/>
      <c r="D299" s="238" t="s">
        <v>191</v>
      </c>
      <c r="E299" s="239" t="s">
        <v>1</v>
      </c>
      <c r="F299" s="240" t="s">
        <v>403</v>
      </c>
      <c r="G299" s="237"/>
      <c r="H299" s="241">
        <v>6</v>
      </c>
      <c r="I299" s="242"/>
      <c r="J299" s="237"/>
      <c r="K299" s="237"/>
      <c r="L299" s="243"/>
      <c r="M299" s="244"/>
      <c r="N299" s="245"/>
      <c r="O299" s="245"/>
      <c r="P299" s="245"/>
      <c r="Q299" s="245"/>
      <c r="R299" s="245"/>
      <c r="S299" s="245"/>
      <c r="T299" s="246"/>
      <c r="U299" s="13"/>
      <c r="V299" s="13"/>
      <c r="W299" s="13"/>
      <c r="X299" s="13"/>
      <c r="Y299" s="13"/>
      <c r="Z299" s="13"/>
      <c r="AA299" s="13"/>
      <c r="AB299" s="13"/>
      <c r="AC299" s="13"/>
      <c r="AD299" s="13"/>
      <c r="AE299" s="13"/>
      <c r="AT299" s="247" t="s">
        <v>191</v>
      </c>
      <c r="AU299" s="247" t="s">
        <v>127</v>
      </c>
      <c r="AV299" s="13" t="s">
        <v>127</v>
      </c>
      <c r="AW299" s="13" t="s">
        <v>36</v>
      </c>
      <c r="AX299" s="13" t="s">
        <v>79</v>
      </c>
      <c r="AY299" s="247" t="s">
        <v>181</v>
      </c>
    </row>
    <row r="300" s="14" customFormat="1">
      <c r="A300" s="14"/>
      <c r="B300" s="248"/>
      <c r="C300" s="249"/>
      <c r="D300" s="238" t="s">
        <v>191</v>
      </c>
      <c r="E300" s="250" t="s">
        <v>1</v>
      </c>
      <c r="F300" s="251" t="s">
        <v>193</v>
      </c>
      <c r="G300" s="249"/>
      <c r="H300" s="252">
        <v>6</v>
      </c>
      <c r="I300" s="253"/>
      <c r="J300" s="249"/>
      <c r="K300" s="249"/>
      <c r="L300" s="254"/>
      <c r="M300" s="255"/>
      <c r="N300" s="256"/>
      <c r="O300" s="256"/>
      <c r="P300" s="256"/>
      <c r="Q300" s="256"/>
      <c r="R300" s="256"/>
      <c r="S300" s="256"/>
      <c r="T300" s="257"/>
      <c r="U300" s="14"/>
      <c r="V300" s="14"/>
      <c r="W300" s="14"/>
      <c r="X300" s="14"/>
      <c r="Y300" s="14"/>
      <c r="Z300" s="14"/>
      <c r="AA300" s="14"/>
      <c r="AB300" s="14"/>
      <c r="AC300" s="14"/>
      <c r="AD300" s="14"/>
      <c r="AE300" s="14"/>
      <c r="AT300" s="258" t="s">
        <v>191</v>
      </c>
      <c r="AU300" s="258" t="s">
        <v>127</v>
      </c>
      <c r="AV300" s="14" t="s">
        <v>188</v>
      </c>
      <c r="AW300" s="14" t="s">
        <v>36</v>
      </c>
      <c r="AX300" s="14" t="s">
        <v>86</v>
      </c>
      <c r="AY300" s="258" t="s">
        <v>181</v>
      </c>
    </row>
    <row r="301" s="2" customFormat="1" ht="21.75" customHeight="1">
      <c r="A301" s="38"/>
      <c r="B301" s="39"/>
      <c r="C301" s="218" t="s">
        <v>289</v>
      </c>
      <c r="D301" s="218" t="s">
        <v>183</v>
      </c>
      <c r="E301" s="219" t="s">
        <v>404</v>
      </c>
      <c r="F301" s="220" t="s">
        <v>405</v>
      </c>
      <c r="G301" s="221" t="s">
        <v>186</v>
      </c>
      <c r="H301" s="222">
        <v>0.47999999999999998</v>
      </c>
      <c r="I301" s="223"/>
      <c r="J301" s="224">
        <f>ROUND(I301*H301,2)</f>
        <v>0</v>
      </c>
      <c r="K301" s="220" t="s">
        <v>187</v>
      </c>
      <c r="L301" s="44"/>
      <c r="M301" s="225" t="s">
        <v>1</v>
      </c>
      <c r="N301" s="226" t="s">
        <v>45</v>
      </c>
      <c r="O301" s="91"/>
      <c r="P301" s="227">
        <f>O301*H301</f>
        <v>0</v>
      </c>
      <c r="Q301" s="227">
        <v>0</v>
      </c>
      <c r="R301" s="227">
        <f>Q301*H301</f>
        <v>0</v>
      </c>
      <c r="S301" s="227">
        <v>0</v>
      </c>
      <c r="T301" s="228">
        <f>S301*H301</f>
        <v>0</v>
      </c>
      <c r="U301" s="38"/>
      <c r="V301" s="38"/>
      <c r="W301" s="38"/>
      <c r="X301" s="38"/>
      <c r="Y301" s="38"/>
      <c r="Z301" s="38"/>
      <c r="AA301" s="38"/>
      <c r="AB301" s="38"/>
      <c r="AC301" s="38"/>
      <c r="AD301" s="38"/>
      <c r="AE301" s="38"/>
      <c r="AR301" s="229" t="s">
        <v>188</v>
      </c>
      <c r="AT301" s="229" t="s">
        <v>183</v>
      </c>
      <c r="AU301" s="229" t="s">
        <v>127</v>
      </c>
      <c r="AY301" s="17" t="s">
        <v>181</v>
      </c>
      <c r="BE301" s="230">
        <f>IF(N301="základní",J301,0)</f>
        <v>0</v>
      </c>
      <c r="BF301" s="230">
        <f>IF(N301="snížená",J301,0)</f>
        <v>0</v>
      </c>
      <c r="BG301" s="230">
        <f>IF(N301="zákl. přenesená",J301,0)</f>
        <v>0</v>
      </c>
      <c r="BH301" s="230">
        <f>IF(N301="sníž. přenesená",J301,0)</f>
        <v>0</v>
      </c>
      <c r="BI301" s="230">
        <f>IF(N301="nulová",J301,0)</f>
        <v>0</v>
      </c>
      <c r="BJ301" s="17" t="s">
        <v>127</v>
      </c>
      <c r="BK301" s="230">
        <f>ROUND(I301*H301,2)</f>
        <v>0</v>
      </c>
      <c r="BL301" s="17" t="s">
        <v>188</v>
      </c>
      <c r="BM301" s="229" t="s">
        <v>406</v>
      </c>
    </row>
    <row r="302" s="2" customFormat="1">
      <c r="A302" s="38"/>
      <c r="B302" s="39"/>
      <c r="C302" s="40"/>
      <c r="D302" s="231" t="s">
        <v>189</v>
      </c>
      <c r="E302" s="40"/>
      <c r="F302" s="232" t="s">
        <v>407</v>
      </c>
      <c r="G302" s="40"/>
      <c r="H302" s="40"/>
      <c r="I302" s="233"/>
      <c r="J302" s="40"/>
      <c r="K302" s="40"/>
      <c r="L302" s="44"/>
      <c r="M302" s="234"/>
      <c r="N302" s="235"/>
      <c r="O302" s="91"/>
      <c r="P302" s="91"/>
      <c r="Q302" s="91"/>
      <c r="R302" s="91"/>
      <c r="S302" s="91"/>
      <c r="T302" s="92"/>
      <c r="U302" s="38"/>
      <c r="V302" s="38"/>
      <c r="W302" s="38"/>
      <c r="X302" s="38"/>
      <c r="Y302" s="38"/>
      <c r="Z302" s="38"/>
      <c r="AA302" s="38"/>
      <c r="AB302" s="38"/>
      <c r="AC302" s="38"/>
      <c r="AD302" s="38"/>
      <c r="AE302" s="38"/>
      <c r="AT302" s="17" t="s">
        <v>189</v>
      </c>
      <c r="AU302" s="17" t="s">
        <v>127</v>
      </c>
    </row>
    <row r="303" s="13" customFormat="1">
      <c r="A303" s="13"/>
      <c r="B303" s="236"/>
      <c r="C303" s="237"/>
      <c r="D303" s="238" t="s">
        <v>191</v>
      </c>
      <c r="E303" s="239" t="s">
        <v>1</v>
      </c>
      <c r="F303" s="240" t="s">
        <v>408</v>
      </c>
      <c r="G303" s="237"/>
      <c r="H303" s="241">
        <v>0.47999999999999998</v>
      </c>
      <c r="I303" s="242"/>
      <c r="J303" s="237"/>
      <c r="K303" s="237"/>
      <c r="L303" s="243"/>
      <c r="M303" s="244"/>
      <c r="N303" s="245"/>
      <c r="O303" s="245"/>
      <c r="P303" s="245"/>
      <c r="Q303" s="245"/>
      <c r="R303" s="245"/>
      <c r="S303" s="245"/>
      <c r="T303" s="246"/>
      <c r="U303" s="13"/>
      <c r="V303" s="13"/>
      <c r="W303" s="13"/>
      <c r="X303" s="13"/>
      <c r="Y303" s="13"/>
      <c r="Z303" s="13"/>
      <c r="AA303" s="13"/>
      <c r="AB303" s="13"/>
      <c r="AC303" s="13"/>
      <c r="AD303" s="13"/>
      <c r="AE303" s="13"/>
      <c r="AT303" s="247" t="s">
        <v>191</v>
      </c>
      <c r="AU303" s="247" t="s">
        <v>127</v>
      </c>
      <c r="AV303" s="13" t="s">
        <v>127</v>
      </c>
      <c r="AW303" s="13" t="s">
        <v>36</v>
      </c>
      <c r="AX303" s="13" t="s">
        <v>79</v>
      </c>
      <c r="AY303" s="247" t="s">
        <v>181</v>
      </c>
    </row>
    <row r="304" s="14" customFormat="1">
      <c r="A304" s="14"/>
      <c r="B304" s="248"/>
      <c r="C304" s="249"/>
      <c r="D304" s="238" t="s">
        <v>191</v>
      </c>
      <c r="E304" s="250" t="s">
        <v>1</v>
      </c>
      <c r="F304" s="251" t="s">
        <v>193</v>
      </c>
      <c r="G304" s="249"/>
      <c r="H304" s="252">
        <v>0.47999999999999998</v>
      </c>
      <c r="I304" s="253"/>
      <c r="J304" s="249"/>
      <c r="K304" s="249"/>
      <c r="L304" s="254"/>
      <c r="M304" s="255"/>
      <c r="N304" s="256"/>
      <c r="O304" s="256"/>
      <c r="P304" s="256"/>
      <c r="Q304" s="256"/>
      <c r="R304" s="256"/>
      <c r="S304" s="256"/>
      <c r="T304" s="257"/>
      <c r="U304" s="14"/>
      <c r="V304" s="14"/>
      <c r="W304" s="14"/>
      <c r="X304" s="14"/>
      <c r="Y304" s="14"/>
      <c r="Z304" s="14"/>
      <c r="AA304" s="14"/>
      <c r="AB304" s="14"/>
      <c r="AC304" s="14"/>
      <c r="AD304" s="14"/>
      <c r="AE304" s="14"/>
      <c r="AT304" s="258" t="s">
        <v>191</v>
      </c>
      <c r="AU304" s="258" t="s">
        <v>127</v>
      </c>
      <c r="AV304" s="14" t="s">
        <v>188</v>
      </c>
      <c r="AW304" s="14" t="s">
        <v>36</v>
      </c>
      <c r="AX304" s="14" t="s">
        <v>86</v>
      </c>
      <c r="AY304" s="258" t="s">
        <v>181</v>
      </c>
    </row>
    <row r="305" s="2" customFormat="1" ht="37.8" customHeight="1">
      <c r="A305" s="38"/>
      <c r="B305" s="39"/>
      <c r="C305" s="218" t="s">
        <v>409</v>
      </c>
      <c r="D305" s="218" t="s">
        <v>183</v>
      </c>
      <c r="E305" s="219" t="s">
        <v>410</v>
      </c>
      <c r="F305" s="220" t="s">
        <v>411</v>
      </c>
      <c r="G305" s="221" t="s">
        <v>227</v>
      </c>
      <c r="H305" s="222">
        <v>6.2400000000000002</v>
      </c>
      <c r="I305" s="223"/>
      <c r="J305" s="224">
        <f>ROUND(I305*H305,2)</f>
        <v>0</v>
      </c>
      <c r="K305" s="220" t="s">
        <v>187</v>
      </c>
      <c r="L305" s="44"/>
      <c r="M305" s="225" t="s">
        <v>1</v>
      </c>
      <c r="N305" s="226" t="s">
        <v>45</v>
      </c>
      <c r="O305" s="91"/>
      <c r="P305" s="227">
        <f>O305*H305</f>
        <v>0</v>
      </c>
      <c r="Q305" s="227">
        <v>0</v>
      </c>
      <c r="R305" s="227">
        <f>Q305*H305</f>
        <v>0</v>
      </c>
      <c r="S305" s="227">
        <v>0</v>
      </c>
      <c r="T305" s="228">
        <f>S305*H305</f>
        <v>0</v>
      </c>
      <c r="U305" s="38"/>
      <c r="V305" s="38"/>
      <c r="W305" s="38"/>
      <c r="X305" s="38"/>
      <c r="Y305" s="38"/>
      <c r="Z305" s="38"/>
      <c r="AA305" s="38"/>
      <c r="AB305" s="38"/>
      <c r="AC305" s="38"/>
      <c r="AD305" s="38"/>
      <c r="AE305" s="38"/>
      <c r="AR305" s="229" t="s">
        <v>188</v>
      </c>
      <c r="AT305" s="229" t="s">
        <v>183</v>
      </c>
      <c r="AU305" s="229" t="s">
        <v>127</v>
      </c>
      <c r="AY305" s="17" t="s">
        <v>181</v>
      </c>
      <c r="BE305" s="230">
        <f>IF(N305="základní",J305,0)</f>
        <v>0</v>
      </c>
      <c r="BF305" s="230">
        <f>IF(N305="snížená",J305,0)</f>
        <v>0</v>
      </c>
      <c r="BG305" s="230">
        <f>IF(N305="zákl. přenesená",J305,0)</f>
        <v>0</v>
      </c>
      <c r="BH305" s="230">
        <f>IF(N305="sníž. přenesená",J305,0)</f>
        <v>0</v>
      </c>
      <c r="BI305" s="230">
        <f>IF(N305="nulová",J305,0)</f>
        <v>0</v>
      </c>
      <c r="BJ305" s="17" t="s">
        <v>127</v>
      </c>
      <c r="BK305" s="230">
        <f>ROUND(I305*H305,2)</f>
        <v>0</v>
      </c>
      <c r="BL305" s="17" t="s">
        <v>188</v>
      </c>
      <c r="BM305" s="229" t="s">
        <v>412</v>
      </c>
    </row>
    <row r="306" s="2" customFormat="1">
      <c r="A306" s="38"/>
      <c r="B306" s="39"/>
      <c r="C306" s="40"/>
      <c r="D306" s="231" t="s">
        <v>189</v>
      </c>
      <c r="E306" s="40"/>
      <c r="F306" s="232" t="s">
        <v>413</v>
      </c>
      <c r="G306" s="40"/>
      <c r="H306" s="40"/>
      <c r="I306" s="233"/>
      <c r="J306" s="40"/>
      <c r="K306" s="40"/>
      <c r="L306" s="44"/>
      <c r="M306" s="234"/>
      <c r="N306" s="235"/>
      <c r="O306" s="91"/>
      <c r="P306" s="91"/>
      <c r="Q306" s="91"/>
      <c r="R306" s="91"/>
      <c r="S306" s="91"/>
      <c r="T306" s="92"/>
      <c r="U306" s="38"/>
      <c r="V306" s="38"/>
      <c r="W306" s="38"/>
      <c r="X306" s="38"/>
      <c r="Y306" s="38"/>
      <c r="Z306" s="38"/>
      <c r="AA306" s="38"/>
      <c r="AB306" s="38"/>
      <c r="AC306" s="38"/>
      <c r="AD306" s="38"/>
      <c r="AE306" s="38"/>
      <c r="AT306" s="17" t="s">
        <v>189</v>
      </c>
      <c r="AU306" s="17" t="s">
        <v>127</v>
      </c>
    </row>
    <row r="307" s="13" customFormat="1">
      <c r="A307" s="13"/>
      <c r="B307" s="236"/>
      <c r="C307" s="237"/>
      <c r="D307" s="238" t="s">
        <v>191</v>
      </c>
      <c r="E307" s="239" t="s">
        <v>1</v>
      </c>
      <c r="F307" s="240" t="s">
        <v>414</v>
      </c>
      <c r="G307" s="237"/>
      <c r="H307" s="241">
        <v>6.2400000000000002</v>
      </c>
      <c r="I307" s="242"/>
      <c r="J307" s="237"/>
      <c r="K307" s="237"/>
      <c r="L307" s="243"/>
      <c r="M307" s="244"/>
      <c r="N307" s="245"/>
      <c r="O307" s="245"/>
      <c r="P307" s="245"/>
      <c r="Q307" s="245"/>
      <c r="R307" s="245"/>
      <c r="S307" s="245"/>
      <c r="T307" s="246"/>
      <c r="U307" s="13"/>
      <c r="V307" s="13"/>
      <c r="W307" s="13"/>
      <c r="X307" s="13"/>
      <c r="Y307" s="13"/>
      <c r="Z307" s="13"/>
      <c r="AA307" s="13"/>
      <c r="AB307" s="13"/>
      <c r="AC307" s="13"/>
      <c r="AD307" s="13"/>
      <c r="AE307" s="13"/>
      <c r="AT307" s="247" t="s">
        <v>191</v>
      </c>
      <c r="AU307" s="247" t="s">
        <v>127</v>
      </c>
      <c r="AV307" s="13" t="s">
        <v>127</v>
      </c>
      <c r="AW307" s="13" t="s">
        <v>36</v>
      </c>
      <c r="AX307" s="13" t="s">
        <v>79</v>
      </c>
      <c r="AY307" s="247" t="s">
        <v>181</v>
      </c>
    </row>
    <row r="308" s="14" customFormat="1">
      <c r="A308" s="14"/>
      <c r="B308" s="248"/>
      <c r="C308" s="249"/>
      <c r="D308" s="238" t="s">
        <v>191</v>
      </c>
      <c r="E308" s="250" t="s">
        <v>1</v>
      </c>
      <c r="F308" s="251" t="s">
        <v>193</v>
      </c>
      <c r="G308" s="249"/>
      <c r="H308" s="252">
        <v>6.2400000000000002</v>
      </c>
      <c r="I308" s="253"/>
      <c r="J308" s="249"/>
      <c r="K308" s="249"/>
      <c r="L308" s="254"/>
      <c r="M308" s="255"/>
      <c r="N308" s="256"/>
      <c r="O308" s="256"/>
      <c r="P308" s="256"/>
      <c r="Q308" s="256"/>
      <c r="R308" s="256"/>
      <c r="S308" s="256"/>
      <c r="T308" s="257"/>
      <c r="U308" s="14"/>
      <c r="V308" s="14"/>
      <c r="W308" s="14"/>
      <c r="X308" s="14"/>
      <c r="Y308" s="14"/>
      <c r="Z308" s="14"/>
      <c r="AA308" s="14"/>
      <c r="AB308" s="14"/>
      <c r="AC308" s="14"/>
      <c r="AD308" s="14"/>
      <c r="AE308" s="14"/>
      <c r="AT308" s="258" t="s">
        <v>191</v>
      </c>
      <c r="AU308" s="258" t="s">
        <v>127</v>
      </c>
      <c r="AV308" s="14" t="s">
        <v>188</v>
      </c>
      <c r="AW308" s="14" t="s">
        <v>36</v>
      </c>
      <c r="AX308" s="14" t="s">
        <v>86</v>
      </c>
      <c r="AY308" s="258" t="s">
        <v>181</v>
      </c>
    </row>
    <row r="309" s="2" customFormat="1" ht="37.8" customHeight="1">
      <c r="A309" s="38"/>
      <c r="B309" s="39"/>
      <c r="C309" s="218" t="s">
        <v>293</v>
      </c>
      <c r="D309" s="218" t="s">
        <v>183</v>
      </c>
      <c r="E309" s="219" t="s">
        <v>415</v>
      </c>
      <c r="F309" s="220" t="s">
        <v>416</v>
      </c>
      <c r="G309" s="221" t="s">
        <v>227</v>
      </c>
      <c r="H309" s="222">
        <v>6.2400000000000002</v>
      </c>
      <c r="I309" s="223"/>
      <c r="J309" s="224">
        <f>ROUND(I309*H309,2)</f>
        <v>0</v>
      </c>
      <c r="K309" s="220" t="s">
        <v>187</v>
      </c>
      <c r="L309" s="44"/>
      <c r="M309" s="225" t="s">
        <v>1</v>
      </c>
      <c r="N309" s="226" t="s">
        <v>45</v>
      </c>
      <c r="O309" s="91"/>
      <c r="P309" s="227">
        <f>O309*H309</f>
        <v>0</v>
      </c>
      <c r="Q309" s="227">
        <v>0</v>
      </c>
      <c r="R309" s="227">
        <f>Q309*H309</f>
        <v>0</v>
      </c>
      <c r="S309" s="227">
        <v>0</v>
      </c>
      <c r="T309" s="228">
        <f>S309*H309</f>
        <v>0</v>
      </c>
      <c r="U309" s="38"/>
      <c r="V309" s="38"/>
      <c r="W309" s="38"/>
      <c r="X309" s="38"/>
      <c r="Y309" s="38"/>
      <c r="Z309" s="38"/>
      <c r="AA309" s="38"/>
      <c r="AB309" s="38"/>
      <c r="AC309" s="38"/>
      <c r="AD309" s="38"/>
      <c r="AE309" s="38"/>
      <c r="AR309" s="229" t="s">
        <v>188</v>
      </c>
      <c r="AT309" s="229" t="s">
        <v>183</v>
      </c>
      <c r="AU309" s="229" t="s">
        <v>127</v>
      </c>
      <c r="AY309" s="17" t="s">
        <v>181</v>
      </c>
      <c r="BE309" s="230">
        <f>IF(N309="základní",J309,0)</f>
        <v>0</v>
      </c>
      <c r="BF309" s="230">
        <f>IF(N309="snížená",J309,0)</f>
        <v>0</v>
      </c>
      <c r="BG309" s="230">
        <f>IF(N309="zákl. přenesená",J309,0)</f>
        <v>0</v>
      </c>
      <c r="BH309" s="230">
        <f>IF(N309="sníž. přenesená",J309,0)</f>
        <v>0</v>
      </c>
      <c r="BI309" s="230">
        <f>IF(N309="nulová",J309,0)</f>
        <v>0</v>
      </c>
      <c r="BJ309" s="17" t="s">
        <v>127</v>
      </c>
      <c r="BK309" s="230">
        <f>ROUND(I309*H309,2)</f>
        <v>0</v>
      </c>
      <c r="BL309" s="17" t="s">
        <v>188</v>
      </c>
      <c r="BM309" s="229" t="s">
        <v>417</v>
      </c>
    </row>
    <row r="310" s="2" customFormat="1">
      <c r="A310" s="38"/>
      <c r="B310" s="39"/>
      <c r="C310" s="40"/>
      <c r="D310" s="231" t="s">
        <v>189</v>
      </c>
      <c r="E310" s="40"/>
      <c r="F310" s="232" t="s">
        <v>418</v>
      </c>
      <c r="G310" s="40"/>
      <c r="H310" s="40"/>
      <c r="I310" s="233"/>
      <c r="J310" s="40"/>
      <c r="K310" s="40"/>
      <c r="L310" s="44"/>
      <c r="M310" s="234"/>
      <c r="N310" s="235"/>
      <c r="O310" s="91"/>
      <c r="P310" s="91"/>
      <c r="Q310" s="91"/>
      <c r="R310" s="91"/>
      <c r="S310" s="91"/>
      <c r="T310" s="92"/>
      <c r="U310" s="38"/>
      <c r="V310" s="38"/>
      <c r="W310" s="38"/>
      <c r="X310" s="38"/>
      <c r="Y310" s="38"/>
      <c r="Z310" s="38"/>
      <c r="AA310" s="38"/>
      <c r="AB310" s="38"/>
      <c r="AC310" s="38"/>
      <c r="AD310" s="38"/>
      <c r="AE310" s="38"/>
      <c r="AT310" s="17" t="s">
        <v>189</v>
      </c>
      <c r="AU310" s="17" t="s">
        <v>127</v>
      </c>
    </row>
    <row r="311" s="2" customFormat="1" ht="33" customHeight="1">
      <c r="A311" s="38"/>
      <c r="B311" s="39"/>
      <c r="C311" s="218" t="s">
        <v>419</v>
      </c>
      <c r="D311" s="218" t="s">
        <v>183</v>
      </c>
      <c r="E311" s="219" t="s">
        <v>420</v>
      </c>
      <c r="F311" s="220" t="s">
        <v>421</v>
      </c>
      <c r="G311" s="221" t="s">
        <v>218</v>
      </c>
      <c r="H311" s="222">
        <v>0.56200000000000006</v>
      </c>
      <c r="I311" s="223"/>
      <c r="J311" s="224">
        <f>ROUND(I311*H311,2)</f>
        <v>0</v>
      </c>
      <c r="K311" s="220" t="s">
        <v>187</v>
      </c>
      <c r="L311" s="44"/>
      <c r="M311" s="225" t="s">
        <v>1</v>
      </c>
      <c r="N311" s="226" t="s">
        <v>45</v>
      </c>
      <c r="O311" s="91"/>
      <c r="P311" s="227">
        <f>O311*H311</f>
        <v>0</v>
      </c>
      <c r="Q311" s="227">
        <v>0</v>
      </c>
      <c r="R311" s="227">
        <f>Q311*H311</f>
        <v>0</v>
      </c>
      <c r="S311" s="227">
        <v>0</v>
      </c>
      <c r="T311" s="228">
        <f>S311*H311</f>
        <v>0</v>
      </c>
      <c r="U311" s="38"/>
      <c r="V311" s="38"/>
      <c r="W311" s="38"/>
      <c r="X311" s="38"/>
      <c r="Y311" s="38"/>
      <c r="Z311" s="38"/>
      <c r="AA311" s="38"/>
      <c r="AB311" s="38"/>
      <c r="AC311" s="38"/>
      <c r="AD311" s="38"/>
      <c r="AE311" s="38"/>
      <c r="AR311" s="229" t="s">
        <v>188</v>
      </c>
      <c r="AT311" s="229" t="s">
        <v>183</v>
      </c>
      <c r="AU311" s="229" t="s">
        <v>127</v>
      </c>
      <c r="AY311" s="17" t="s">
        <v>181</v>
      </c>
      <c r="BE311" s="230">
        <f>IF(N311="základní",J311,0)</f>
        <v>0</v>
      </c>
      <c r="BF311" s="230">
        <f>IF(N311="snížená",J311,0)</f>
        <v>0</v>
      </c>
      <c r="BG311" s="230">
        <f>IF(N311="zákl. přenesená",J311,0)</f>
        <v>0</v>
      </c>
      <c r="BH311" s="230">
        <f>IF(N311="sníž. přenesená",J311,0)</f>
        <v>0</v>
      </c>
      <c r="BI311" s="230">
        <f>IF(N311="nulová",J311,0)</f>
        <v>0</v>
      </c>
      <c r="BJ311" s="17" t="s">
        <v>127</v>
      </c>
      <c r="BK311" s="230">
        <f>ROUND(I311*H311,2)</f>
        <v>0</v>
      </c>
      <c r="BL311" s="17" t="s">
        <v>188</v>
      </c>
      <c r="BM311" s="229" t="s">
        <v>422</v>
      </c>
    </row>
    <row r="312" s="2" customFormat="1">
      <c r="A312" s="38"/>
      <c r="B312" s="39"/>
      <c r="C312" s="40"/>
      <c r="D312" s="231" t="s">
        <v>189</v>
      </c>
      <c r="E312" s="40"/>
      <c r="F312" s="232" t="s">
        <v>423</v>
      </c>
      <c r="G312" s="40"/>
      <c r="H312" s="40"/>
      <c r="I312" s="233"/>
      <c r="J312" s="40"/>
      <c r="K312" s="40"/>
      <c r="L312" s="44"/>
      <c r="M312" s="234"/>
      <c r="N312" s="235"/>
      <c r="O312" s="91"/>
      <c r="P312" s="91"/>
      <c r="Q312" s="91"/>
      <c r="R312" s="91"/>
      <c r="S312" s="91"/>
      <c r="T312" s="92"/>
      <c r="U312" s="38"/>
      <c r="V312" s="38"/>
      <c r="W312" s="38"/>
      <c r="X312" s="38"/>
      <c r="Y312" s="38"/>
      <c r="Z312" s="38"/>
      <c r="AA312" s="38"/>
      <c r="AB312" s="38"/>
      <c r="AC312" s="38"/>
      <c r="AD312" s="38"/>
      <c r="AE312" s="38"/>
      <c r="AT312" s="17" t="s">
        <v>189</v>
      </c>
      <c r="AU312" s="17" t="s">
        <v>127</v>
      </c>
    </row>
    <row r="313" s="13" customFormat="1">
      <c r="A313" s="13"/>
      <c r="B313" s="236"/>
      <c r="C313" s="237"/>
      <c r="D313" s="238" t="s">
        <v>191</v>
      </c>
      <c r="E313" s="239" t="s">
        <v>1</v>
      </c>
      <c r="F313" s="240" t="s">
        <v>424</v>
      </c>
      <c r="G313" s="237"/>
      <c r="H313" s="241">
        <v>0.56200000000000006</v>
      </c>
      <c r="I313" s="242"/>
      <c r="J313" s="237"/>
      <c r="K313" s="237"/>
      <c r="L313" s="243"/>
      <c r="M313" s="244"/>
      <c r="N313" s="245"/>
      <c r="O313" s="245"/>
      <c r="P313" s="245"/>
      <c r="Q313" s="245"/>
      <c r="R313" s="245"/>
      <c r="S313" s="245"/>
      <c r="T313" s="246"/>
      <c r="U313" s="13"/>
      <c r="V313" s="13"/>
      <c r="W313" s="13"/>
      <c r="X313" s="13"/>
      <c r="Y313" s="13"/>
      <c r="Z313" s="13"/>
      <c r="AA313" s="13"/>
      <c r="AB313" s="13"/>
      <c r="AC313" s="13"/>
      <c r="AD313" s="13"/>
      <c r="AE313" s="13"/>
      <c r="AT313" s="247" t="s">
        <v>191</v>
      </c>
      <c r="AU313" s="247" t="s">
        <v>127</v>
      </c>
      <c r="AV313" s="13" t="s">
        <v>127</v>
      </c>
      <c r="AW313" s="13" t="s">
        <v>36</v>
      </c>
      <c r="AX313" s="13" t="s">
        <v>79</v>
      </c>
      <c r="AY313" s="247" t="s">
        <v>181</v>
      </c>
    </row>
    <row r="314" s="14" customFormat="1">
      <c r="A314" s="14"/>
      <c r="B314" s="248"/>
      <c r="C314" s="249"/>
      <c r="D314" s="238" t="s">
        <v>191</v>
      </c>
      <c r="E314" s="250" t="s">
        <v>1</v>
      </c>
      <c r="F314" s="251" t="s">
        <v>193</v>
      </c>
      <c r="G314" s="249"/>
      <c r="H314" s="252">
        <v>0.56200000000000006</v>
      </c>
      <c r="I314" s="253"/>
      <c r="J314" s="249"/>
      <c r="K314" s="249"/>
      <c r="L314" s="254"/>
      <c r="M314" s="255"/>
      <c r="N314" s="256"/>
      <c r="O314" s="256"/>
      <c r="P314" s="256"/>
      <c r="Q314" s="256"/>
      <c r="R314" s="256"/>
      <c r="S314" s="256"/>
      <c r="T314" s="257"/>
      <c r="U314" s="14"/>
      <c r="V314" s="14"/>
      <c r="W314" s="14"/>
      <c r="X314" s="14"/>
      <c r="Y314" s="14"/>
      <c r="Z314" s="14"/>
      <c r="AA314" s="14"/>
      <c r="AB314" s="14"/>
      <c r="AC314" s="14"/>
      <c r="AD314" s="14"/>
      <c r="AE314" s="14"/>
      <c r="AT314" s="258" t="s">
        <v>191</v>
      </c>
      <c r="AU314" s="258" t="s">
        <v>127</v>
      </c>
      <c r="AV314" s="14" t="s">
        <v>188</v>
      </c>
      <c r="AW314" s="14" t="s">
        <v>36</v>
      </c>
      <c r="AX314" s="14" t="s">
        <v>86</v>
      </c>
      <c r="AY314" s="258" t="s">
        <v>181</v>
      </c>
    </row>
    <row r="315" s="2" customFormat="1" ht="37.8" customHeight="1">
      <c r="A315" s="38"/>
      <c r="B315" s="39"/>
      <c r="C315" s="218" t="s">
        <v>298</v>
      </c>
      <c r="D315" s="218" t="s">
        <v>183</v>
      </c>
      <c r="E315" s="219" t="s">
        <v>425</v>
      </c>
      <c r="F315" s="220" t="s">
        <v>426</v>
      </c>
      <c r="G315" s="221" t="s">
        <v>227</v>
      </c>
      <c r="H315" s="222">
        <v>117.18600000000001</v>
      </c>
      <c r="I315" s="223"/>
      <c r="J315" s="224">
        <f>ROUND(I315*H315,2)</f>
        <v>0</v>
      </c>
      <c r="K315" s="220" t="s">
        <v>187</v>
      </c>
      <c r="L315" s="44"/>
      <c r="M315" s="225" t="s">
        <v>1</v>
      </c>
      <c r="N315" s="226" t="s">
        <v>45</v>
      </c>
      <c r="O315" s="91"/>
      <c r="P315" s="227">
        <f>O315*H315</f>
        <v>0</v>
      </c>
      <c r="Q315" s="227">
        <v>0</v>
      </c>
      <c r="R315" s="227">
        <f>Q315*H315</f>
        <v>0</v>
      </c>
      <c r="S315" s="227">
        <v>0</v>
      </c>
      <c r="T315" s="228">
        <f>S315*H315</f>
        <v>0</v>
      </c>
      <c r="U315" s="38"/>
      <c r="V315" s="38"/>
      <c r="W315" s="38"/>
      <c r="X315" s="38"/>
      <c r="Y315" s="38"/>
      <c r="Z315" s="38"/>
      <c r="AA315" s="38"/>
      <c r="AB315" s="38"/>
      <c r="AC315" s="38"/>
      <c r="AD315" s="38"/>
      <c r="AE315" s="38"/>
      <c r="AR315" s="229" t="s">
        <v>188</v>
      </c>
      <c r="AT315" s="229" t="s">
        <v>183</v>
      </c>
      <c r="AU315" s="229" t="s">
        <v>127</v>
      </c>
      <c r="AY315" s="17" t="s">
        <v>181</v>
      </c>
      <c r="BE315" s="230">
        <f>IF(N315="základní",J315,0)</f>
        <v>0</v>
      </c>
      <c r="BF315" s="230">
        <f>IF(N315="snížená",J315,0)</f>
        <v>0</v>
      </c>
      <c r="BG315" s="230">
        <f>IF(N315="zákl. přenesená",J315,0)</f>
        <v>0</v>
      </c>
      <c r="BH315" s="230">
        <f>IF(N315="sníž. přenesená",J315,0)</f>
        <v>0</v>
      </c>
      <c r="BI315" s="230">
        <f>IF(N315="nulová",J315,0)</f>
        <v>0</v>
      </c>
      <c r="BJ315" s="17" t="s">
        <v>127</v>
      </c>
      <c r="BK315" s="230">
        <f>ROUND(I315*H315,2)</f>
        <v>0</v>
      </c>
      <c r="BL315" s="17" t="s">
        <v>188</v>
      </c>
      <c r="BM315" s="229" t="s">
        <v>427</v>
      </c>
    </row>
    <row r="316" s="2" customFormat="1">
      <c r="A316" s="38"/>
      <c r="B316" s="39"/>
      <c r="C316" s="40"/>
      <c r="D316" s="231" t="s">
        <v>189</v>
      </c>
      <c r="E316" s="40"/>
      <c r="F316" s="232" t="s">
        <v>428</v>
      </c>
      <c r="G316" s="40"/>
      <c r="H316" s="40"/>
      <c r="I316" s="233"/>
      <c r="J316" s="40"/>
      <c r="K316" s="40"/>
      <c r="L316" s="44"/>
      <c r="M316" s="234"/>
      <c r="N316" s="235"/>
      <c r="O316" s="91"/>
      <c r="P316" s="91"/>
      <c r="Q316" s="91"/>
      <c r="R316" s="91"/>
      <c r="S316" s="91"/>
      <c r="T316" s="92"/>
      <c r="U316" s="38"/>
      <c r="V316" s="38"/>
      <c r="W316" s="38"/>
      <c r="X316" s="38"/>
      <c r="Y316" s="38"/>
      <c r="Z316" s="38"/>
      <c r="AA316" s="38"/>
      <c r="AB316" s="38"/>
      <c r="AC316" s="38"/>
      <c r="AD316" s="38"/>
      <c r="AE316" s="38"/>
      <c r="AT316" s="17" t="s">
        <v>189</v>
      </c>
      <c r="AU316" s="17" t="s">
        <v>127</v>
      </c>
    </row>
    <row r="317" s="13" customFormat="1">
      <c r="A317" s="13"/>
      <c r="B317" s="236"/>
      <c r="C317" s="237"/>
      <c r="D317" s="238" t="s">
        <v>191</v>
      </c>
      <c r="E317" s="239" t="s">
        <v>1</v>
      </c>
      <c r="F317" s="240" t="s">
        <v>429</v>
      </c>
      <c r="G317" s="237"/>
      <c r="H317" s="241">
        <v>139.911</v>
      </c>
      <c r="I317" s="242"/>
      <c r="J317" s="237"/>
      <c r="K317" s="237"/>
      <c r="L317" s="243"/>
      <c r="M317" s="244"/>
      <c r="N317" s="245"/>
      <c r="O317" s="245"/>
      <c r="P317" s="245"/>
      <c r="Q317" s="245"/>
      <c r="R317" s="245"/>
      <c r="S317" s="245"/>
      <c r="T317" s="246"/>
      <c r="U317" s="13"/>
      <c r="V317" s="13"/>
      <c r="W317" s="13"/>
      <c r="X317" s="13"/>
      <c r="Y317" s="13"/>
      <c r="Z317" s="13"/>
      <c r="AA317" s="13"/>
      <c r="AB317" s="13"/>
      <c r="AC317" s="13"/>
      <c r="AD317" s="13"/>
      <c r="AE317" s="13"/>
      <c r="AT317" s="247" t="s">
        <v>191</v>
      </c>
      <c r="AU317" s="247" t="s">
        <v>127</v>
      </c>
      <c r="AV317" s="13" t="s">
        <v>127</v>
      </c>
      <c r="AW317" s="13" t="s">
        <v>36</v>
      </c>
      <c r="AX317" s="13" t="s">
        <v>79</v>
      </c>
      <c r="AY317" s="247" t="s">
        <v>181</v>
      </c>
    </row>
    <row r="318" s="13" customFormat="1">
      <c r="A318" s="13"/>
      <c r="B318" s="236"/>
      <c r="C318" s="237"/>
      <c r="D318" s="238" t="s">
        <v>191</v>
      </c>
      <c r="E318" s="239" t="s">
        <v>1</v>
      </c>
      <c r="F318" s="240" t="s">
        <v>430</v>
      </c>
      <c r="G318" s="237"/>
      <c r="H318" s="241">
        <v>-22.725000000000001</v>
      </c>
      <c r="I318" s="242"/>
      <c r="J318" s="237"/>
      <c r="K318" s="237"/>
      <c r="L318" s="243"/>
      <c r="M318" s="244"/>
      <c r="N318" s="245"/>
      <c r="O318" s="245"/>
      <c r="P318" s="245"/>
      <c r="Q318" s="245"/>
      <c r="R318" s="245"/>
      <c r="S318" s="245"/>
      <c r="T318" s="246"/>
      <c r="U318" s="13"/>
      <c r="V318" s="13"/>
      <c r="W318" s="13"/>
      <c r="X318" s="13"/>
      <c r="Y318" s="13"/>
      <c r="Z318" s="13"/>
      <c r="AA318" s="13"/>
      <c r="AB318" s="13"/>
      <c r="AC318" s="13"/>
      <c r="AD318" s="13"/>
      <c r="AE318" s="13"/>
      <c r="AT318" s="247" t="s">
        <v>191</v>
      </c>
      <c r="AU318" s="247" t="s">
        <v>127</v>
      </c>
      <c r="AV318" s="13" t="s">
        <v>127</v>
      </c>
      <c r="AW318" s="13" t="s">
        <v>36</v>
      </c>
      <c r="AX318" s="13" t="s">
        <v>79</v>
      </c>
      <c r="AY318" s="247" t="s">
        <v>181</v>
      </c>
    </row>
    <row r="319" s="14" customFormat="1">
      <c r="A319" s="14"/>
      <c r="B319" s="248"/>
      <c r="C319" s="249"/>
      <c r="D319" s="238" t="s">
        <v>191</v>
      </c>
      <c r="E319" s="250" t="s">
        <v>1</v>
      </c>
      <c r="F319" s="251" t="s">
        <v>193</v>
      </c>
      <c r="G319" s="249"/>
      <c r="H319" s="252">
        <v>117.18600000000001</v>
      </c>
      <c r="I319" s="253"/>
      <c r="J319" s="249"/>
      <c r="K319" s="249"/>
      <c r="L319" s="254"/>
      <c r="M319" s="255"/>
      <c r="N319" s="256"/>
      <c r="O319" s="256"/>
      <c r="P319" s="256"/>
      <c r="Q319" s="256"/>
      <c r="R319" s="256"/>
      <c r="S319" s="256"/>
      <c r="T319" s="257"/>
      <c r="U319" s="14"/>
      <c r="V319" s="14"/>
      <c r="W319" s="14"/>
      <c r="X319" s="14"/>
      <c r="Y319" s="14"/>
      <c r="Z319" s="14"/>
      <c r="AA319" s="14"/>
      <c r="AB319" s="14"/>
      <c r="AC319" s="14"/>
      <c r="AD319" s="14"/>
      <c r="AE319" s="14"/>
      <c r="AT319" s="258" t="s">
        <v>191</v>
      </c>
      <c r="AU319" s="258" t="s">
        <v>127</v>
      </c>
      <c r="AV319" s="14" t="s">
        <v>188</v>
      </c>
      <c r="AW319" s="14" t="s">
        <v>36</v>
      </c>
      <c r="AX319" s="14" t="s">
        <v>86</v>
      </c>
      <c r="AY319" s="258" t="s">
        <v>181</v>
      </c>
    </row>
    <row r="320" s="2" customFormat="1" ht="24.15" customHeight="1">
      <c r="A320" s="38"/>
      <c r="B320" s="39"/>
      <c r="C320" s="218" t="s">
        <v>431</v>
      </c>
      <c r="D320" s="218" t="s">
        <v>183</v>
      </c>
      <c r="E320" s="219" t="s">
        <v>432</v>
      </c>
      <c r="F320" s="220" t="s">
        <v>433</v>
      </c>
      <c r="G320" s="221" t="s">
        <v>241</v>
      </c>
      <c r="H320" s="222">
        <v>71.989999999999995</v>
      </c>
      <c r="I320" s="223"/>
      <c r="J320" s="224">
        <f>ROUND(I320*H320,2)</f>
        <v>0</v>
      </c>
      <c r="K320" s="220" t="s">
        <v>187</v>
      </c>
      <c r="L320" s="44"/>
      <c r="M320" s="225" t="s">
        <v>1</v>
      </c>
      <c r="N320" s="226" t="s">
        <v>45</v>
      </c>
      <c r="O320" s="91"/>
      <c r="P320" s="227">
        <f>O320*H320</f>
        <v>0</v>
      </c>
      <c r="Q320" s="227">
        <v>0</v>
      </c>
      <c r="R320" s="227">
        <f>Q320*H320</f>
        <v>0</v>
      </c>
      <c r="S320" s="227">
        <v>0</v>
      </c>
      <c r="T320" s="228">
        <f>S320*H320</f>
        <v>0</v>
      </c>
      <c r="U320" s="38"/>
      <c r="V320" s="38"/>
      <c r="W320" s="38"/>
      <c r="X320" s="38"/>
      <c r="Y320" s="38"/>
      <c r="Z320" s="38"/>
      <c r="AA320" s="38"/>
      <c r="AB320" s="38"/>
      <c r="AC320" s="38"/>
      <c r="AD320" s="38"/>
      <c r="AE320" s="38"/>
      <c r="AR320" s="229" t="s">
        <v>188</v>
      </c>
      <c r="AT320" s="229" t="s">
        <v>183</v>
      </c>
      <c r="AU320" s="229" t="s">
        <v>127</v>
      </c>
      <c r="AY320" s="17" t="s">
        <v>181</v>
      </c>
      <c r="BE320" s="230">
        <f>IF(N320="základní",J320,0)</f>
        <v>0</v>
      </c>
      <c r="BF320" s="230">
        <f>IF(N320="snížená",J320,0)</f>
        <v>0</v>
      </c>
      <c r="BG320" s="230">
        <f>IF(N320="zákl. přenesená",J320,0)</f>
        <v>0</v>
      </c>
      <c r="BH320" s="230">
        <f>IF(N320="sníž. přenesená",J320,0)</f>
        <v>0</v>
      </c>
      <c r="BI320" s="230">
        <f>IF(N320="nulová",J320,0)</f>
        <v>0</v>
      </c>
      <c r="BJ320" s="17" t="s">
        <v>127</v>
      </c>
      <c r="BK320" s="230">
        <f>ROUND(I320*H320,2)</f>
        <v>0</v>
      </c>
      <c r="BL320" s="17" t="s">
        <v>188</v>
      </c>
      <c r="BM320" s="229" t="s">
        <v>434</v>
      </c>
    </row>
    <row r="321" s="2" customFormat="1">
      <c r="A321" s="38"/>
      <c r="B321" s="39"/>
      <c r="C321" s="40"/>
      <c r="D321" s="231" t="s">
        <v>189</v>
      </c>
      <c r="E321" s="40"/>
      <c r="F321" s="232" t="s">
        <v>435</v>
      </c>
      <c r="G321" s="40"/>
      <c r="H321" s="40"/>
      <c r="I321" s="233"/>
      <c r="J321" s="40"/>
      <c r="K321" s="40"/>
      <c r="L321" s="44"/>
      <c r="M321" s="234"/>
      <c r="N321" s="235"/>
      <c r="O321" s="91"/>
      <c r="P321" s="91"/>
      <c r="Q321" s="91"/>
      <c r="R321" s="91"/>
      <c r="S321" s="91"/>
      <c r="T321" s="92"/>
      <c r="U321" s="38"/>
      <c r="V321" s="38"/>
      <c r="W321" s="38"/>
      <c r="X321" s="38"/>
      <c r="Y321" s="38"/>
      <c r="Z321" s="38"/>
      <c r="AA321" s="38"/>
      <c r="AB321" s="38"/>
      <c r="AC321" s="38"/>
      <c r="AD321" s="38"/>
      <c r="AE321" s="38"/>
      <c r="AT321" s="17" t="s">
        <v>189</v>
      </c>
      <c r="AU321" s="17" t="s">
        <v>127</v>
      </c>
    </row>
    <row r="322" s="13" customFormat="1">
      <c r="A322" s="13"/>
      <c r="B322" s="236"/>
      <c r="C322" s="237"/>
      <c r="D322" s="238" t="s">
        <v>191</v>
      </c>
      <c r="E322" s="239" t="s">
        <v>1</v>
      </c>
      <c r="F322" s="240" t="s">
        <v>436</v>
      </c>
      <c r="G322" s="237"/>
      <c r="H322" s="241">
        <v>71.989999999999995</v>
      </c>
      <c r="I322" s="242"/>
      <c r="J322" s="237"/>
      <c r="K322" s="237"/>
      <c r="L322" s="243"/>
      <c r="M322" s="244"/>
      <c r="N322" s="245"/>
      <c r="O322" s="245"/>
      <c r="P322" s="245"/>
      <c r="Q322" s="245"/>
      <c r="R322" s="245"/>
      <c r="S322" s="245"/>
      <c r="T322" s="246"/>
      <c r="U322" s="13"/>
      <c r="V322" s="13"/>
      <c r="W322" s="13"/>
      <c r="X322" s="13"/>
      <c r="Y322" s="13"/>
      <c r="Z322" s="13"/>
      <c r="AA322" s="13"/>
      <c r="AB322" s="13"/>
      <c r="AC322" s="13"/>
      <c r="AD322" s="13"/>
      <c r="AE322" s="13"/>
      <c r="AT322" s="247" t="s">
        <v>191</v>
      </c>
      <c r="AU322" s="247" t="s">
        <v>127</v>
      </c>
      <c r="AV322" s="13" t="s">
        <v>127</v>
      </c>
      <c r="AW322" s="13" t="s">
        <v>36</v>
      </c>
      <c r="AX322" s="13" t="s">
        <v>79</v>
      </c>
      <c r="AY322" s="247" t="s">
        <v>181</v>
      </c>
    </row>
    <row r="323" s="14" customFormat="1">
      <c r="A323" s="14"/>
      <c r="B323" s="248"/>
      <c r="C323" s="249"/>
      <c r="D323" s="238" t="s">
        <v>191</v>
      </c>
      <c r="E323" s="250" t="s">
        <v>1</v>
      </c>
      <c r="F323" s="251" t="s">
        <v>193</v>
      </c>
      <c r="G323" s="249"/>
      <c r="H323" s="252">
        <v>71.989999999999995</v>
      </c>
      <c r="I323" s="253"/>
      <c r="J323" s="249"/>
      <c r="K323" s="249"/>
      <c r="L323" s="254"/>
      <c r="M323" s="255"/>
      <c r="N323" s="256"/>
      <c r="O323" s="256"/>
      <c r="P323" s="256"/>
      <c r="Q323" s="256"/>
      <c r="R323" s="256"/>
      <c r="S323" s="256"/>
      <c r="T323" s="257"/>
      <c r="U323" s="14"/>
      <c r="V323" s="14"/>
      <c r="W323" s="14"/>
      <c r="X323" s="14"/>
      <c r="Y323" s="14"/>
      <c r="Z323" s="14"/>
      <c r="AA323" s="14"/>
      <c r="AB323" s="14"/>
      <c r="AC323" s="14"/>
      <c r="AD323" s="14"/>
      <c r="AE323" s="14"/>
      <c r="AT323" s="258" t="s">
        <v>191</v>
      </c>
      <c r="AU323" s="258" t="s">
        <v>127</v>
      </c>
      <c r="AV323" s="14" t="s">
        <v>188</v>
      </c>
      <c r="AW323" s="14" t="s">
        <v>36</v>
      </c>
      <c r="AX323" s="14" t="s">
        <v>86</v>
      </c>
      <c r="AY323" s="258" t="s">
        <v>181</v>
      </c>
    </row>
    <row r="324" s="2" customFormat="1" ht="24.15" customHeight="1">
      <c r="A324" s="38"/>
      <c r="B324" s="39"/>
      <c r="C324" s="218" t="s">
        <v>305</v>
      </c>
      <c r="D324" s="218" t="s">
        <v>183</v>
      </c>
      <c r="E324" s="219" t="s">
        <v>437</v>
      </c>
      <c r="F324" s="220" t="s">
        <v>438</v>
      </c>
      <c r="G324" s="221" t="s">
        <v>241</v>
      </c>
      <c r="H324" s="222">
        <v>181</v>
      </c>
      <c r="I324" s="223"/>
      <c r="J324" s="224">
        <f>ROUND(I324*H324,2)</f>
        <v>0</v>
      </c>
      <c r="K324" s="220" t="s">
        <v>187</v>
      </c>
      <c r="L324" s="44"/>
      <c r="M324" s="225" t="s">
        <v>1</v>
      </c>
      <c r="N324" s="226" t="s">
        <v>45</v>
      </c>
      <c r="O324" s="91"/>
      <c r="P324" s="227">
        <f>O324*H324</f>
        <v>0</v>
      </c>
      <c r="Q324" s="227">
        <v>0</v>
      </c>
      <c r="R324" s="227">
        <f>Q324*H324</f>
        <v>0</v>
      </c>
      <c r="S324" s="227">
        <v>0</v>
      </c>
      <c r="T324" s="228">
        <f>S324*H324</f>
        <v>0</v>
      </c>
      <c r="U324" s="38"/>
      <c r="V324" s="38"/>
      <c r="W324" s="38"/>
      <c r="X324" s="38"/>
      <c r="Y324" s="38"/>
      <c r="Z324" s="38"/>
      <c r="AA324" s="38"/>
      <c r="AB324" s="38"/>
      <c r="AC324" s="38"/>
      <c r="AD324" s="38"/>
      <c r="AE324" s="38"/>
      <c r="AR324" s="229" t="s">
        <v>188</v>
      </c>
      <c r="AT324" s="229" t="s">
        <v>183</v>
      </c>
      <c r="AU324" s="229" t="s">
        <v>127</v>
      </c>
      <c r="AY324" s="17" t="s">
        <v>181</v>
      </c>
      <c r="BE324" s="230">
        <f>IF(N324="základní",J324,0)</f>
        <v>0</v>
      </c>
      <c r="BF324" s="230">
        <f>IF(N324="snížená",J324,0)</f>
        <v>0</v>
      </c>
      <c r="BG324" s="230">
        <f>IF(N324="zákl. přenesená",J324,0)</f>
        <v>0</v>
      </c>
      <c r="BH324" s="230">
        <f>IF(N324="sníž. přenesená",J324,0)</f>
        <v>0</v>
      </c>
      <c r="BI324" s="230">
        <f>IF(N324="nulová",J324,0)</f>
        <v>0</v>
      </c>
      <c r="BJ324" s="17" t="s">
        <v>127</v>
      </c>
      <c r="BK324" s="230">
        <f>ROUND(I324*H324,2)</f>
        <v>0</v>
      </c>
      <c r="BL324" s="17" t="s">
        <v>188</v>
      </c>
      <c r="BM324" s="229" t="s">
        <v>439</v>
      </c>
    </row>
    <row r="325" s="2" customFormat="1">
      <c r="A325" s="38"/>
      <c r="B325" s="39"/>
      <c r="C325" s="40"/>
      <c r="D325" s="231" t="s">
        <v>189</v>
      </c>
      <c r="E325" s="40"/>
      <c r="F325" s="232" t="s">
        <v>440</v>
      </c>
      <c r="G325" s="40"/>
      <c r="H325" s="40"/>
      <c r="I325" s="233"/>
      <c r="J325" s="40"/>
      <c r="K325" s="40"/>
      <c r="L325" s="44"/>
      <c r="M325" s="234"/>
      <c r="N325" s="235"/>
      <c r="O325" s="91"/>
      <c r="P325" s="91"/>
      <c r="Q325" s="91"/>
      <c r="R325" s="91"/>
      <c r="S325" s="91"/>
      <c r="T325" s="92"/>
      <c r="U325" s="38"/>
      <c r="V325" s="38"/>
      <c r="W325" s="38"/>
      <c r="X325" s="38"/>
      <c r="Y325" s="38"/>
      <c r="Z325" s="38"/>
      <c r="AA325" s="38"/>
      <c r="AB325" s="38"/>
      <c r="AC325" s="38"/>
      <c r="AD325" s="38"/>
      <c r="AE325" s="38"/>
      <c r="AT325" s="17" t="s">
        <v>189</v>
      </c>
      <c r="AU325" s="17" t="s">
        <v>127</v>
      </c>
    </row>
    <row r="326" s="13" customFormat="1">
      <c r="A326" s="13"/>
      <c r="B326" s="236"/>
      <c r="C326" s="237"/>
      <c r="D326" s="238" t="s">
        <v>191</v>
      </c>
      <c r="E326" s="239" t="s">
        <v>1</v>
      </c>
      <c r="F326" s="240" t="s">
        <v>441</v>
      </c>
      <c r="G326" s="237"/>
      <c r="H326" s="241">
        <v>110.40000000000001</v>
      </c>
      <c r="I326" s="242"/>
      <c r="J326" s="237"/>
      <c r="K326" s="237"/>
      <c r="L326" s="243"/>
      <c r="M326" s="244"/>
      <c r="N326" s="245"/>
      <c r="O326" s="245"/>
      <c r="P326" s="245"/>
      <c r="Q326" s="245"/>
      <c r="R326" s="245"/>
      <c r="S326" s="245"/>
      <c r="T326" s="246"/>
      <c r="U326" s="13"/>
      <c r="V326" s="13"/>
      <c r="W326" s="13"/>
      <c r="X326" s="13"/>
      <c r="Y326" s="13"/>
      <c r="Z326" s="13"/>
      <c r="AA326" s="13"/>
      <c r="AB326" s="13"/>
      <c r="AC326" s="13"/>
      <c r="AD326" s="13"/>
      <c r="AE326" s="13"/>
      <c r="AT326" s="247" t="s">
        <v>191</v>
      </c>
      <c r="AU326" s="247" t="s">
        <v>127</v>
      </c>
      <c r="AV326" s="13" t="s">
        <v>127</v>
      </c>
      <c r="AW326" s="13" t="s">
        <v>36</v>
      </c>
      <c r="AX326" s="13" t="s">
        <v>79</v>
      </c>
      <c r="AY326" s="247" t="s">
        <v>181</v>
      </c>
    </row>
    <row r="327" s="13" customFormat="1">
      <c r="A327" s="13"/>
      <c r="B327" s="236"/>
      <c r="C327" s="237"/>
      <c r="D327" s="238" t="s">
        <v>191</v>
      </c>
      <c r="E327" s="239" t="s">
        <v>1</v>
      </c>
      <c r="F327" s="240" t="s">
        <v>442</v>
      </c>
      <c r="G327" s="237"/>
      <c r="H327" s="241">
        <v>70.599999999999994</v>
      </c>
      <c r="I327" s="242"/>
      <c r="J327" s="237"/>
      <c r="K327" s="237"/>
      <c r="L327" s="243"/>
      <c r="M327" s="244"/>
      <c r="N327" s="245"/>
      <c r="O327" s="245"/>
      <c r="P327" s="245"/>
      <c r="Q327" s="245"/>
      <c r="R327" s="245"/>
      <c r="S327" s="245"/>
      <c r="T327" s="246"/>
      <c r="U327" s="13"/>
      <c r="V327" s="13"/>
      <c r="W327" s="13"/>
      <c r="X327" s="13"/>
      <c r="Y327" s="13"/>
      <c r="Z327" s="13"/>
      <c r="AA327" s="13"/>
      <c r="AB327" s="13"/>
      <c r="AC327" s="13"/>
      <c r="AD327" s="13"/>
      <c r="AE327" s="13"/>
      <c r="AT327" s="247" t="s">
        <v>191</v>
      </c>
      <c r="AU327" s="247" t="s">
        <v>127</v>
      </c>
      <c r="AV327" s="13" t="s">
        <v>127</v>
      </c>
      <c r="AW327" s="13" t="s">
        <v>36</v>
      </c>
      <c r="AX327" s="13" t="s">
        <v>79</v>
      </c>
      <c r="AY327" s="247" t="s">
        <v>181</v>
      </c>
    </row>
    <row r="328" s="14" customFormat="1">
      <c r="A328" s="14"/>
      <c r="B328" s="248"/>
      <c r="C328" s="249"/>
      <c r="D328" s="238" t="s">
        <v>191</v>
      </c>
      <c r="E328" s="250" t="s">
        <v>1</v>
      </c>
      <c r="F328" s="251" t="s">
        <v>193</v>
      </c>
      <c r="G328" s="249"/>
      <c r="H328" s="252">
        <v>181</v>
      </c>
      <c r="I328" s="253"/>
      <c r="J328" s="249"/>
      <c r="K328" s="249"/>
      <c r="L328" s="254"/>
      <c r="M328" s="255"/>
      <c r="N328" s="256"/>
      <c r="O328" s="256"/>
      <c r="P328" s="256"/>
      <c r="Q328" s="256"/>
      <c r="R328" s="256"/>
      <c r="S328" s="256"/>
      <c r="T328" s="257"/>
      <c r="U328" s="14"/>
      <c r="V328" s="14"/>
      <c r="W328" s="14"/>
      <c r="X328" s="14"/>
      <c r="Y328" s="14"/>
      <c r="Z328" s="14"/>
      <c r="AA328" s="14"/>
      <c r="AB328" s="14"/>
      <c r="AC328" s="14"/>
      <c r="AD328" s="14"/>
      <c r="AE328" s="14"/>
      <c r="AT328" s="258" t="s">
        <v>191</v>
      </c>
      <c r="AU328" s="258" t="s">
        <v>127</v>
      </c>
      <c r="AV328" s="14" t="s">
        <v>188</v>
      </c>
      <c r="AW328" s="14" t="s">
        <v>36</v>
      </c>
      <c r="AX328" s="14" t="s">
        <v>86</v>
      </c>
      <c r="AY328" s="258" t="s">
        <v>181</v>
      </c>
    </row>
    <row r="329" s="2" customFormat="1" ht="37.8" customHeight="1">
      <c r="A329" s="38"/>
      <c r="B329" s="39"/>
      <c r="C329" s="218" t="s">
        <v>443</v>
      </c>
      <c r="D329" s="218" t="s">
        <v>183</v>
      </c>
      <c r="E329" s="219" t="s">
        <v>444</v>
      </c>
      <c r="F329" s="220" t="s">
        <v>445</v>
      </c>
      <c r="G329" s="221" t="s">
        <v>227</v>
      </c>
      <c r="H329" s="222">
        <v>9.5999999999999996</v>
      </c>
      <c r="I329" s="223"/>
      <c r="J329" s="224">
        <f>ROUND(I329*H329,2)</f>
        <v>0</v>
      </c>
      <c r="K329" s="220" t="s">
        <v>187</v>
      </c>
      <c r="L329" s="44"/>
      <c r="M329" s="225" t="s">
        <v>1</v>
      </c>
      <c r="N329" s="226" t="s">
        <v>45</v>
      </c>
      <c r="O329" s="91"/>
      <c r="P329" s="227">
        <f>O329*H329</f>
        <v>0</v>
      </c>
      <c r="Q329" s="227">
        <v>0</v>
      </c>
      <c r="R329" s="227">
        <f>Q329*H329</f>
        <v>0</v>
      </c>
      <c r="S329" s="227">
        <v>0</v>
      </c>
      <c r="T329" s="228">
        <f>S329*H329</f>
        <v>0</v>
      </c>
      <c r="U329" s="38"/>
      <c r="V329" s="38"/>
      <c r="W329" s="38"/>
      <c r="X329" s="38"/>
      <c r="Y329" s="38"/>
      <c r="Z329" s="38"/>
      <c r="AA329" s="38"/>
      <c r="AB329" s="38"/>
      <c r="AC329" s="38"/>
      <c r="AD329" s="38"/>
      <c r="AE329" s="38"/>
      <c r="AR329" s="229" t="s">
        <v>188</v>
      </c>
      <c r="AT329" s="229" t="s">
        <v>183</v>
      </c>
      <c r="AU329" s="229" t="s">
        <v>127</v>
      </c>
      <c r="AY329" s="17" t="s">
        <v>181</v>
      </c>
      <c r="BE329" s="230">
        <f>IF(N329="základní",J329,0)</f>
        <v>0</v>
      </c>
      <c r="BF329" s="230">
        <f>IF(N329="snížená",J329,0)</f>
        <v>0</v>
      </c>
      <c r="BG329" s="230">
        <f>IF(N329="zákl. přenesená",J329,0)</f>
        <v>0</v>
      </c>
      <c r="BH329" s="230">
        <f>IF(N329="sníž. přenesená",J329,0)</f>
        <v>0</v>
      </c>
      <c r="BI329" s="230">
        <f>IF(N329="nulová",J329,0)</f>
        <v>0</v>
      </c>
      <c r="BJ329" s="17" t="s">
        <v>127</v>
      </c>
      <c r="BK329" s="230">
        <f>ROUND(I329*H329,2)</f>
        <v>0</v>
      </c>
      <c r="BL329" s="17" t="s">
        <v>188</v>
      </c>
      <c r="BM329" s="229" t="s">
        <v>446</v>
      </c>
    </row>
    <row r="330" s="2" customFormat="1">
      <c r="A330" s="38"/>
      <c r="B330" s="39"/>
      <c r="C330" s="40"/>
      <c r="D330" s="231" t="s">
        <v>189</v>
      </c>
      <c r="E330" s="40"/>
      <c r="F330" s="232" t="s">
        <v>447</v>
      </c>
      <c r="G330" s="40"/>
      <c r="H330" s="40"/>
      <c r="I330" s="233"/>
      <c r="J330" s="40"/>
      <c r="K330" s="40"/>
      <c r="L330" s="44"/>
      <c r="M330" s="234"/>
      <c r="N330" s="235"/>
      <c r="O330" s="91"/>
      <c r="P330" s="91"/>
      <c r="Q330" s="91"/>
      <c r="R330" s="91"/>
      <c r="S330" s="91"/>
      <c r="T330" s="92"/>
      <c r="U330" s="38"/>
      <c r="V330" s="38"/>
      <c r="W330" s="38"/>
      <c r="X330" s="38"/>
      <c r="Y330" s="38"/>
      <c r="Z330" s="38"/>
      <c r="AA330" s="38"/>
      <c r="AB330" s="38"/>
      <c r="AC330" s="38"/>
      <c r="AD330" s="38"/>
      <c r="AE330" s="38"/>
      <c r="AT330" s="17" t="s">
        <v>189</v>
      </c>
      <c r="AU330" s="17" t="s">
        <v>127</v>
      </c>
    </row>
    <row r="331" s="13" customFormat="1">
      <c r="A331" s="13"/>
      <c r="B331" s="236"/>
      <c r="C331" s="237"/>
      <c r="D331" s="238" t="s">
        <v>191</v>
      </c>
      <c r="E331" s="239" t="s">
        <v>1</v>
      </c>
      <c r="F331" s="240" t="s">
        <v>448</v>
      </c>
      <c r="G331" s="237"/>
      <c r="H331" s="241">
        <v>9.5999999999999996</v>
      </c>
      <c r="I331" s="242"/>
      <c r="J331" s="237"/>
      <c r="K331" s="237"/>
      <c r="L331" s="243"/>
      <c r="M331" s="244"/>
      <c r="N331" s="245"/>
      <c r="O331" s="245"/>
      <c r="P331" s="245"/>
      <c r="Q331" s="245"/>
      <c r="R331" s="245"/>
      <c r="S331" s="245"/>
      <c r="T331" s="246"/>
      <c r="U331" s="13"/>
      <c r="V331" s="13"/>
      <c r="W331" s="13"/>
      <c r="X331" s="13"/>
      <c r="Y331" s="13"/>
      <c r="Z331" s="13"/>
      <c r="AA331" s="13"/>
      <c r="AB331" s="13"/>
      <c r="AC331" s="13"/>
      <c r="AD331" s="13"/>
      <c r="AE331" s="13"/>
      <c r="AT331" s="247" t="s">
        <v>191</v>
      </c>
      <c r="AU331" s="247" t="s">
        <v>127</v>
      </c>
      <c r="AV331" s="13" t="s">
        <v>127</v>
      </c>
      <c r="AW331" s="13" t="s">
        <v>36</v>
      </c>
      <c r="AX331" s="13" t="s">
        <v>79</v>
      </c>
      <c r="AY331" s="247" t="s">
        <v>181</v>
      </c>
    </row>
    <row r="332" s="14" customFormat="1">
      <c r="A332" s="14"/>
      <c r="B332" s="248"/>
      <c r="C332" s="249"/>
      <c r="D332" s="238" t="s">
        <v>191</v>
      </c>
      <c r="E332" s="250" t="s">
        <v>1</v>
      </c>
      <c r="F332" s="251" t="s">
        <v>193</v>
      </c>
      <c r="G332" s="249"/>
      <c r="H332" s="252">
        <v>9.5999999999999996</v>
      </c>
      <c r="I332" s="253"/>
      <c r="J332" s="249"/>
      <c r="K332" s="249"/>
      <c r="L332" s="254"/>
      <c r="M332" s="255"/>
      <c r="N332" s="256"/>
      <c r="O332" s="256"/>
      <c r="P332" s="256"/>
      <c r="Q332" s="256"/>
      <c r="R332" s="256"/>
      <c r="S332" s="256"/>
      <c r="T332" s="257"/>
      <c r="U332" s="14"/>
      <c r="V332" s="14"/>
      <c r="W332" s="14"/>
      <c r="X332" s="14"/>
      <c r="Y332" s="14"/>
      <c r="Z332" s="14"/>
      <c r="AA332" s="14"/>
      <c r="AB332" s="14"/>
      <c r="AC332" s="14"/>
      <c r="AD332" s="14"/>
      <c r="AE332" s="14"/>
      <c r="AT332" s="258" t="s">
        <v>191</v>
      </c>
      <c r="AU332" s="258" t="s">
        <v>127</v>
      </c>
      <c r="AV332" s="14" t="s">
        <v>188</v>
      </c>
      <c r="AW332" s="14" t="s">
        <v>36</v>
      </c>
      <c r="AX332" s="14" t="s">
        <v>86</v>
      </c>
      <c r="AY332" s="258" t="s">
        <v>181</v>
      </c>
    </row>
    <row r="333" s="12" customFormat="1" ht="22.8" customHeight="1">
      <c r="A333" s="12"/>
      <c r="B333" s="202"/>
      <c r="C333" s="203"/>
      <c r="D333" s="204" t="s">
        <v>78</v>
      </c>
      <c r="E333" s="216" t="s">
        <v>188</v>
      </c>
      <c r="F333" s="216" t="s">
        <v>449</v>
      </c>
      <c r="G333" s="203"/>
      <c r="H333" s="203"/>
      <c r="I333" s="206"/>
      <c r="J333" s="217">
        <f>BK333</f>
        <v>0</v>
      </c>
      <c r="K333" s="203"/>
      <c r="L333" s="208"/>
      <c r="M333" s="209"/>
      <c r="N333" s="210"/>
      <c r="O333" s="210"/>
      <c r="P333" s="211">
        <f>SUM(P334:P411)</f>
        <v>0</v>
      </c>
      <c r="Q333" s="210"/>
      <c r="R333" s="211">
        <f>SUM(R334:R411)</f>
        <v>0</v>
      </c>
      <c r="S333" s="210"/>
      <c r="T333" s="212">
        <f>SUM(T334:T411)</f>
        <v>0</v>
      </c>
      <c r="U333" s="12"/>
      <c r="V333" s="12"/>
      <c r="W333" s="12"/>
      <c r="X333" s="12"/>
      <c r="Y333" s="12"/>
      <c r="Z333" s="12"/>
      <c r="AA333" s="12"/>
      <c r="AB333" s="12"/>
      <c r="AC333" s="12"/>
      <c r="AD333" s="12"/>
      <c r="AE333" s="12"/>
      <c r="AR333" s="213" t="s">
        <v>86</v>
      </c>
      <c r="AT333" s="214" t="s">
        <v>78</v>
      </c>
      <c r="AU333" s="214" t="s">
        <v>86</v>
      </c>
      <c r="AY333" s="213" t="s">
        <v>181</v>
      </c>
      <c r="BK333" s="215">
        <f>SUM(BK334:BK411)</f>
        <v>0</v>
      </c>
    </row>
    <row r="334" s="2" customFormat="1" ht="49.05" customHeight="1">
      <c r="A334" s="38"/>
      <c r="B334" s="39"/>
      <c r="C334" s="218" t="s">
        <v>313</v>
      </c>
      <c r="D334" s="218" t="s">
        <v>183</v>
      </c>
      <c r="E334" s="219" t="s">
        <v>450</v>
      </c>
      <c r="F334" s="220" t="s">
        <v>451</v>
      </c>
      <c r="G334" s="221" t="s">
        <v>186</v>
      </c>
      <c r="H334" s="222">
        <v>138.66</v>
      </c>
      <c r="I334" s="223"/>
      <c r="J334" s="224">
        <f>ROUND(I334*H334,2)</f>
        <v>0</v>
      </c>
      <c r="K334" s="220" t="s">
        <v>187</v>
      </c>
      <c r="L334" s="44"/>
      <c r="M334" s="225" t="s">
        <v>1</v>
      </c>
      <c r="N334" s="226" t="s">
        <v>45</v>
      </c>
      <c r="O334" s="91"/>
      <c r="P334" s="227">
        <f>O334*H334</f>
        <v>0</v>
      </c>
      <c r="Q334" s="227">
        <v>0</v>
      </c>
      <c r="R334" s="227">
        <f>Q334*H334</f>
        <v>0</v>
      </c>
      <c r="S334" s="227">
        <v>0</v>
      </c>
      <c r="T334" s="228">
        <f>S334*H334</f>
        <v>0</v>
      </c>
      <c r="U334" s="38"/>
      <c r="V334" s="38"/>
      <c r="W334" s="38"/>
      <c r="X334" s="38"/>
      <c r="Y334" s="38"/>
      <c r="Z334" s="38"/>
      <c r="AA334" s="38"/>
      <c r="AB334" s="38"/>
      <c r="AC334" s="38"/>
      <c r="AD334" s="38"/>
      <c r="AE334" s="38"/>
      <c r="AR334" s="229" t="s">
        <v>188</v>
      </c>
      <c r="AT334" s="229" t="s">
        <v>183</v>
      </c>
      <c r="AU334" s="229" t="s">
        <v>127</v>
      </c>
      <c r="AY334" s="17" t="s">
        <v>181</v>
      </c>
      <c r="BE334" s="230">
        <f>IF(N334="základní",J334,0)</f>
        <v>0</v>
      </c>
      <c r="BF334" s="230">
        <f>IF(N334="snížená",J334,0)</f>
        <v>0</v>
      </c>
      <c r="BG334" s="230">
        <f>IF(N334="zákl. přenesená",J334,0)</f>
        <v>0</v>
      </c>
      <c r="BH334" s="230">
        <f>IF(N334="sníž. přenesená",J334,0)</f>
        <v>0</v>
      </c>
      <c r="BI334" s="230">
        <f>IF(N334="nulová",J334,0)</f>
        <v>0</v>
      </c>
      <c r="BJ334" s="17" t="s">
        <v>127</v>
      </c>
      <c r="BK334" s="230">
        <f>ROUND(I334*H334,2)</f>
        <v>0</v>
      </c>
      <c r="BL334" s="17" t="s">
        <v>188</v>
      </c>
      <c r="BM334" s="229" t="s">
        <v>452</v>
      </c>
    </row>
    <row r="335" s="2" customFormat="1">
      <c r="A335" s="38"/>
      <c r="B335" s="39"/>
      <c r="C335" s="40"/>
      <c r="D335" s="231" t="s">
        <v>189</v>
      </c>
      <c r="E335" s="40"/>
      <c r="F335" s="232" t="s">
        <v>453</v>
      </c>
      <c r="G335" s="40"/>
      <c r="H335" s="40"/>
      <c r="I335" s="233"/>
      <c r="J335" s="40"/>
      <c r="K335" s="40"/>
      <c r="L335" s="44"/>
      <c r="M335" s="234"/>
      <c r="N335" s="235"/>
      <c r="O335" s="91"/>
      <c r="P335" s="91"/>
      <c r="Q335" s="91"/>
      <c r="R335" s="91"/>
      <c r="S335" s="91"/>
      <c r="T335" s="92"/>
      <c r="U335" s="38"/>
      <c r="V335" s="38"/>
      <c r="W335" s="38"/>
      <c r="X335" s="38"/>
      <c r="Y335" s="38"/>
      <c r="Z335" s="38"/>
      <c r="AA335" s="38"/>
      <c r="AB335" s="38"/>
      <c r="AC335" s="38"/>
      <c r="AD335" s="38"/>
      <c r="AE335" s="38"/>
      <c r="AT335" s="17" t="s">
        <v>189</v>
      </c>
      <c r="AU335" s="17" t="s">
        <v>127</v>
      </c>
    </row>
    <row r="336" s="15" customFormat="1">
      <c r="A336" s="15"/>
      <c r="B336" s="269"/>
      <c r="C336" s="270"/>
      <c r="D336" s="238" t="s">
        <v>191</v>
      </c>
      <c r="E336" s="271" t="s">
        <v>1</v>
      </c>
      <c r="F336" s="272" t="s">
        <v>454</v>
      </c>
      <c r="G336" s="270"/>
      <c r="H336" s="271" t="s">
        <v>1</v>
      </c>
      <c r="I336" s="273"/>
      <c r="J336" s="270"/>
      <c r="K336" s="270"/>
      <c r="L336" s="274"/>
      <c r="M336" s="275"/>
      <c r="N336" s="276"/>
      <c r="O336" s="276"/>
      <c r="P336" s="276"/>
      <c r="Q336" s="276"/>
      <c r="R336" s="276"/>
      <c r="S336" s="276"/>
      <c r="T336" s="277"/>
      <c r="U336" s="15"/>
      <c r="V336" s="15"/>
      <c r="W336" s="15"/>
      <c r="X336" s="15"/>
      <c r="Y336" s="15"/>
      <c r="Z336" s="15"/>
      <c r="AA336" s="15"/>
      <c r="AB336" s="15"/>
      <c r="AC336" s="15"/>
      <c r="AD336" s="15"/>
      <c r="AE336" s="15"/>
      <c r="AT336" s="278" t="s">
        <v>191</v>
      </c>
      <c r="AU336" s="278" t="s">
        <v>127</v>
      </c>
      <c r="AV336" s="15" t="s">
        <v>86</v>
      </c>
      <c r="AW336" s="15" t="s">
        <v>36</v>
      </c>
      <c r="AX336" s="15" t="s">
        <v>79</v>
      </c>
      <c r="AY336" s="278" t="s">
        <v>181</v>
      </c>
    </row>
    <row r="337" s="13" customFormat="1">
      <c r="A337" s="13"/>
      <c r="B337" s="236"/>
      <c r="C337" s="237"/>
      <c r="D337" s="238" t="s">
        <v>191</v>
      </c>
      <c r="E337" s="239" t="s">
        <v>1</v>
      </c>
      <c r="F337" s="240" t="s">
        <v>455</v>
      </c>
      <c r="G337" s="237"/>
      <c r="H337" s="241">
        <v>39.912999999999997</v>
      </c>
      <c r="I337" s="242"/>
      <c r="J337" s="237"/>
      <c r="K337" s="237"/>
      <c r="L337" s="243"/>
      <c r="M337" s="244"/>
      <c r="N337" s="245"/>
      <c r="O337" s="245"/>
      <c r="P337" s="245"/>
      <c r="Q337" s="245"/>
      <c r="R337" s="245"/>
      <c r="S337" s="245"/>
      <c r="T337" s="246"/>
      <c r="U337" s="13"/>
      <c r="V337" s="13"/>
      <c r="W337" s="13"/>
      <c r="X337" s="13"/>
      <c r="Y337" s="13"/>
      <c r="Z337" s="13"/>
      <c r="AA337" s="13"/>
      <c r="AB337" s="13"/>
      <c r="AC337" s="13"/>
      <c r="AD337" s="13"/>
      <c r="AE337" s="13"/>
      <c r="AT337" s="247" t="s">
        <v>191</v>
      </c>
      <c r="AU337" s="247" t="s">
        <v>127</v>
      </c>
      <c r="AV337" s="13" t="s">
        <v>127</v>
      </c>
      <c r="AW337" s="13" t="s">
        <v>36</v>
      </c>
      <c r="AX337" s="13" t="s">
        <v>79</v>
      </c>
      <c r="AY337" s="247" t="s">
        <v>181</v>
      </c>
    </row>
    <row r="338" s="13" customFormat="1">
      <c r="A338" s="13"/>
      <c r="B338" s="236"/>
      <c r="C338" s="237"/>
      <c r="D338" s="238" t="s">
        <v>191</v>
      </c>
      <c r="E338" s="239" t="s">
        <v>1</v>
      </c>
      <c r="F338" s="240" t="s">
        <v>456</v>
      </c>
      <c r="G338" s="237"/>
      <c r="H338" s="241">
        <v>101.035</v>
      </c>
      <c r="I338" s="242"/>
      <c r="J338" s="237"/>
      <c r="K338" s="237"/>
      <c r="L338" s="243"/>
      <c r="M338" s="244"/>
      <c r="N338" s="245"/>
      <c r="O338" s="245"/>
      <c r="P338" s="245"/>
      <c r="Q338" s="245"/>
      <c r="R338" s="245"/>
      <c r="S338" s="245"/>
      <c r="T338" s="246"/>
      <c r="U338" s="13"/>
      <c r="V338" s="13"/>
      <c r="W338" s="13"/>
      <c r="X338" s="13"/>
      <c r="Y338" s="13"/>
      <c r="Z338" s="13"/>
      <c r="AA338" s="13"/>
      <c r="AB338" s="13"/>
      <c r="AC338" s="13"/>
      <c r="AD338" s="13"/>
      <c r="AE338" s="13"/>
      <c r="AT338" s="247" t="s">
        <v>191</v>
      </c>
      <c r="AU338" s="247" t="s">
        <v>127</v>
      </c>
      <c r="AV338" s="13" t="s">
        <v>127</v>
      </c>
      <c r="AW338" s="13" t="s">
        <v>36</v>
      </c>
      <c r="AX338" s="13" t="s">
        <v>79</v>
      </c>
      <c r="AY338" s="247" t="s">
        <v>181</v>
      </c>
    </row>
    <row r="339" s="13" customFormat="1">
      <c r="A339" s="13"/>
      <c r="B339" s="236"/>
      <c r="C339" s="237"/>
      <c r="D339" s="238" t="s">
        <v>191</v>
      </c>
      <c r="E339" s="239" t="s">
        <v>1</v>
      </c>
      <c r="F339" s="240" t="s">
        <v>457</v>
      </c>
      <c r="G339" s="237"/>
      <c r="H339" s="241">
        <v>-2.2879999999999998</v>
      </c>
      <c r="I339" s="242"/>
      <c r="J339" s="237"/>
      <c r="K339" s="237"/>
      <c r="L339" s="243"/>
      <c r="M339" s="244"/>
      <c r="N339" s="245"/>
      <c r="O339" s="245"/>
      <c r="P339" s="245"/>
      <c r="Q339" s="245"/>
      <c r="R339" s="245"/>
      <c r="S339" s="245"/>
      <c r="T339" s="246"/>
      <c r="U339" s="13"/>
      <c r="V339" s="13"/>
      <c r="W339" s="13"/>
      <c r="X339" s="13"/>
      <c r="Y339" s="13"/>
      <c r="Z339" s="13"/>
      <c r="AA339" s="13"/>
      <c r="AB339" s="13"/>
      <c r="AC339" s="13"/>
      <c r="AD339" s="13"/>
      <c r="AE339" s="13"/>
      <c r="AT339" s="247" t="s">
        <v>191</v>
      </c>
      <c r="AU339" s="247" t="s">
        <v>127</v>
      </c>
      <c r="AV339" s="13" t="s">
        <v>127</v>
      </c>
      <c r="AW339" s="13" t="s">
        <v>36</v>
      </c>
      <c r="AX339" s="13" t="s">
        <v>79</v>
      </c>
      <c r="AY339" s="247" t="s">
        <v>181</v>
      </c>
    </row>
    <row r="340" s="14" customFormat="1">
      <c r="A340" s="14"/>
      <c r="B340" s="248"/>
      <c r="C340" s="249"/>
      <c r="D340" s="238" t="s">
        <v>191</v>
      </c>
      <c r="E340" s="250" t="s">
        <v>1</v>
      </c>
      <c r="F340" s="251" t="s">
        <v>193</v>
      </c>
      <c r="G340" s="249"/>
      <c r="H340" s="252">
        <v>138.65999999999997</v>
      </c>
      <c r="I340" s="253"/>
      <c r="J340" s="249"/>
      <c r="K340" s="249"/>
      <c r="L340" s="254"/>
      <c r="M340" s="255"/>
      <c r="N340" s="256"/>
      <c r="O340" s="256"/>
      <c r="P340" s="256"/>
      <c r="Q340" s="256"/>
      <c r="R340" s="256"/>
      <c r="S340" s="256"/>
      <c r="T340" s="257"/>
      <c r="U340" s="14"/>
      <c r="V340" s="14"/>
      <c r="W340" s="14"/>
      <c r="X340" s="14"/>
      <c r="Y340" s="14"/>
      <c r="Z340" s="14"/>
      <c r="AA340" s="14"/>
      <c r="AB340" s="14"/>
      <c r="AC340" s="14"/>
      <c r="AD340" s="14"/>
      <c r="AE340" s="14"/>
      <c r="AT340" s="258" t="s">
        <v>191</v>
      </c>
      <c r="AU340" s="258" t="s">
        <v>127</v>
      </c>
      <c r="AV340" s="14" t="s">
        <v>188</v>
      </c>
      <c r="AW340" s="14" t="s">
        <v>36</v>
      </c>
      <c r="AX340" s="14" t="s">
        <v>86</v>
      </c>
      <c r="AY340" s="258" t="s">
        <v>181</v>
      </c>
    </row>
    <row r="341" s="2" customFormat="1" ht="49.05" customHeight="1">
      <c r="A341" s="38"/>
      <c r="B341" s="39"/>
      <c r="C341" s="218" t="s">
        <v>458</v>
      </c>
      <c r="D341" s="218" t="s">
        <v>183</v>
      </c>
      <c r="E341" s="219" t="s">
        <v>459</v>
      </c>
      <c r="F341" s="220" t="s">
        <v>460</v>
      </c>
      <c r="G341" s="221" t="s">
        <v>186</v>
      </c>
      <c r="H341" s="222">
        <v>28.024999999999999</v>
      </c>
      <c r="I341" s="223"/>
      <c r="J341" s="224">
        <f>ROUND(I341*H341,2)</f>
        <v>0</v>
      </c>
      <c r="K341" s="220" t="s">
        <v>187</v>
      </c>
      <c r="L341" s="44"/>
      <c r="M341" s="225" t="s">
        <v>1</v>
      </c>
      <c r="N341" s="226" t="s">
        <v>45</v>
      </c>
      <c r="O341" s="91"/>
      <c r="P341" s="227">
        <f>O341*H341</f>
        <v>0</v>
      </c>
      <c r="Q341" s="227">
        <v>0</v>
      </c>
      <c r="R341" s="227">
        <f>Q341*H341</f>
        <v>0</v>
      </c>
      <c r="S341" s="227">
        <v>0</v>
      </c>
      <c r="T341" s="228">
        <f>S341*H341</f>
        <v>0</v>
      </c>
      <c r="U341" s="38"/>
      <c r="V341" s="38"/>
      <c r="W341" s="38"/>
      <c r="X341" s="38"/>
      <c r="Y341" s="38"/>
      <c r="Z341" s="38"/>
      <c r="AA341" s="38"/>
      <c r="AB341" s="38"/>
      <c r="AC341" s="38"/>
      <c r="AD341" s="38"/>
      <c r="AE341" s="38"/>
      <c r="AR341" s="229" t="s">
        <v>188</v>
      </c>
      <c r="AT341" s="229" t="s">
        <v>183</v>
      </c>
      <c r="AU341" s="229" t="s">
        <v>127</v>
      </c>
      <c r="AY341" s="17" t="s">
        <v>181</v>
      </c>
      <c r="BE341" s="230">
        <f>IF(N341="základní",J341,0)</f>
        <v>0</v>
      </c>
      <c r="BF341" s="230">
        <f>IF(N341="snížená",J341,0)</f>
        <v>0</v>
      </c>
      <c r="BG341" s="230">
        <f>IF(N341="zákl. přenesená",J341,0)</f>
        <v>0</v>
      </c>
      <c r="BH341" s="230">
        <f>IF(N341="sníž. přenesená",J341,0)</f>
        <v>0</v>
      </c>
      <c r="BI341" s="230">
        <f>IF(N341="nulová",J341,0)</f>
        <v>0</v>
      </c>
      <c r="BJ341" s="17" t="s">
        <v>127</v>
      </c>
      <c r="BK341" s="230">
        <f>ROUND(I341*H341,2)</f>
        <v>0</v>
      </c>
      <c r="BL341" s="17" t="s">
        <v>188</v>
      </c>
      <c r="BM341" s="229" t="s">
        <v>461</v>
      </c>
    </row>
    <row r="342" s="2" customFormat="1">
      <c r="A342" s="38"/>
      <c r="B342" s="39"/>
      <c r="C342" s="40"/>
      <c r="D342" s="231" t="s">
        <v>189</v>
      </c>
      <c r="E342" s="40"/>
      <c r="F342" s="232" t="s">
        <v>462</v>
      </c>
      <c r="G342" s="40"/>
      <c r="H342" s="40"/>
      <c r="I342" s="233"/>
      <c r="J342" s="40"/>
      <c r="K342" s="40"/>
      <c r="L342" s="44"/>
      <c r="M342" s="234"/>
      <c r="N342" s="235"/>
      <c r="O342" s="91"/>
      <c r="P342" s="91"/>
      <c r="Q342" s="91"/>
      <c r="R342" s="91"/>
      <c r="S342" s="91"/>
      <c r="T342" s="92"/>
      <c r="U342" s="38"/>
      <c r="V342" s="38"/>
      <c r="W342" s="38"/>
      <c r="X342" s="38"/>
      <c r="Y342" s="38"/>
      <c r="Z342" s="38"/>
      <c r="AA342" s="38"/>
      <c r="AB342" s="38"/>
      <c r="AC342" s="38"/>
      <c r="AD342" s="38"/>
      <c r="AE342" s="38"/>
      <c r="AT342" s="17" t="s">
        <v>189</v>
      </c>
      <c r="AU342" s="17" t="s">
        <v>127</v>
      </c>
    </row>
    <row r="343" s="15" customFormat="1">
      <c r="A343" s="15"/>
      <c r="B343" s="269"/>
      <c r="C343" s="270"/>
      <c r="D343" s="238" t="s">
        <v>191</v>
      </c>
      <c r="E343" s="271" t="s">
        <v>1</v>
      </c>
      <c r="F343" s="272" t="s">
        <v>463</v>
      </c>
      <c r="G343" s="270"/>
      <c r="H343" s="271" t="s">
        <v>1</v>
      </c>
      <c r="I343" s="273"/>
      <c r="J343" s="270"/>
      <c r="K343" s="270"/>
      <c r="L343" s="274"/>
      <c r="M343" s="275"/>
      <c r="N343" s="276"/>
      <c r="O343" s="276"/>
      <c r="P343" s="276"/>
      <c r="Q343" s="276"/>
      <c r="R343" s="276"/>
      <c r="S343" s="276"/>
      <c r="T343" s="277"/>
      <c r="U343" s="15"/>
      <c r="V343" s="15"/>
      <c r="W343" s="15"/>
      <c r="X343" s="15"/>
      <c r="Y343" s="15"/>
      <c r="Z343" s="15"/>
      <c r="AA343" s="15"/>
      <c r="AB343" s="15"/>
      <c r="AC343" s="15"/>
      <c r="AD343" s="15"/>
      <c r="AE343" s="15"/>
      <c r="AT343" s="278" t="s">
        <v>191</v>
      </c>
      <c r="AU343" s="278" t="s">
        <v>127</v>
      </c>
      <c r="AV343" s="15" t="s">
        <v>86</v>
      </c>
      <c r="AW343" s="15" t="s">
        <v>36</v>
      </c>
      <c r="AX343" s="15" t="s">
        <v>79</v>
      </c>
      <c r="AY343" s="278" t="s">
        <v>181</v>
      </c>
    </row>
    <row r="344" s="13" customFormat="1">
      <c r="A344" s="13"/>
      <c r="B344" s="236"/>
      <c r="C344" s="237"/>
      <c r="D344" s="238" t="s">
        <v>191</v>
      </c>
      <c r="E344" s="239" t="s">
        <v>1</v>
      </c>
      <c r="F344" s="240" t="s">
        <v>464</v>
      </c>
      <c r="G344" s="237"/>
      <c r="H344" s="241">
        <v>3.6269999999999998</v>
      </c>
      <c r="I344" s="242"/>
      <c r="J344" s="237"/>
      <c r="K344" s="237"/>
      <c r="L344" s="243"/>
      <c r="M344" s="244"/>
      <c r="N344" s="245"/>
      <c r="O344" s="245"/>
      <c r="P344" s="245"/>
      <c r="Q344" s="245"/>
      <c r="R344" s="245"/>
      <c r="S344" s="245"/>
      <c r="T344" s="246"/>
      <c r="U344" s="13"/>
      <c r="V344" s="13"/>
      <c r="W344" s="13"/>
      <c r="X344" s="13"/>
      <c r="Y344" s="13"/>
      <c r="Z344" s="13"/>
      <c r="AA344" s="13"/>
      <c r="AB344" s="13"/>
      <c r="AC344" s="13"/>
      <c r="AD344" s="13"/>
      <c r="AE344" s="13"/>
      <c r="AT344" s="247" t="s">
        <v>191</v>
      </c>
      <c r="AU344" s="247" t="s">
        <v>127</v>
      </c>
      <c r="AV344" s="13" t="s">
        <v>127</v>
      </c>
      <c r="AW344" s="13" t="s">
        <v>36</v>
      </c>
      <c r="AX344" s="13" t="s">
        <v>79</v>
      </c>
      <c r="AY344" s="247" t="s">
        <v>181</v>
      </c>
    </row>
    <row r="345" s="13" customFormat="1">
      <c r="A345" s="13"/>
      <c r="B345" s="236"/>
      <c r="C345" s="237"/>
      <c r="D345" s="238" t="s">
        <v>191</v>
      </c>
      <c r="E345" s="239" t="s">
        <v>1</v>
      </c>
      <c r="F345" s="240" t="s">
        <v>465</v>
      </c>
      <c r="G345" s="237"/>
      <c r="H345" s="241">
        <v>1.472</v>
      </c>
      <c r="I345" s="242"/>
      <c r="J345" s="237"/>
      <c r="K345" s="237"/>
      <c r="L345" s="243"/>
      <c r="M345" s="244"/>
      <c r="N345" s="245"/>
      <c r="O345" s="245"/>
      <c r="P345" s="245"/>
      <c r="Q345" s="245"/>
      <c r="R345" s="245"/>
      <c r="S345" s="245"/>
      <c r="T345" s="246"/>
      <c r="U345" s="13"/>
      <c r="V345" s="13"/>
      <c r="W345" s="13"/>
      <c r="X345" s="13"/>
      <c r="Y345" s="13"/>
      <c r="Z345" s="13"/>
      <c r="AA345" s="13"/>
      <c r="AB345" s="13"/>
      <c r="AC345" s="13"/>
      <c r="AD345" s="13"/>
      <c r="AE345" s="13"/>
      <c r="AT345" s="247" t="s">
        <v>191</v>
      </c>
      <c r="AU345" s="247" t="s">
        <v>127</v>
      </c>
      <c r="AV345" s="13" t="s">
        <v>127</v>
      </c>
      <c r="AW345" s="13" t="s">
        <v>36</v>
      </c>
      <c r="AX345" s="13" t="s">
        <v>79</v>
      </c>
      <c r="AY345" s="247" t="s">
        <v>181</v>
      </c>
    </row>
    <row r="346" s="13" customFormat="1">
      <c r="A346" s="13"/>
      <c r="B346" s="236"/>
      <c r="C346" s="237"/>
      <c r="D346" s="238" t="s">
        <v>191</v>
      </c>
      <c r="E346" s="239" t="s">
        <v>1</v>
      </c>
      <c r="F346" s="240" t="s">
        <v>466</v>
      </c>
      <c r="G346" s="237"/>
      <c r="H346" s="241">
        <v>20.492999999999999</v>
      </c>
      <c r="I346" s="242"/>
      <c r="J346" s="237"/>
      <c r="K346" s="237"/>
      <c r="L346" s="243"/>
      <c r="M346" s="244"/>
      <c r="N346" s="245"/>
      <c r="O346" s="245"/>
      <c r="P346" s="245"/>
      <c r="Q346" s="245"/>
      <c r="R346" s="245"/>
      <c r="S346" s="245"/>
      <c r="T346" s="246"/>
      <c r="U346" s="13"/>
      <c r="V346" s="13"/>
      <c r="W346" s="13"/>
      <c r="X346" s="13"/>
      <c r="Y346" s="13"/>
      <c r="Z346" s="13"/>
      <c r="AA346" s="13"/>
      <c r="AB346" s="13"/>
      <c r="AC346" s="13"/>
      <c r="AD346" s="13"/>
      <c r="AE346" s="13"/>
      <c r="AT346" s="247" t="s">
        <v>191</v>
      </c>
      <c r="AU346" s="247" t="s">
        <v>127</v>
      </c>
      <c r="AV346" s="13" t="s">
        <v>127</v>
      </c>
      <c r="AW346" s="13" t="s">
        <v>36</v>
      </c>
      <c r="AX346" s="13" t="s">
        <v>79</v>
      </c>
      <c r="AY346" s="247" t="s">
        <v>181</v>
      </c>
    </row>
    <row r="347" s="13" customFormat="1">
      <c r="A347" s="13"/>
      <c r="B347" s="236"/>
      <c r="C347" s="237"/>
      <c r="D347" s="238" t="s">
        <v>191</v>
      </c>
      <c r="E347" s="239" t="s">
        <v>1</v>
      </c>
      <c r="F347" s="240" t="s">
        <v>467</v>
      </c>
      <c r="G347" s="237"/>
      <c r="H347" s="241">
        <v>2.4329999999999998</v>
      </c>
      <c r="I347" s="242"/>
      <c r="J347" s="237"/>
      <c r="K347" s="237"/>
      <c r="L347" s="243"/>
      <c r="M347" s="244"/>
      <c r="N347" s="245"/>
      <c r="O347" s="245"/>
      <c r="P347" s="245"/>
      <c r="Q347" s="245"/>
      <c r="R347" s="245"/>
      <c r="S347" s="245"/>
      <c r="T347" s="246"/>
      <c r="U347" s="13"/>
      <c r="V347" s="13"/>
      <c r="W347" s="13"/>
      <c r="X347" s="13"/>
      <c r="Y347" s="13"/>
      <c r="Z347" s="13"/>
      <c r="AA347" s="13"/>
      <c r="AB347" s="13"/>
      <c r="AC347" s="13"/>
      <c r="AD347" s="13"/>
      <c r="AE347" s="13"/>
      <c r="AT347" s="247" t="s">
        <v>191</v>
      </c>
      <c r="AU347" s="247" t="s">
        <v>127</v>
      </c>
      <c r="AV347" s="13" t="s">
        <v>127</v>
      </c>
      <c r="AW347" s="13" t="s">
        <v>36</v>
      </c>
      <c r="AX347" s="13" t="s">
        <v>79</v>
      </c>
      <c r="AY347" s="247" t="s">
        <v>181</v>
      </c>
    </row>
    <row r="348" s="14" customFormat="1">
      <c r="A348" s="14"/>
      <c r="B348" s="248"/>
      <c r="C348" s="249"/>
      <c r="D348" s="238" t="s">
        <v>191</v>
      </c>
      <c r="E348" s="250" t="s">
        <v>1</v>
      </c>
      <c r="F348" s="251" t="s">
        <v>193</v>
      </c>
      <c r="G348" s="249"/>
      <c r="H348" s="252">
        <v>28.024999999999999</v>
      </c>
      <c r="I348" s="253"/>
      <c r="J348" s="249"/>
      <c r="K348" s="249"/>
      <c r="L348" s="254"/>
      <c r="M348" s="255"/>
      <c r="N348" s="256"/>
      <c r="O348" s="256"/>
      <c r="P348" s="256"/>
      <c r="Q348" s="256"/>
      <c r="R348" s="256"/>
      <c r="S348" s="256"/>
      <c r="T348" s="257"/>
      <c r="U348" s="14"/>
      <c r="V348" s="14"/>
      <c r="W348" s="14"/>
      <c r="X348" s="14"/>
      <c r="Y348" s="14"/>
      <c r="Z348" s="14"/>
      <c r="AA348" s="14"/>
      <c r="AB348" s="14"/>
      <c r="AC348" s="14"/>
      <c r="AD348" s="14"/>
      <c r="AE348" s="14"/>
      <c r="AT348" s="258" t="s">
        <v>191</v>
      </c>
      <c r="AU348" s="258" t="s">
        <v>127</v>
      </c>
      <c r="AV348" s="14" t="s">
        <v>188</v>
      </c>
      <c r="AW348" s="14" t="s">
        <v>36</v>
      </c>
      <c r="AX348" s="14" t="s">
        <v>86</v>
      </c>
      <c r="AY348" s="258" t="s">
        <v>181</v>
      </c>
    </row>
    <row r="349" s="2" customFormat="1" ht="37.8" customHeight="1">
      <c r="A349" s="38"/>
      <c r="B349" s="39"/>
      <c r="C349" s="218" t="s">
        <v>317</v>
      </c>
      <c r="D349" s="218" t="s">
        <v>183</v>
      </c>
      <c r="E349" s="219" t="s">
        <v>468</v>
      </c>
      <c r="F349" s="220" t="s">
        <v>469</v>
      </c>
      <c r="G349" s="221" t="s">
        <v>227</v>
      </c>
      <c r="H349" s="222">
        <v>569.64800000000002</v>
      </c>
      <c r="I349" s="223"/>
      <c r="J349" s="224">
        <f>ROUND(I349*H349,2)</f>
        <v>0</v>
      </c>
      <c r="K349" s="220" t="s">
        <v>187</v>
      </c>
      <c r="L349" s="44"/>
      <c r="M349" s="225" t="s">
        <v>1</v>
      </c>
      <c r="N349" s="226" t="s">
        <v>45</v>
      </c>
      <c r="O349" s="91"/>
      <c r="P349" s="227">
        <f>O349*H349</f>
        <v>0</v>
      </c>
      <c r="Q349" s="227">
        <v>0</v>
      </c>
      <c r="R349" s="227">
        <f>Q349*H349</f>
        <v>0</v>
      </c>
      <c r="S349" s="227">
        <v>0</v>
      </c>
      <c r="T349" s="228">
        <f>S349*H349</f>
        <v>0</v>
      </c>
      <c r="U349" s="38"/>
      <c r="V349" s="38"/>
      <c r="W349" s="38"/>
      <c r="X349" s="38"/>
      <c r="Y349" s="38"/>
      <c r="Z349" s="38"/>
      <c r="AA349" s="38"/>
      <c r="AB349" s="38"/>
      <c r="AC349" s="38"/>
      <c r="AD349" s="38"/>
      <c r="AE349" s="38"/>
      <c r="AR349" s="229" t="s">
        <v>188</v>
      </c>
      <c r="AT349" s="229" t="s">
        <v>183</v>
      </c>
      <c r="AU349" s="229" t="s">
        <v>127</v>
      </c>
      <c r="AY349" s="17" t="s">
        <v>181</v>
      </c>
      <c r="BE349" s="230">
        <f>IF(N349="základní",J349,0)</f>
        <v>0</v>
      </c>
      <c r="BF349" s="230">
        <f>IF(N349="snížená",J349,0)</f>
        <v>0</v>
      </c>
      <c r="BG349" s="230">
        <f>IF(N349="zákl. přenesená",J349,0)</f>
        <v>0</v>
      </c>
      <c r="BH349" s="230">
        <f>IF(N349="sníž. přenesená",J349,0)</f>
        <v>0</v>
      </c>
      <c r="BI349" s="230">
        <f>IF(N349="nulová",J349,0)</f>
        <v>0</v>
      </c>
      <c r="BJ349" s="17" t="s">
        <v>127</v>
      </c>
      <c r="BK349" s="230">
        <f>ROUND(I349*H349,2)</f>
        <v>0</v>
      </c>
      <c r="BL349" s="17" t="s">
        <v>188</v>
      </c>
      <c r="BM349" s="229" t="s">
        <v>470</v>
      </c>
    </row>
    <row r="350" s="2" customFormat="1">
      <c r="A350" s="38"/>
      <c r="B350" s="39"/>
      <c r="C350" s="40"/>
      <c r="D350" s="231" t="s">
        <v>189</v>
      </c>
      <c r="E350" s="40"/>
      <c r="F350" s="232" t="s">
        <v>471</v>
      </c>
      <c r="G350" s="40"/>
      <c r="H350" s="40"/>
      <c r="I350" s="233"/>
      <c r="J350" s="40"/>
      <c r="K350" s="40"/>
      <c r="L350" s="44"/>
      <c r="M350" s="234"/>
      <c r="N350" s="235"/>
      <c r="O350" s="91"/>
      <c r="P350" s="91"/>
      <c r="Q350" s="91"/>
      <c r="R350" s="91"/>
      <c r="S350" s="91"/>
      <c r="T350" s="92"/>
      <c r="U350" s="38"/>
      <c r="V350" s="38"/>
      <c r="W350" s="38"/>
      <c r="X350" s="38"/>
      <c r="Y350" s="38"/>
      <c r="Z350" s="38"/>
      <c r="AA350" s="38"/>
      <c r="AB350" s="38"/>
      <c r="AC350" s="38"/>
      <c r="AD350" s="38"/>
      <c r="AE350" s="38"/>
      <c r="AT350" s="17" t="s">
        <v>189</v>
      </c>
      <c r="AU350" s="17" t="s">
        <v>127</v>
      </c>
    </row>
    <row r="351" s="15" customFormat="1">
      <c r="A351" s="15"/>
      <c r="B351" s="269"/>
      <c r="C351" s="270"/>
      <c r="D351" s="238" t="s">
        <v>191</v>
      </c>
      <c r="E351" s="271" t="s">
        <v>1</v>
      </c>
      <c r="F351" s="272" t="s">
        <v>454</v>
      </c>
      <c r="G351" s="270"/>
      <c r="H351" s="271" t="s">
        <v>1</v>
      </c>
      <c r="I351" s="273"/>
      <c r="J351" s="270"/>
      <c r="K351" s="270"/>
      <c r="L351" s="274"/>
      <c r="M351" s="275"/>
      <c r="N351" s="276"/>
      <c r="O351" s="276"/>
      <c r="P351" s="276"/>
      <c r="Q351" s="276"/>
      <c r="R351" s="276"/>
      <c r="S351" s="276"/>
      <c r="T351" s="277"/>
      <c r="U351" s="15"/>
      <c r="V351" s="15"/>
      <c r="W351" s="15"/>
      <c r="X351" s="15"/>
      <c r="Y351" s="15"/>
      <c r="Z351" s="15"/>
      <c r="AA351" s="15"/>
      <c r="AB351" s="15"/>
      <c r="AC351" s="15"/>
      <c r="AD351" s="15"/>
      <c r="AE351" s="15"/>
      <c r="AT351" s="278" t="s">
        <v>191</v>
      </c>
      <c r="AU351" s="278" t="s">
        <v>127</v>
      </c>
      <c r="AV351" s="15" t="s">
        <v>86</v>
      </c>
      <c r="AW351" s="15" t="s">
        <v>36</v>
      </c>
      <c r="AX351" s="15" t="s">
        <v>79</v>
      </c>
      <c r="AY351" s="278" t="s">
        <v>181</v>
      </c>
    </row>
    <row r="352" s="13" customFormat="1">
      <c r="A352" s="13"/>
      <c r="B352" s="236"/>
      <c r="C352" s="237"/>
      <c r="D352" s="238" t="s">
        <v>191</v>
      </c>
      <c r="E352" s="239" t="s">
        <v>1</v>
      </c>
      <c r="F352" s="240" t="s">
        <v>472</v>
      </c>
      <c r="G352" s="237"/>
      <c r="H352" s="241">
        <v>163.58000000000001</v>
      </c>
      <c r="I352" s="242"/>
      <c r="J352" s="237"/>
      <c r="K352" s="237"/>
      <c r="L352" s="243"/>
      <c r="M352" s="244"/>
      <c r="N352" s="245"/>
      <c r="O352" s="245"/>
      <c r="P352" s="245"/>
      <c r="Q352" s="245"/>
      <c r="R352" s="245"/>
      <c r="S352" s="245"/>
      <c r="T352" s="246"/>
      <c r="U352" s="13"/>
      <c r="V352" s="13"/>
      <c r="W352" s="13"/>
      <c r="X352" s="13"/>
      <c r="Y352" s="13"/>
      <c r="Z352" s="13"/>
      <c r="AA352" s="13"/>
      <c r="AB352" s="13"/>
      <c r="AC352" s="13"/>
      <c r="AD352" s="13"/>
      <c r="AE352" s="13"/>
      <c r="AT352" s="247" t="s">
        <v>191</v>
      </c>
      <c r="AU352" s="247" t="s">
        <v>127</v>
      </c>
      <c r="AV352" s="13" t="s">
        <v>127</v>
      </c>
      <c r="AW352" s="13" t="s">
        <v>36</v>
      </c>
      <c r="AX352" s="13" t="s">
        <v>79</v>
      </c>
      <c r="AY352" s="247" t="s">
        <v>181</v>
      </c>
    </row>
    <row r="353" s="13" customFormat="1">
      <c r="A353" s="13"/>
      <c r="B353" s="236"/>
      <c r="C353" s="237"/>
      <c r="D353" s="238" t="s">
        <v>191</v>
      </c>
      <c r="E353" s="239" t="s">
        <v>1</v>
      </c>
      <c r="F353" s="240" t="s">
        <v>473</v>
      </c>
      <c r="G353" s="237"/>
      <c r="H353" s="241">
        <v>314.08999999999997</v>
      </c>
      <c r="I353" s="242"/>
      <c r="J353" s="237"/>
      <c r="K353" s="237"/>
      <c r="L353" s="243"/>
      <c r="M353" s="244"/>
      <c r="N353" s="245"/>
      <c r="O353" s="245"/>
      <c r="P353" s="245"/>
      <c r="Q353" s="245"/>
      <c r="R353" s="245"/>
      <c r="S353" s="245"/>
      <c r="T353" s="246"/>
      <c r="U353" s="13"/>
      <c r="V353" s="13"/>
      <c r="W353" s="13"/>
      <c r="X353" s="13"/>
      <c r="Y353" s="13"/>
      <c r="Z353" s="13"/>
      <c r="AA353" s="13"/>
      <c r="AB353" s="13"/>
      <c r="AC353" s="13"/>
      <c r="AD353" s="13"/>
      <c r="AE353" s="13"/>
      <c r="AT353" s="247" t="s">
        <v>191</v>
      </c>
      <c r="AU353" s="247" t="s">
        <v>127</v>
      </c>
      <c r="AV353" s="13" t="s">
        <v>127</v>
      </c>
      <c r="AW353" s="13" t="s">
        <v>36</v>
      </c>
      <c r="AX353" s="13" t="s">
        <v>79</v>
      </c>
      <c r="AY353" s="247" t="s">
        <v>181</v>
      </c>
    </row>
    <row r="354" s="13" customFormat="1">
      <c r="A354" s="13"/>
      <c r="B354" s="236"/>
      <c r="C354" s="237"/>
      <c r="D354" s="238" t="s">
        <v>191</v>
      </c>
      <c r="E354" s="239" t="s">
        <v>1</v>
      </c>
      <c r="F354" s="240" t="s">
        <v>474</v>
      </c>
      <c r="G354" s="237"/>
      <c r="H354" s="241">
        <v>84.168000000000006</v>
      </c>
      <c r="I354" s="242"/>
      <c r="J354" s="237"/>
      <c r="K354" s="237"/>
      <c r="L354" s="243"/>
      <c r="M354" s="244"/>
      <c r="N354" s="245"/>
      <c r="O354" s="245"/>
      <c r="P354" s="245"/>
      <c r="Q354" s="245"/>
      <c r="R354" s="245"/>
      <c r="S354" s="245"/>
      <c r="T354" s="246"/>
      <c r="U354" s="13"/>
      <c r="V354" s="13"/>
      <c r="W354" s="13"/>
      <c r="X354" s="13"/>
      <c r="Y354" s="13"/>
      <c r="Z354" s="13"/>
      <c r="AA354" s="13"/>
      <c r="AB354" s="13"/>
      <c r="AC354" s="13"/>
      <c r="AD354" s="13"/>
      <c r="AE354" s="13"/>
      <c r="AT354" s="247" t="s">
        <v>191</v>
      </c>
      <c r="AU354" s="247" t="s">
        <v>127</v>
      </c>
      <c r="AV354" s="13" t="s">
        <v>127</v>
      </c>
      <c r="AW354" s="13" t="s">
        <v>36</v>
      </c>
      <c r="AX354" s="13" t="s">
        <v>79</v>
      </c>
      <c r="AY354" s="247" t="s">
        <v>181</v>
      </c>
    </row>
    <row r="355" s="13" customFormat="1">
      <c r="A355" s="13"/>
      <c r="B355" s="236"/>
      <c r="C355" s="237"/>
      <c r="D355" s="238" t="s">
        <v>191</v>
      </c>
      <c r="E355" s="239" t="s">
        <v>1</v>
      </c>
      <c r="F355" s="240" t="s">
        <v>475</v>
      </c>
      <c r="G355" s="237"/>
      <c r="H355" s="241">
        <v>7.8099999999999996</v>
      </c>
      <c r="I355" s="242"/>
      <c r="J355" s="237"/>
      <c r="K355" s="237"/>
      <c r="L355" s="243"/>
      <c r="M355" s="244"/>
      <c r="N355" s="245"/>
      <c r="O355" s="245"/>
      <c r="P355" s="245"/>
      <c r="Q355" s="245"/>
      <c r="R355" s="245"/>
      <c r="S355" s="245"/>
      <c r="T355" s="246"/>
      <c r="U355" s="13"/>
      <c r="V355" s="13"/>
      <c r="W355" s="13"/>
      <c r="X355" s="13"/>
      <c r="Y355" s="13"/>
      <c r="Z355" s="13"/>
      <c r="AA355" s="13"/>
      <c r="AB355" s="13"/>
      <c r="AC355" s="13"/>
      <c r="AD355" s="13"/>
      <c r="AE355" s="13"/>
      <c r="AT355" s="247" t="s">
        <v>191</v>
      </c>
      <c r="AU355" s="247" t="s">
        <v>127</v>
      </c>
      <c r="AV355" s="13" t="s">
        <v>127</v>
      </c>
      <c r="AW355" s="13" t="s">
        <v>36</v>
      </c>
      <c r="AX355" s="13" t="s">
        <v>79</v>
      </c>
      <c r="AY355" s="247" t="s">
        <v>181</v>
      </c>
    </row>
    <row r="356" s="14" customFormat="1">
      <c r="A356" s="14"/>
      <c r="B356" s="248"/>
      <c r="C356" s="249"/>
      <c r="D356" s="238" t="s">
        <v>191</v>
      </c>
      <c r="E356" s="250" t="s">
        <v>1</v>
      </c>
      <c r="F356" s="251" t="s">
        <v>193</v>
      </c>
      <c r="G356" s="249"/>
      <c r="H356" s="252">
        <v>569.64799999999991</v>
      </c>
      <c r="I356" s="253"/>
      <c r="J356" s="249"/>
      <c r="K356" s="249"/>
      <c r="L356" s="254"/>
      <c r="M356" s="255"/>
      <c r="N356" s="256"/>
      <c r="O356" s="256"/>
      <c r="P356" s="256"/>
      <c r="Q356" s="256"/>
      <c r="R356" s="256"/>
      <c r="S356" s="256"/>
      <c r="T356" s="257"/>
      <c r="U356" s="14"/>
      <c r="V356" s="14"/>
      <c r="W356" s="14"/>
      <c r="X356" s="14"/>
      <c r="Y356" s="14"/>
      <c r="Z356" s="14"/>
      <c r="AA356" s="14"/>
      <c r="AB356" s="14"/>
      <c r="AC356" s="14"/>
      <c r="AD356" s="14"/>
      <c r="AE356" s="14"/>
      <c r="AT356" s="258" t="s">
        <v>191</v>
      </c>
      <c r="AU356" s="258" t="s">
        <v>127</v>
      </c>
      <c r="AV356" s="14" t="s">
        <v>188</v>
      </c>
      <c r="AW356" s="14" t="s">
        <v>36</v>
      </c>
      <c r="AX356" s="14" t="s">
        <v>86</v>
      </c>
      <c r="AY356" s="258" t="s">
        <v>181</v>
      </c>
    </row>
    <row r="357" s="2" customFormat="1" ht="37.8" customHeight="1">
      <c r="A357" s="38"/>
      <c r="B357" s="39"/>
      <c r="C357" s="218" t="s">
        <v>476</v>
      </c>
      <c r="D357" s="218" t="s">
        <v>183</v>
      </c>
      <c r="E357" s="219" t="s">
        <v>477</v>
      </c>
      <c r="F357" s="220" t="s">
        <v>478</v>
      </c>
      <c r="G357" s="221" t="s">
        <v>227</v>
      </c>
      <c r="H357" s="222">
        <v>569.64800000000002</v>
      </c>
      <c r="I357" s="223"/>
      <c r="J357" s="224">
        <f>ROUND(I357*H357,2)</f>
        <v>0</v>
      </c>
      <c r="K357" s="220" t="s">
        <v>187</v>
      </c>
      <c r="L357" s="44"/>
      <c r="M357" s="225" t="s">
        <v>1</v>
      </c>
      <c r="N357" s="226" t="s">
        <v>45</v>
      </c>
      <c r="O357" s="91"/>
      <c r="P357" s="227">
        <f>O357*H357</f>
        <v>0</v>
      </c>
      <c r="Q357" s="227">
        <v>0</v>
      </c>
      <c r="R357" s="227">
        <f>Q357*H357</f>
        <v>0</v>
      </c>
      <c r="S357" s="227">
        <v>0</v>
      </c>
      <c r="T357" s="228">
        <f>S357*H357</f>
        <v>0</v>
      </c>
      <c r="U357" s="38"/>
      <c r="V357" s="38"/>
      <c r="W357" s="38"/>
      <c r="X357" s="38"/>
      <c r="Y357" s="38"/>
      <c r="Z357" s="38"/>
      <c r="AA357" s="38"/>
      <c r="AB357" s="38"/>
      <c r="AC357" s="38"/>
      <c r="AD357" s="38"/>
      <c r="AE357" s="38"/>
      <c r="AR357" s="229" t="s">
        <v>188</v>
      </c>
      <c r="AT357" s="229" t="s">
        <v>183</v>
      </c>
      <c r="AU357" s="229" t="s">
        <v>127</v>
      </c>
      <c r="AY357" s="17" t="s">
        <v>181</v>
      </c>
      <c r="BE357" s="230">
        <f>IF(N357="základní",J357,0)</f>
        <v>0</v>
      </c>
      <c r="BF357" s="230">
        <f>IF(N357="snížená",J357,0)</f>
        <v>0</v>
      </c>
      <c r="BG357" s="230">
        <f>IF(N357="zákl. přenesená",J357,0)</f>
        <v>0</v>
      </c>
      <c r="BH357" s="230">
        <f>IF(N357="sníž. přenesená",J357,0)</f>
        <v>0</v>
      </c>
      <c r="BI357" s="230">
        <f>IF(N357="nulová",J357,0)</f>
        <v>0</v>
      </c>
      <c r="BJ357" s="17" t="s">
        <v>127</v>
      </c>
      <c r="BK357" s="230">
        <f>ROUND(I357*H357,2)</f>
        <v>0</v>
      </c>
      <c r="BL357" s="17" t="s">
        <v>188</v>
      </c>
      <c r="BM357" s="229" t="s">
        <v>479</v>
      </c>
    </row>
    <row r="358" s="2" customFormat="1">
      <c r="A358" s="38"/>
      <c r="B358" s="39"/>
      <c r="C358" s="40"/>
      <c r="D358" s="231" t="s">
        <v>189</v>
      </c>
      <c r="E358" s="40"/>
      <c r="F358" s="232" t="s">
        <v>480</v>
      </c>
      <c r="G358" s="40"/>
      <c r="H358" s="40"/>
      <c r="I358" s="233"/>
      <c r="J358" s="40"/>
      <c r="K358" s="40"/>
      <c r="L358" s="44"/>
      <c r="M358" s="234"/>
      <c r="N358" s="235"/>
      <c r="O358" s="91"/>
      <c r="P358" s="91"/>
      <c r="Q358" s="91"/>
      <c r="R358" s="91"/>
      <c r="S358" s="91"/>
      <c r="T358" s="92"/>
      <c r="U358" s="38"/>
      <c r="V358" s="38"/>
      <c r="W358" s="38"/>
      <c r="X358" s="38"/>
      <c r="Y358" s="38"/>
      <c r="Z358" s="38"/>
      <c r="AA358" s="38"/>
      <c r="AB358" s="38"/>
      <c r="AC358" s="38"/>
      <c r="AD358" s="38"/>
      <c r="AE358" s="38"/>
      <c r="AT358" s="17" t="s">
        <v>189</v>
      </c>
      <c r="AU358" s="17" t="s">
        <v>127</v>
      </c>
    </row>
    <row r="359" s="2" customFormat="1" ht="37.8" customHeight="1">
      <c r="A359" s="38"/>
      <c r="B359" s="39"/>
      <c r="C359" s="218" t="s">
        <v>325</v>
      </c>
      <c r="D359" s="218" t="s">
        <v>183</v>
      </c>
      <c r="E359" s="219" t="s">
        <v>481</v>
      </c>
      <c r="F359" s="220" t="s">
        <v>482</v>
      </c>
      <c r="G359" s="221" t="s">
        <v>227</v>
      </c>
      <c r="H359" s="222">
        <v>516.14999999999998</v>
      </c>
      <c r="I359" s="223"/>
      <c r="J359" s="224">
        <f>ROUND(I359*H359,2)</f>
        <v>0</v>
      </c>
      <c r="K359" s="220" t="s">
        <v>187</v>
      </c>
      <c r="L359" s="44"/>
      <c r="M359" s="225" t="s">
        <v>1</v>
      </c>
      <c r="N359" s="226" t="s">
        <v>45</v>
      </c>
      <c r="O359" s="91"/>
      <c r="P359" s="227">
        <f>O359*H359</f>
        <v>0</v>
      </c>
      <c r="Q359" s="227">
        <v>0</v>
      </c>
      <c r="R359" s="227">
        <f>Q359*H359</f>
        <v>0</v>
      </c>
      <c r="S359" s="227">
        <v>0</v>
      </c>
      <c r="T359" s="228">
        <f>S359*H359</f>
        <v>0</v>
      </c>
      <c r="U359" s="38"/>
      <c r="V359" s="38"/>
      <c r="W359" s="38"/>
      <c r="X359" s="38"/>
      <c r="Y359" s="38"/>
      <c r="Z359" s="38"/>
      <c r="AA359" s="38"/>
      <c r="AB359" s="38"/>
      <c r="AC359" s="38"/>
      <c r="AD359" s="38"/>
      <c r="AE359" s="38"/>
      <c r="AR359" s="229" t="s">
        <v>188</v>
      </c>
      <c r="AT359" s="229" t="s">
        <v>183</v>
      </c>
      <c r="AU359" s="229" t="s">
        <v>127</v>
      </c>
      <c r="AY359" s="17" t="s">
        <v>181</v>
      </c>
      <c r="BE359" s="230">
        <f>IF(N359="základní",J359,0)</f>
        <v>0</v>
      </c>
      <c r="BF359" s="230">
        <f>IF(N359="snížená",J359,0)</f>
        <v>0</v>
      </c>
      <c r="BG359" s="230">
        <f>IF(N359="zákl. přenesená",J359,0)</f>
        <v>0</v>
      </c>
      <c r="BH359" s="230">
        <f>IF(N359="sníž. přenesená",J359,0)</f>
        <v>0</v>
      </c>
      <c r="BI359" s="230">
        <f>IF(N359="nulová",J359,0)</f>
        <v>0</v>
      </c>
      <c r="BJ359" s="17" t="s">
        <v>127</v>
      </c>
      <c r="BK359" s="230">
        <f>ROUND(I359*H359,2)</f>
        <v>0</v>
      </c>
      <c r="BL359" s="17" t="s">
        <v>188</v>
      </c>
      <c r="BM359" s="229" t="s">
        <v>483</v>
      </c>
    </row>
    <row r="360" s="2" customFormat="1">
      <c r="A360" s="38"/>
      <c r="B360" s="39"/>
      <c r="C360" s="40"/>
      <c r="D360" s="231" t="s">
        <v>189</v>
      </c>
      <c r="E360" s="40"/>
      <c r="F360" s="232" t="s">
        <v>484</v>
      </c>
      <c r="G360" s="40"/>
      <c r="H360" s="40"/>
      <c r="I360" s="233"/>
      <c r="J360" s="40"/>
      <c r="K360" s="40"/>
      <c r="L360" s="44"/>
      <c r="M360" s="234"/>
      <c r="N360" s="235"/>
      <c r="O360" s="91"/>
      <c r="P360" s="91"/>
      <c r="Q360" s="91"/>
      <c r="R360" s="91"/>
      <c r="S360" s="91"/>
      <c r="T360" s="92"/>
      <c r="U360" s="38"/>
      <c r="V360" s="38"/>
      <c r="W360" s="38"/>
      <c r="X360" s="38"/>
      <c r="Y360" s="38"/>
      <c r="Z360" s="38"/>
      <c r="AA360" s="38"/>
      <c r="AB360" s="38"/>
      <c r="AC360" s="38"/>
      <c r="AD360" s="38"/>
      <c r="AE360" s="38"/>
      <c r="AT360" s="17" t="s">
        <v>189</v>
      </c>
      <c r="AU360" s="17" t="s">
        <v>127</v>
      </c>
    </row>
    <row r="361" s="15" customFormat="1">
      <c r="A361" s="15"/>
      <c r="B361" s="269"/>
      <c r="C361" s="270"/>
      <c r="D361" s="238" t="s">
        <v>191</v>
      </c>
      <c r="E361" s="271" t="s">
        <v>1</v>
      </c>
      <c r="F361" s="272" t="s">
        <v>454</v>
      </c>
      <c r="G361" s="270"/>
      <c r="H361" s="271" t="s">
        <v>1</v>
      </c>
      <c r="I361" s="273"/>
      <c r="J361" s="270"/>
      <c r="K361" s="270"/>
      <c r="L361" s="274"/>
      <c r="M361" s="275"/>
      <c r="N361" s="276"/>
      <c r="O361" s="276"/>
      <c r="P361" s="276"/>
      <c r="Q361" s="276"/>
      <c r="R361" s="276"/>
      <c r="S361" s="276"/>
      <c r="T361" s="277"/>
      <c r="U361" s="15"/>
      <c r="V361" s="15"/>
      <c r="W361" s="15"/>
      <c r="X361" s="15"/>
      <c r="Y361" s="15"/>
      <c r="Z361" s="15"/>
      <c r="AA361" s="15"/>
      <c r="AB361" s="15"/>
      <c r="AC361" s="15"/>
      <c r="AD361" s="15"/>
      <c r="AE361" s="15"/>
      <c r="AT361" s="278" t="s">
        <v>191</v>
      </c>
      <c r="AU361" s="278" t="s">
        <v>127</v>
      </c>
      <c r="AV361" s="15" t="s">
        <v>86</v>
      </c>
      <c r="AW361" s="15" t="s">
        <v>36</v>
      </c>
      <c r="AX361" s="15" t="s">
        <v>79</v>
      </c>
      <c r="AY361" s="278" t="s">
        <v>181</v>
      </c>
    </row>
    <row r="362" s="13" customFormat="1">
      <c r="A362" s="13"/>
      <c r="B362" s="236"/>
      <c r="C362" s="237"/>
      <c r="D362" s="238" t="s">
        <v>191</v>
      </c>
      <c r="E362" s="239" t="s">
        <v>1</v>
      </c>
      <c r="F362" s="240" t="s">
        <v>485</v>
      </c>
      <c r="G362" s="237"/>
      <c r="H362" s="241">
        <v>145.53</v>
      </c>
      <c r="I362" s="242"/>
      <c r="J362" s="237"/>
      <c r="K362" s="237"/>
      <c r="L362" s="243"/>
      <c r="M362" s="244"/>
      <c r="N362" s="245"/>
      <c r="O362" s="245"/>
      <c r="P362" s="245"/>
      <c r="Q362" s="245"/>
      <c r="R362" s="245"/>
      <c r="S362" s="245"/>
      <c r="T362" s="246"/>
      <c r="U362" s="13"/>
      <c r="V362" s="13"/>
      <c r="W362" s="13"/>
      <c r="X362" s="13"/>
      <c r="Y362" s="13"/>
      <c r="Z362" s="13"/>
      <c r="AA362" s="13"/>
      <c r="AB362" s="13"/>
      <c r="AC362" s="13"/>
      <c r="AD362" s="13"/>
      <c r="AE362" s="13"/>
      <c r="AT362" s="247" t="s">
        <v>191</v>
      </c>
      <c r="AU362" s="247" t="s">
        <v>127</v>
      </c>
      <c r="AV362" s="13" t="s">
        <v>127</v>
      </c>
      <c r="AW362" s="13" t="s">
        <v>36</v>
      </c>
      <c r="AX362" s="13" t="s">
        <v>79</v>
      </c>
      <c r="AY362" s="247" t="s">
        <v>181</v>
      </c>
    </row>
    <row r="363" s="13" customFormat="1">
      <c r="A363" s="13"/>
      <c r="B363" s="236"/>
      <c r="C363" s="237"/>
      <c r="D363" s="238" t="s">
        <v>191</v>
      </c>
      <c r="E363" s="239" t="s">
        <v>1</v>
      </c>
      <c r="F363" s="240" t="s">
        <v>486</v>
      </c>
      <c r="G363" s="237"/>
      <c r="H363" s="241">
        <v>370.62</v>
      </c>
      <c r="I363" s="242"/>
      <c r="J363" s="237"/>
      <c r="K363" s="237"/>
      <c r="L363" s="243"/>
      <c r="M363" s="244"/>
      <c r="N363" s="245"/>
      <c r="O363" s="245"/>
      <c r="P363" s="245"/>
      <c r="Q363" s="245"/>
      <c r="R363" s="245"/>
      <c r="S363" s="245"/>
      <c r="T363" s="246"/>
      <c r="U363" s="13"/>
      <c r="V363" s="13"/>
      <c r="W363" s="13"/>
      <c r="X363" s="13"/>
      <c r="Y363" s="13"/>
      <c r="Z363" s="13"/>
      <c r="AA363" s="13"/>
      <c r="AB363" s="13"/>
      <c r="AC363" s="13"/>
      <c r="AD363" s="13"/>
      <c r="AE363" s="13"/>
      <c r="AT363" s="247" t="s">
        <v>191</v>
      </c>
      <c r="AU363" s="247" t="s">
        <v>127</v>
      </c>
      <c r="AV363" s="13" t="s">
        <v>127</v>
      </c>
      <c r="AW363" s="13" t="s">
        <v>36</v>
      </c>
      <c r="AX363" s="13" t="s">
        <v>79</v>
      </c>
      <c r="AY363" s="247" t="s">
        <v>181</v>
      </c>
    </row>
    <row r="364" s="14" customFormat="1">
      <c r="A364" s="14"/>
      <c r="B364" s="248"/>
      <c r="C364" s="249"/>
      <c r="D364" s="238" t="s">
        <v>191</v>
      </c>
      <c r="E364" s="250" t="s">
        <v>1</v>
      </c>
      <c r="F364" s="251" t="s">
        <v>193</v>
      </c>
      <c r="G364" s="249"/>
      <c r="H364" s="252">
        <v>516.14999999999998</v>
      </c>
      <c r="I364" s="253"/>
      <c r="J364" s="249"/>
      <c r="K364" s="249"/>
      <c r="L364" s="254"/>
      <c r="M364" s="255"/>
      <c r="N364" s="256"/>
      <c r="O364" s="256"/>
      <c r="P364" s="256"/>
      <c r="Q364" s="256"/>
      <c r="R364" s="256"/>
      <c r="S364" s="256"/>
      <c r="T364" s="257"/>
      <c r="U364" s="14"/>
      <c r="V364" s="14"/>
      <c r="W364" s="14"/>
      <c r="X364" s="14"/>
      <c r="Y364" s="14"/>
      <c r="Z364" s="14"/>
      <c r="AA364" s="14"/>
      <c r="AB364" s="14"/>
      <c r="AC364" s="14"/>
      <c r="AD364" s="14"/>
      <c r="AE364" s="14"/>
      <c r="AT364" s="258" t="s">
        <v>191</v>
      </c>
      <c r="AU364" s="258" t="s">
        <v>127</v>
      </c>
      <c r="AV364" s="14" t="s">
        <v>188</v>
      </c>
      <c r="AW364" s="14" t="s">
        <v>36</v>
      </c>
      <c r="AX364" s="14" t="s">
        <v>86</v>
      </c>
      <c r="AY364" s="258" t="s">
        <v>181</v>
      </c>
    </row>
    <row r="365" s="2" customFormat="1" ht="37.8" customHeight="1">
      <c r="A365" s="38"/>
      <c r="B365" s="39"/>
      <c r="C365" s="218" t="s">
        <v>487</v>
      </c>
      <c r="D365" s="218" t="s">
        <v>183</v>
      </c>
      <c r="E365" s="219" t="s">
        <v>488</v>
      </c>
      <c r="F365" s="220" t="s">
        <v>489</v>
      </c>
      <c r="G365" s="221" t="s">
        <v>227</v>
      </c>
      <c r="H365" s="222">
        <v>516.14999999999998</v>
      </c>
      <c r="I365" s="223"/>
      <c r="J365" s="224">
        <f>ROUND(I365*H365,2)</f>
        <v>0</v>
      </c>
      <c r="K365" s="220" t="s">
        <v>187</v>
      </c>
      <c r="L365" s="44"/>
      <c r="M365" s="225" t="s">
        <v>1</v>
      </c>
      <c r="N365" s="226" t="s">
        <v>45</v>
      </c>
      <c r="O365" s="91"/>
      <c r="P365" s="227">
        <f>O365*H365</f>
        <v>0</v>
      </c>
      <c r="Q365" s="227">
        <v>0</v>
      </c>
      <c r="R365" s="227">
        <f>Q365*H365</f>
        <v>0</v>
      </c>
      <c r="S365" s="227">
        <v>0</v>
      </c>
      <c r="T365" s="228">
        <f>S365*H365</f>
        <v>0</v>
      </c>
      <c r="U365" s="38"/>
      <c r="V365" s="38"/>
      <c r="W365" s="38"/>
      <c r="X365" s="38"/>
      <c r="Y365" s="38"/>
      <c r="Z365" s="38"/>
      <c r="AA365" s="38"/>
      <c r="AB365" s="38"/>
      <c r="AC365" s="38"/>
      <c r="AD365" s="38"/>
      <c r="AE365" s="38"/>
      <c r="AR365" s="229" t="s">
        <v>188</v>
      </c>
      <c r="AT365" s="229" t="s">
        <v>183</v>
      </c>
      <c r="AU365" s="229" t="s">
        <v>127</v>
      </c>
      <c r="AY365" s="17" t="s">
        <v>181</v>
      </c>
      <c r="BE365" s="230">
        <f>IF(N365="základní",J365,0)</f>
        <v>0</v>
      </c>
      <c r="BF365" s="230">
        <f>IF(N365="snížená",J365,0)</f>
        <v>0</v>
      </c>
      <c r="BG365" s="230">
        <f>IF(N365="zákl. přenesená",J365,0)</f>
        <v>0</v>
      </c>
      <c r="BH365" s="230">
        <f>IF(N365="sníž. přenesená",J365,0)</f>
        <v>0</v>
      </c>
      <c r="BI365" s="230">
        <f>IF(N365="nulová",J365,0)</f>
        <v>0</v>
      </c>
      <c r="BJ365" s="17" t="s">
        <v>127</v>
      </c>
      <c r="BK365" s="230">
        <f>ROUND(I365*H365,2)</f>
        <v>0</v>
      </c>
      <c r="BL365" s="17" t="s">
        <v>188</v>
      </c>
      <c r="BM365" s="229" t="s">
        <v>490</v>
      </c>
    </row>
    <row r="366" s="2" customFormat="1">
      <c r="A366" s="38"/>
      <c r="B366" s="39"/>
      <c r="C366" s="40"/>
      <c r="D366" s="231" t="s">
        <v>189</v>
      </c>
      <c r="E366" s="40"/>
      <c r="F366" s="232" t="s">
        <v>491</v>
      </c>
      <c r="G366" s="40"/>
      <c r="H366" s="40"/>
      <c r="I366" s="233"/>
      <c r="J366" s="40"/>
      <c r="K366" s="40"/>
      <c r="L366" s="44"/>
      <c r="M366" s="234"/>
      <c r="N366" s="235"/>
      <c r="O366" s="91"/>
      <c r="P366" s="91"/>
      <c r="Q366" s="91"/>
      <c r="R366" s="91"/>
      <c r="S366" s="91"/>
      <c r="T366" s="92"/>
      <c r="U366" s="38"/>
      <c r="V366" s="38"/>
      <c r="W366" s="38"/>
      <c r="X366" s="38"/>
      <c r="Y366" s="38"/>
      <c r="Z366" s="38"/>
      <c r="AA366" s="38"/>
      <c r="AB366" s="38"/>
      <c r="AC366" s="38"/>
      <c r="AD366" s="38"/>
      <c r="AE366" s="38"/>
      <c r="AT366" s="17" t="s">
        <v>189</v>
      </c>
      <c r="AU366" s="17" t="s">
        <v>127</v>
      </c>
    </row>
    <row r="367" s="2" customFormat="1" ht="33" customHeight="1">
      <c r="A367" s="38"/>
      <c r="B367" s="39"/>
      <c r="C367" s="218" t="s">
        <v>333</v>
      </c>
      <c r="D367" s="218" t="s">
        <v>183</v>
      </c>
      <c r="E367" s="219" t="s">
        <v>492</v>
      </c>
      <c r="F367" s="220" t="s">
        <v>493</v>
      </c>
      <c r="G367" s="221" t="s">
        <v>227</v>
      </c>
      <c r="H367" s="222">
        <v>131.071</v>
      </c>
      <c r="I367" s="223"/>
      <c r="J367" s="224">
        <f>ROUND(I367*H367,2)</f>
        <v>0</v>
      </c>
      <c r="K367" s="220" t="s">
        <v>187</v>
      </c>
      <c r="L367" s="44"/>
      <c r="M367" s="225" t="s">
        <v>1</v>
      </c>
      <c r="N367" s="226" t="s">
        <v>45</v>
      </c>
      <c r="O367" s="91"/>
      <c r="P367" s="227">
        <f>O367*H367</f>
        <v>0</v>
      </c>
      <c r="Q367" s="227">
        <v>0</v>
      </c>
      <c r="R367" s="227">
        <f>Q367*H367</f>
        <v>0</v>
      </c>
      <c r="S367" s="227">
        <v>0</v>
      </c>
      <c r="T367" s="228">
        <f>S367*H367</f>
        <v>0</v>
      </c>
      <c r="U367" s="38"/>
      <c r="V367" s="38"/>
      <c r="W367" s="38"/>
      <c r="X367" s="38"/>
      <c r="Y367" s="38"/>
      <c r="Z367" s="38"/>
      <c r="AA367" s="38"/>
      <c r="AB367" s="38"/>
      <c r="AC367" s="38"/>
      <c r="AD367" s="38"/>
      <c r="AE367" s="38"/>
      <c r="AR367" s="229" t="s">
        <v>188</v>
      </c>
      <c r="AT367" s="229" t="s">
        <v>183</v>
      </c>
      <c r="AU367" s="229" t="s">
        <v>127</v>
      </c>
      <c r="AY367" s="17" t="s">
        <v>181</v>
      </c>
      <c r="BE367" s="230">
        <f>IF(N367="základní",J367,0)</f>
        <v>0</v>
      </c>
      <c r="BF367" s="230">
        <f>IF(N367="snížená",J367,0)</f>
        <v>0</v>
      </c>
      <c r="BG367" s="230">
        <f>IF(N367="zákl. přenesená",J367,0)</f>
        <v>0</v>
      </c>
      <c r="BH367" s="230">
        <f>IF(N367="sníž. přenesená",J367,0)</f>
        <v>0</v>
      </c>
      <c r="BI367" s="230">
        <f>IF(N367="nulová",J367,0)</f>
        <v>0</v>
      </c>
      <c r="BJ367" s="17" t="s">
        <v>127</v>
      </c>
      <c r="BK367" s="230">
        <f>ROUND(I367*H367,2)</f>
        <v>0</v>
      </c>
      <c r="BL367" s="17" t="s">
        <v>188</v>
      </c>
      <c r="BM367" s="229" t="s">
        <v>494</v>
      </c>
    </row>
    <row r="368" s="2" customFormat="1">
      <c r="A368" s="38"/>
      <c r="B368" s="39"/>
      <c r="C368" s="40"/>
      <c r="D368" s="231" t="s">
        <v>189</v>
      </c>
      <c r="E368" s="40"/>
      <c r="F368" s="232" t="s">
        <v>495</v>
      </c>
      <c r="G368" s="40"/>
      <c r="H368" s="40"/>
      <c r="I368" s="233"/>
      <c r="J368" s="40"/>
      <c r="K368" s="40"/>
      <c r="L368" s="44"/>
      <c r="M368" s="234"/>
      <c r="N368" s="235"/>
      <c r="O368" s="91"/>
      <c r="P368" s="91"/>
      <c r="Q368" s="91"/>
      <c r="R368" s="91"/>
      <c r="S368" s="91"/>
      <c r="T368" s="92"/>
      <c r="U368" s="38"/>
      <c r="V368" s="38"/>
      <c r="W368" s="38"/>
      <c r="X368" s="38"/>
      <c r="Y368" s="38"/>
      <c r="Z368" s="38"/>
      <c r="AA368" s="38"/>
      <c r="AB368" s="38"/>
      <c r="AC368" s="38"/>
      <c r="AD368" s="38"/>
      <c r="AE368" s="38"/>
      <c r="AT368" s="17" t="s">
        <v>189</v>
      </c>
      <c r="AU368" s="17" t="s">
        <v>127</v>
      </c>
    </row>
    <row r="369" s="15" customFormat="1">
      <c r="A369" s="15"/>
      <c r="B369" s="269"/>
      <c r="C369" s="270"/>
      <c r="D369" s="238" t="s">
        <v>191</v>
      </c>
      <c r="E369" s="271" t="s">
        <v>1</v>
      </c>
      <c r="F369" s="272" t="s">
        <v>463</v>
      </c>
      <c r="G369" s="270"/>
      <c r="H369" s="271" t="s">
        <v>1</v>
      </c>
      <c r="I369" s="273"/>
      <c r="J369" s="270"/>
      <c r="K369" s="270"/>
      <c r="L369" s="274"/>
      <c r="M369" s="275"/>
      <c r="N369" s="276"/>
      <c r="O369" s="276"/>
      <c r="P369" s="276"/>
      <c r="Q369" s="276"/>
      <c r="R369" s="276"/>
      <c r="S369" s="276"/>
      <c r="T369" s="277"/>
      <c r="U369" s="15"/>
      <c r="V369" s="15"/>
      <c r="W369" s="15"/>
      <c r="X369" s="15"/>
      <c r="Y369" s="15"/>
      <c r="Z369" s="15"/>
      <c r="AA369" s="15"/>
      <c r="AB369" s="15"/>
      <c r="AC369" s="15"/>
      <c r="AD369" s="15"/>
      <c r="AE369" s="15"/>
      <c r="AT369" s="278" t="s">
        <v>191</v>
      </c>
      <c r="AU369" s="278" t="s">
        <v>127</v>
      </c>
      <c r="AV369" s="15" t="s">
        <v>86</v>
      </c>
      <c r="AW369" s="15" t="s">
        <v>36</v>
      </c>
      <c r="AX369" s="15" t="s">
        <v>79</v>
      </c>
      <c r="AY369" s="278" t="s">
        <v>181</v>
      </c>
    </row>
    <row r="370" s="13" customFormat="1">
      <c r="A370" s="13"/>
      <c r="B370" s="236"/>
      <c r="C370" s="237"/>
      <c r="D370" s="238" t="s">
        <v>191</v>
      </c>
      <c r="E370" s="239" t="s">
        <v>1</v>
      </c>
      <c r="F370" s="240" t="s">
        <v>496</v>
      </c>
      <c r="G370" s="237"/>
      <c r="H370" s="241">
        <v>16.888999999999999</v>
      </c>
      <c r="I370" s="242"/>
      <c r="J370" s="237"/>
      <c r="K370" s="237"/>
      <c r="L370" s="243"/>
      <c r="M370" s="244"/>
      <c r="N370" s="245"/>
      <c r="O370" s="245"/>
      <c r="P370" s="245"/>
      <c r="Q370" s="245"/>
      <c r="R370" s="245"/>
      <c r="S370" s="245"/>
      <c r="T370" s="246"/>
      <c r="U370" s="13"/>
      <c r="V370" s="13"/>
      <c r="W370" s="13"/>
      <c r="X370" s="13"/>
      <c r="Y370" s="13"/>
      <c r="Z370" s="13"/>
      <c r="AA370" s="13"/>
      <c r="AB370" s="13"/>
      <c r="AC370" s="13"/>
      <c r="AD370" s="13"/>
      <c r="AE370" s="13"/>
      <c r="AT370" s="247" t="s">
        <v>191</v>
      </c>
      <c r="AU370" s="247" t="s">
        <v>127</v>
      </c>
      <c r="AV370" s="13" t="s">
        <v>127</v>
      </c>
      <c r="AW370" s="13" t="s">
        <v>36</v>
      </c>
      <c r="AX370" s="13" t="s">
        <v>79</v>
      </c>
      <c r="AY370" s="247" t="s">
        <v>181</v>
      </c>
    </row>
    <row r="371" s="13" customFormat="1">
      <c r="A371" s="13"/>
      <c r="B371" s="236"/>
      <c r="C371" s="237"/>
      <c r="D371" s="238" t="s">
        <v>191</v>
      </c>
      <c r="E371" s="239" t="s">
        <v>1</v>
      </c>
      <c r="F371" s="240" t="s">
        <v>497</v>
      </c>
      <c r="G371" s="237"/>
      <c r="H371" s="241">
        <v>7.2140000000000004</v>
      </c>
      <c r="I371" s="242"/>
      <c r="J371" s="237"/>
      <c r="K371" s="237"/>
      <c r="L371" s="243"/>
      <c r="M371" s="244"/>
      <c r="N371" s="245"/>
      <c r="O371" s="245"/>
      <c r="P371" s="245"/>
      <c r="Q371" s="245"/>
      <c r="R371" s="245"/>
      <c r="S371" s="245"/>
      <c r="T371" s="246"/>
      <c r="U371" s="13"/>
      <c r="V371" s="13"/>
      <c r="W371" s="13"/>
      <c r="X371" s="13"/>
      <c r="Y371" s="13"/>
      <c r="Z371" s="13"/>
      <c r="AA371" s="13"/>
      <c r="AB371" s="13"/>
      <c r="AC371" s="13"/>
      <c r="AD371" s="13"/>
      <c r="AE371" s="13"/>
      <c r="AT371" s="247" t="s">
        <v>191</v>
      </c>
      <c r="AU371" s="247" t="s">
        <v>127</v>
      </c>
      <c r="AV371" s="13" t="s">
        <v>127</v>
      </c>
      <c r="AW371" s="13" t="s">
        <v>36</v>
      </c>
      <c r="AX371" s="13" t="s">
        <v>79</v>
      </c>
      <c r="AY371" s="247" t="s">
        <v>181</v>
      </c>
    </row>
    <row r="372" s="13" customFormat="1">
      <c r="A372" s="13"/>
      <c r="B372" s="236"/>
      <c r="C372" s="237"/>
      <c r="D372" s="238" t="s">
        <v>191</v>
      </c>
      <c r="E372" s="239" t="s">
        <v>1</v>
      </c>
      <c r="F372" s="240" t="s">
        <v>498</v>
      </c>
      <c r="G372" s="237"/>
      <c r="H372" s="241">
        <v>95.488</v>
      </c>
      <c r="I372" s="242"/>
      <c r="J372" s="237"/>
      <c r="K372" s="237"/>
      <c r="L372" s="243"/>
      <c r="M372" s="244"/>
      <c r="N372" s="245"/>
      <c r="O372" s="245"/>
      <c r="P372" s="245"/>
      <c r="Q372" s="245"/>
      <c r="R372" s="245"/>
      <c r="S372" s="245"/>
      <c r="T372" s="246"/>
      <c r="U372" s="13"/>
      <c r="V372" s="13"/>
      <c r="W372" s="13"/>
      <c r="X372" s="13"/>
      <c r="Y372" s="13"/>
      <c r="Z372" s="13"/>
      <c r="AA372" s="13"/>
      <c r="AB372" s="13"/>
      <c r="AC372" s="13"/>
      <c r="AD372" s="13"/>
      <c r="AE372" s="13"/>
      <c r="AT372" s="247" t="s">
        <v>191</v>
      </c>
      <c r="AU372" s="247" t="s">
        <v>127</v>
      </c>
      <c r="AV372" s="13" t="s">
        <v>127</v>
      </c>
      <c r="AW372" s="13" t="s">
        <v>36</v>
      </c>
      <c r="AX372" s="13" t="s">
        <v>79</v>
      </c>
      <c r="AY372" s="247" t="s">
        <v>181</v>
      </c>
    </row>
    <row r="373" s="13" customFormat="1">
      <c r="A373" s="13"/>
      <c r="B373" s="236"/>
      <c r="C373" s="237"/>
      <c r="D373" s="238" t="s">
        <v>191</v>
      </c>
      <c r="E373" s="239" t="s">
        <v>1</v>
      </c>
      <c r="F373" s="240" t="s">
        <v>499</v>
      </c>
      <c r="G373" s="237"/>
      <c r="H373" s="241">
        <v>11.48</v>
      </c>
      <c r="I373" s="242"/>
      <c r="J373" s="237"/>
      <c r="K373" s="237"/>
      <c r="L373" s="243"/>
      <c r="M373" s="244"/>
      <c r="N373" s="245"/>
      <c r="O373" s="245"/>
      <c r="P373" s="245"/>
      <c r="Q373" s="245"/>
      <c r="R373" s="245"/>
      <c r="S373" s="245"/>
      <c r="T373" s="246"/>
      <c r="U373" s="13"/>
      <c r="V373" s="13"/>
      <c r="W373" s="13"/>
      <c r="X373" s="13"/>
      <c r="Y373" s="13"/>
      <c r="Z373" s="13"/>
      <c r="AA373" s="13"/>
      <c r="AB373" s="13"/>
      <c r="AC373" s="13"/>
      <c r="AD373" s="13"/>
      <c r="AE373" s="13"/>
      <c r="AT373" s="247" t="s">
        <v>191</v>
      </c>
      <c r="AU373" s="247" t="s">
        <v>127</v>
      </c>
      <c r="AV373" s="13" t="s">
        <v>127</v>
      </c>
      <c r="AW373" s="13" t="s">
        <v>36</v>
      </c>
      <c r="AX373" s="13" t="s">
        <v>79</v>
      </c>
      <c r="AY373" s="247" t="s">
        <v>181</v>
      </c>
    </row>
    <row r="374" s="14" customFormat="1">
      <c r="A374" s="14"/>
      <c r="B374" s="248"/>
      <c r="C374" s="249"/>
      <c r="D374" s="238" t="s">
        <v>191</v>
      </c>
      <c r="E374" s="250" t="s">
        <v>1</v>
      </c>
      <c r="F374" s="251" t="s">
        <v>193</v>
      </c>
      <c r="G374" s="249"/>
      <c r="H374" s="252">
        <v>131.071</v>
      </c>
      <c r="I374" s="253"/>
      <c r="J374" s="249"/>
      <c r="K374" s="249"/>
      <c r="L374" s="254"/>
      <c r="M374" s="255"/>
      <c r="N374" s="256"/>
      <c r="O374" s="256"/>
      <c r="P374" s="256"/>
      <c r="Q374" s="256"/>
      <c r="R374" s="256"/>
      <c r="S374" s="256"/>
      <c r="T374" s="257"/>
      <c r="U374" s="14"/>
      <c r="V374" s="14"/>
      <c r="W374" s="14"/>
      <c r="X374" s="14"/>
      <c r="Y374" s="14"/>
      <c r="Z374" s="14"/>
      <c r="AA374" s="14"/>
      <c r="AB374" s="14"/>
      <c r="AC374" s="14"/>
      <c r="AD374" s="14"/>
      <c r="AE374" s="14"/>
      <c r="AT374" s="258" t="s">
        <v>191</v>
      </c>
      <c r="AU374" s="258" t="s">
        <v>127</v>
      </c>
      <c r="AV374" s="14" t="s">
        <v>188</v>
      </c>
      <c r="AW374" s="14" t="s">
        <v>36</v>
      </c>
      <c r="AX374" s="14" t="s">
        <v>86</v>
      </c>
      <c r="AY374" s="258" t="s">
        <v>181</v>
      </c>
    </row>
    <row r="375" s="2" customFormat="1" ht="37.8" customHeight="1">
      <c r="A375" s="38"/>
      <c r="B375" s="39"/>
      <c r="C375" s="218" t="s">
        <v>500</v>
      </c>
      <c r="D375" s="218" t="s">
        <v>183</v>
      </c>
      <c r="E375" s="219" t="s">
        <v>501</v>
      </c>
      <c r="F375" s="220" t="s">
        <v>502</v>
      </c>
      <c r="G375" s="221" t="s">
        <v>227</v>
      </c>
      <c r="H375" s="222">
        <v>131.071</v>
      </c>
      <c r="I375" s="223"/>
      <c r="J375" s="224">
        <f>ROUND(I375*H375,2)</f>
        <v>0</v>
      </c>
      <c r="K375" s="220" t="s">
        <v>187</v>
      </c>
      <c r="L375" s="44"/>
      <c r="M375" s="225" t="s">
        <v>1</v>
      </c>
      <c r="N375" s="226" t="s">
        <v>45</v>
      </c>
      <c r="O375" s="91"/>
      <c r="P375" s="227">
        <f>O375*H375</f>
        <v>0</v>
      </c>
      <c r="Q375" s="227">
        <v>0</v>
      </c>
      <c r="R375" s="227">
        <f>Q375*H375</f>
        <v>0</v>
      </c>
      <c r="S375" s="227">
        <v>0</v>
      </c>
      <c r="T375" s="228">
        <f>S375*H375</f>
        <v>0</v>
      </c>
      <c r="U375" s="38"/>
      <c r="V375" s="38"/>
      <c r="W375" s="38"/>
      <c r="X375" s="38"/>
      <c r="Y375" s="38"/>
      <c r="Z375" s="38"/>
      <c r="AA375" s="38"/>
      <c r="AB375" s="38"/>
      <c r="AC375" s="38"/>
      <c r="AD375" s="38"/>
      <c r="AE375" s="38"/>
      <c r="AR375" s="229" t="s">
        <v>188</v>
      </c>
      <c r="AT375" s="229" t="s">
        <v>183</v>
      </c>
      <c r="AU375" s="229" t="s">
        <v>127</v>
      </c>
      <c r="AY375" s="17" t="s">
        <v>181</v>
      </c>
      <c r="BE375" s="230">
        <f>IF(N375="základní",J375,0)</f>
        <v>0</v>
      </c>
      <c r="BF375" s="230">
        <f>IF(N375="snížená",J375,0)</f>
        <v>0</v>
      </c>
      <c r="BG375" s="230">
        <f>IF(N375="zákl. přenesená",J375,0)</f>
        <v>0</v>
      </c>
      <c r="BH375" s="230">
        <f>IF(N375="sníž. přenesená",J375,0)</f>
        <v>0</v>
      </c>
      <c r="BI375" s="230">
        <f>IF(N375="nulová",J375,0)</f>
        <v>0</v>
      </c>
      <c r="BJ375" s="17" t="s">
        <v>127</v>
      </c>
      <c r="BK375" s="230">
        <f>ROUND(I375*H375,2)</f>
        <v>0</v>
      </c>
      <c r="BL375" s="17" t="s">
        <v>188</v>
      </c>
      <c r="BM375" s="229" t="s">
        <v>503</v>
      </c>
    </row>
    <row r="376" s="2" customFormat="1">
      <c r="A376" s="38"/>
      <c r="B376" s="39"/>
      <c r="C376" s="40"/>
      <c r="D376" s="231" t="s">
        <v>189</v>
      </c>
      <c r="E376" s="40"/>
      <c r="F376" s="232" t="s">
        <v>504</v>
      </c>
      <c r="G376" s="40"/>
      <c r="H376" s="40"/>
      <c r="I376" s="233"/>
      <c r="J376" s="40"/>
      <c r="K376" s="40"/>
      <c r="L376" s="44"/>
      <c r="M376" s="234"/>
      <c r="N376" s="235"/>
      <c r="O376" s="91"/>
      <c r="P376" s="91"/>
      <c r="Q376" s="91"/>
      <c r="R376" s="91"/>
      <c r="S376" s="91"/>
      <c r="T376" s="92"/>
      <c r="U376" s="38"/>
      <c r="V376" s="38"/>
      <c r="W376" s="38"/>
      <c r="X376" s="38"/>
      <c r="Y376" s="38"/>
      <c r="Z376" s="38"/>
      <c r="AA376" s="38"/>
      <c r="AB376" s="38"/>
      <c r="AC376" s="38"/>
      <c r="AD376" s="38"/>
      <c r="AE376" s="38"/>
      <c r="AT376" s="17" t="s">
        <v>189</v>
      </c>
      <c r="AU376" s="17" t="s">
        <v>127</v>
      </c>
    </row>
    <row r="377" s="2" customFormat="1" ht="78" customHeight="1">
      <c r="A377" s="38"/>
      <c r="B377" s="39"/>
      <c r="C377" s="218" t="s">
        <v>342</v>
      </c>
      <c r="D377" s="218" t="s">
        <v>183</v>
      </c>
      <c r="E377" s="219" t="s">
        <v>505</v>
      </c>
      <c r="F377" s="220" t="s">
        <v>506</v>
      </c>
      <c r="G377" s="221" t="s">
        <v>218</v>
      </c>
      <c r="H377" s="222">
        <v>11.145</v>
      </c>
      <c r="I377" s="223"/>
      <c r="J377" s="224">
        <f>ROUND(I377*H377,2)</f>
        <v>0</v>
      </c>
      <c r="K377" s="220" t="s">
        <v>187</v>
      </c>
      <c r="L377" s="44"/>
      <c r="M377" s="225" t="s">
        <v>1</v>
      </c>
      <c r="N377" s="226" t="s">
        <v>45</v>
      </c>
      <c r="O377" s="91"/>
      <c r="P377" s="227">
        <f>O377*H377</f>
        <v>0</v>
      </c>
      <c r="Q377" s="227">
        <v>0</v>
      </c>
      <c r="R377" s="227">
        <f>Q377*H377</f>
        <v>0</v>
      </c>
      <c r="S377" s="227">
        <v>0</v>
      </c>
      <c r="T377" s="228">
        <f>S377*H377</f>
        <v>0</v>
      </c>
      <c r="U377" s="38"/>
      <c r="V377" s="38"/>
      <c r="W377" s="38"/>
      <c r="X377" s="38"/>
      <c r="Y377" s="38"/>
      <c r="Z377" s="38"/>
      <c r="AA377" s="38"/>
      <c r="AB377" s="38"/>
      <c r="AC377" s="38"/>
      <c r="AD377" s="38"/>
      <c r="AE377" s="38"/>
      <c r="AR377" s="229" t="s">
        <v>188</v>
      </c>
      <c r="AT377" s="229" t="s">
        <v>183</v>
      </c>
      <c r="AU377" s="229" t="s">
        <v>127</v>
      </c>
      <c r="AY377" s="17" t="s">
        <v>181</v>
      </c>
      <c r="BE377" s="230">
        <f>IF(N377="základní",J377,0)</f>
        <v>0</v>
      </c>
      <c r="BF377" s="230">
        <f>IF(N377="snížená",J377,0)</f>
        <v>0</v>
      </c>
      <c r="BG377" s="230">
        <f>IF(N377="zákl. přenesená",J377,0)</f>
        <v>0</v>
      </c>
      <c r="BH377" s="230">
        <f>IF(N377="sníž. přenesená",J377,0)</f>
        <v>0</v>
      </c>
      <c r="BI377" s="230">
        <f>IF(N377="nulová",J377,0)</f>
        <v>0</v>
      </c>
      <c r="BJ377" s="17" t="s">
        <v>127</v>
      </c>
      <c r="BK377" s="230">
        <f>ROUND(I377*H377,2)</f>
        <v>0</v>
      </c>
      <c r="BL377" s="17" t="s">
        <v>188</v>
      </c>
      <c r="BM377" s="229" t="s">
        <v>507</v>
      </c>
    </row>
    <row r="378" s="2" customFormat="1">
      <c r="A378" s="38"/>
      <c r="B378" s="39"/>
      <c r="C378" s="40"/>
      <c r="D378" s="231" t="s">
        <v>189</v>
      </c>
      <c r="E378" s="40"/>
      <c r="F378" s="232" t="s">
        <v>508</v>
      </c>
      <c r="G378" s="40"/>
      <c r="H378" s="40"/>
      <c r="I378" s="233"/>
      <c r="J378" s="40"/>
      <c r="K378" s="40"/>
      <c r="L378" s="44"/>
      <c r="M378" s="234"/>
      <c r="N378" s="235"/>
      <c r="O378" s="91"/>
      <c r="P378" s="91"/>
      <c r="Q378" s="91"/>
      <c r="R378" s="91"/>
      <c r="S378" s="91"/>
      <c r="T378" s="92"/>
      <c r="U378" s="38"/>
      <c r="V378" s="38"/>
      <c r="W378" s="38"/>
      <c r="X378" s="38"/>
      <c r="Y378" s="38"/>
      <c r="Z378" s="38"/>
      <c r="AA378" s="38"/>
      <c r="AB378" s="38"/>
      <c r="AC378" s="38"/>
      <c r="AD378" s="38"/>
      <c r="AE378" s="38"/>
      <c r="AT378" s="17" t="s">
        <v>189</v>
      </c>
      <c r="AU378" s="17" t="s">
        <v>127</v>
      </c>
    </row>
    <row r="379" s="15" customFormat="1">
      <c r="A379" s="15"/>
      <c r="B379" s="269"/>
      <c r="C379" s="270"/>
      <c r="D379" s="238" t="s">
        <v>191</v>
      </c>
      <c r="E379" s="271" t="s">
        <v>1</v>
      </c>
      <c r="F379" s="272" t="s">
        <v>509</v>
      </c>
      <c r="G379" s="270"/>
      <c r="H379" s="271" t="s">
        <v>1</v>
      </c>
      <c r="I379" s="273"/>
      <c r="J379" s="270"/>
      <c r="K379" s="270"/>
      <c r="L379" s="274"/>
      <c r="M379" s="275"/>
      <c r="N379" s="276"/>
      <c r="O379" s="276"/>
      <c r="P379" s="276"/>
      <c r="Q379" s="276"/>
      <c r="R379" s="276"/>
      <c r="S379" s="276"/>
      <c r="T379" s="277"/>
      <c r="U379" s="15"/>
      <c r="V379" s="15"/>
      <c r="W379" s="15"/>
      <c r="X379" s="15"/>
      <c r="Y379" s="15"/>
      <c r="Z379" s="15"/>
      <c r="AA379" s="15"/>
      <c r="AB379" s="15"/>
      <c r="AC379" s="15"/>
      <c r="AD379" s="15"/>
      <c r="AE379" s="15"/>
      <c r="AT379" s="278" t="s">
        <v>191</v>
      </c>
      <c r="AU379" s="278" t="s">
        <v>127</v>
      </c>
      <c r="AV379" s="15" t="s">
        <v>86</v>
      </c>
      <c r="AW379" s="15" t="s">
        <v>36</v>
      </c>
      <c r="AX379" s="15" t="s">
        <v>79</v>
      </c>
      <c r="AY379" s="278" t="s">
        <v>181</v>
      </c>
    </row>
    <row r="380" s="13" customFormat="1">
      <c r="A380" s="13"/>
      <c r="B380" s="236"/>
      <c r="C380" s="237"/>
      <c r="D380" s="238" t="s">
        <v>191</v>
      </c>
      <c r="E380" s="239" t="s">
        <v>1</v>
      </c>
      <c r="F380" s="240" t="s">
        <v>510</v>
      </c>
      <c r="G380" s="237"/>
      <c r="H380" s="241">
        <v>11.145</v>
      </c>
      <c r="I380" s="242"/>
      <c r="J380" s="237"/>
      <c r="K380" s="237"/>
      <c r="L380" s="243"/>
      <c r="M380" s="244"/>
      <c r="N380" s="245"/>
      <c r="O380" s="245"/>
      <c r="P380" s="245"/>
      <c r="Q380" s="245"/>
      <c r="R380" s="245"/>
      <c r="S380" s="245"/>
      <c r="T380" s="246"/>
      <c r="U380" s="13"/>
      <c r="V380" s="13"/>
      <c r="W380" s="13"/>
      <c r="X380" s="13"/>
      <c r="Y380" s="13"/>
      <c r="Z380" s="13"/>
      <c r="AA380" s="13"/>
      <c r="AB380" s="13"/>
      <c r="AC380" s="13"/>
      <c r="AD380" s="13"/>
      <c r="AE380" s="13"/>
      <c r="AT380" s="247" t="s">
        <v>191</v>
      </c>
      <c r="AU380" s="247" t="s">
        <v>127</v>
      </c>
      <c r="AV380" s="13" t="s">
        <v>127</v>
      </c>
      <c r="AW380" s="13" t="s">
        <v>36</v>
      </c>
      <c r="AX380" s="13" t="s">
        <v>79</v>
      </c>
      <c r="AY380" s="247" t="s">
        <v>181</v>
      </c>
    </row>
    <row r="381" s="14" customFormat="1">
      <c r="A381" s="14"/>
      <c r="B381" s="248"/>
      <c r="C381" s="249"/>
      <c r="D381" s="238" t="s">
        <v>191</v>
      </c>
      <c r="E381" s="250" t="s">
        <v>1</v>
      </c>
      <c r="F381" s="251" t="s">
        <v>193</v>
      </c>
      <c r="G381" s="249"/>
      <c r="H381" s="252">
        <v>11.145</v>
      </c>
      <c r="I381" s="253"/>
      <c r="J381" s="249"/>
      <c r="K381" s="249"/>
      <c r="L381" s="254"/>
      <c r="M381" s="255"/>
      <c r="N381" s="256"/>
      <c r="O381" s="256"/>
      <c r="P381" s="256"/>
      <c r="Q381" s="256"/>
      <c r="R381" s="256"/>
      <c r="S381" s="256"/>
      <c r="T381" s="257"/>
      <c r="U381" s="14"/>
      <c r="V381" s="14"/>
      <c r="W381" s="14"/>
      <c r="X381" s="14"/>
      <c r="Y381" s="14"/>
      <c r="Z381" s="14"/>
      <c r="AA381" s="14"/>
      <c r="AB381" s="14"/>
      <c r="AC381" s="14"/>
      <c r="AD381" s="14"/>
      <c r="AE381" s="14"/>
      <c r="AT381" s="258" t="s">
        <v>191</v>
      </c>
      <c r="AU381" s="258" t="s">
        <v>127</v>
      </c>
      <c r="AV381" s="14" t="s">
        <v>188</v>
      </c>
      <c r="AW381" s="14" t="s">
        <v>36</v>
      </c>
      <c r="AX381" s="14" t="s">
        <v>86</v>
      </c>
      <c r="AY381" s="258" t="s">
        <v>181</v>
      </c>
    </row>
    <row r="382" s="2" customFormat="1" ht="55.5" customHeight="1">
      <c r="A382" s="38"/>
      <c r="B382" s="39"/>
      <c r="C382" s="218" t="s">
        <v>511</v>
      </c>
      <c r="D382" s="218" t="s">
        <v>183</v>
      </c>
      <c r="E382" s="219" t="s">
        <v>512</v>
      </c>
      <c r="F382" s="220" t="s">
        <v>513</v>
      </c>
      <c r="G382" s="221" t="s">
        <v>186</v>
      </c>
      <c r="H382" s="222">
        <v>1.55</v>
      </c>
      <c r="I382" s="223"/>
      <c r="J382" s="224">
        <f>ROUND(I382*H382,2)</f>
        <v>0</v>
      </c>
      <c r="K382" s="220" t="s">
        <v>187</v>
      </c>
      <c r="L382" s="44"/>
      <c r="M382" s="225" t="s">
        <v>1</v>
      </c>
      <c r="N382" s="226" t="s">
        <v>45</v>
      </c>
      <c r="O382" s="91"/>
      <c r="P382" s="227">
        <f>O382*H382</f>
        <v>0</v>
      </c>
      <c r="Q382" s="227">
        <v>0</v>
      </c>
      <c r="R382" s="227">
        <f>Q382*H382</f>
        <v>0</v>
      </c>
      <c r="S382" s="227">
        <v>0</v>
      </c>
      <c r="T382" s="228">
        <f>S382*H382</f>
        <v>0</v>
      </c>
      <c r="U382" s="38"/>
      <c r="V382" s="38"/>
      <c r="W382" s="38"/>
      <c r="X382" s="38"/>
      <c r="Y382" s="38"/>
      <c r="Z382" s="38"/>
      <c r="AA382" s="38"/>
      <c r="AB382" s="38"/>
      <c r="AC382" s="38"/>
      <c r="AD382" s="38"/>
      <c r="AE382" s="38"/>
      <c r="AR382" s="229" t="s">
        <v>188</v>
      </c>
      <c r="AT382" s="229" t="s">
        <v>183</v>
      </c>
      <c r="AU382" s="229" t="s">
        <v>127</v>
      </c>
      <c r="AY382" s="17" t="s">
        <v>181</v>
      </c>
      <c r="BE382" s="230">
        <f>IF(N382="základní",J382,0)</f>
        <v>0</v>
      </c>
      <c r="BF382" s="230">
        <f>IF(N382="snížená",J382,0)</f>
        <v>0</v>
      </c>
      <c r="BG382" s="230">
        <f>IF(N382="zákl. přenesená",J382,0)</f>
        <v>0</v>
      </c>
      <c r="BH382" s="230">
        <f>IF(N382="sníž. přenesená",J382,0)</f>
        <v>0</v>
      </c>
      <c r="BI382" s="230">
        <f>IF(N382="nulová",J382,0)</f>
        <v>0</v>
      </c>
      <c r="BJ382" s="17" t="s">
        <v>127</v>
      </c>
      <c r="BK382" s="230">
        <f>ROUND(I382*H382,2)</f>
        <v>0</v>
      </c>
      <c r="BL382" s="17" t="s">
        <v>188</v>
      </c>
      <c r="BM382" s="229" t="s">
        <v>514</v>
      </c>
    </row>
    <row r="383" s="2" customFormat="1">
      <c r="A383" s="38"/>
      <c r="B383" s="39"/>
      <c r="C383" s="40"/>
      <c r="D383" s="231" t="s">
        <v>189</v>
      </c>
      <c r="E383" s="40"/>
      <c r="F383" s="232" t="s">
        <v>515</v>
      </c>
      <c r="G383" s="40"/>
      <c r="H383" s="40"/>
      <c r="I383" s="233"/>
      <c r="J383" s="40"/>
      <c r="K383" s="40"/>
      <c r="L383" s="44"/>
      <c r="M383" s="234"/>
      <c r="N383" s="235"/>
      <c r="O383" s="91"/>
      <c r="P383" s="91"/>
      <c r="Q383" s="91"/>
      <c r="R383" s="91"/>
      <c r="S383" s="91"/>
      <c r="T383" s="92"/>
      <c r="U383" s="38"/>
      <c r="V383" s="38"/>
      <c r="W383" s="38"/>
      <c r="X383" s="38"/>
      <c r="Y383" s="38"/>
      <c r="Z383" s="38"/>
      <c r="AA383" s="38"/>
      <c r="AB383" s="38"/>
      <c r="AC383" s="38"/>
      <c r="AD383" s="38"/>
      <c r="AE383" s="38"/>
      <c r="AT383" s="17" t="s">
        <v>189</v>
      </c>
      <c r="AU383" s="17" t="s">
        <v>127</v>
      </c>
    </row>
    <row r="384" s="13" customFormat="1">
      <c r="A384" s="13"/>
      <c r="B384" s="236"/>
      <c r="C384" s="237"/>
      <c r="D384" s="238" t="s">
        <v>191</v>
      </c>
      <c r="E384" s="239" t="s">
        <v>1</v>
      </c>
      <c r="F384" s="240" t="s">
        <v>516</v>
      </c>
      <c r="G384" s="237"/>
      <c r="H384" s="241">
        <v>1.55</v>
      </c>
      <c r="I384" s="242"/>
      <c r="J384" s="237"/>
      <c r="K384" s="237"/>
      <c r="L384" s="243"/>
      <c r="M384" s="244"/>
      <c r="N384" s="245"/>
      <c r="O384" s="245"/>
      <c r="P384" s="245"/>
      <c r="Q384" s="245"/>
      <c r="R384" s="245"/>
      <c r="S384" s="245"/>
      <c r="T384" s="246"/>
      <c r="U384" s="13"/>
      <c r="V384" s="13"/>
      <c r="W384" s="13"/>
      <c r="X384" s="13"/>
      <c r="Y384" s="13"/>
      <c r="Z384" s="13"/>
      <c r="AA384" s="13"/>
      <c r="AB384" s="13"/>
      <c r="AC384" s="13"/>
      <c r="AD384" s="13"/>
      <c r="AE384" s="13"/>
      <c r="AT384" s="247" t="s">
        <v>191</v>
      </c>
      <c r="AU384" s="247" t="s">
        <v>127</v>
      </c>
      <c r="AV384" s="13" t="s">
        <v>127</v>
      </c>
      <c r="AW384" s="13" t="s">
        <v>36</v>
      </c>
      <c r="AX384" s="13" t="s">
        <v>79</v>
      </c>
      <c r="AY384" s="247" t="s">
        <v>181</v>
      </c>
    </row>
    <row r="385" s="14" customFormat="1">
      <c r="A385" s="14"/>
      <c r="B385" s="248"/>
      <c r="C385" s="249"/>
      <c r="D385" s="238" t="s">
        <v>191</v>
      </c>
      <c r="E385" s="250" t="s">
        <v>1</v>
      </c>
      <c r="F385" s="251" t="s">
        <v>193</v>
      </c>
      <c r="G385" s="249"/>
      <c r="H385" s="252">
        <v>1.55</v>
      </c>
      <c r="I385" s="253"/>
      <c r="J385" s="249"/>
      <c r="K385" s="249"/>
      <c r="L385" s="254"/>
      <c r="M385" s="255"/>
      <c r="N385" s="256"/>
      <c r="O385" s="256"/>
      <c r="P385" s="256"/>
      <c r="Q385" s="256"/>
      <c r="R385" s="256"/>
      <c r="S385" s="256"/>
      <c r="T385" s="257"/>
      <c r="U385" s="14"/>
      <c r="V385" s="14"/>
      <c r="W385" s="14"/>
      <c r="X385" s="14"/>
      <c r="Y385" s="14"/>
      <c r="Z385" s="14"/>
      <c r="AA385" s="14"/>
      <c r="AB385" s="14"/>
      <c r="AC385" s="14"/>
      <c r="AD385" s="14"/>
      <c r="AE385" s="14"/>
      <c r="AT385" s="258" t="s">
        <v>191</v>
      </c>
      <c r="AU385" s="258" t="s">
        <v>127</v>
      </c>
      <c r="AV385" s="14" t="s">
        <v>188</v>
      </c>
      <c r="AW385" s="14" t="s">
        <v>36</v>
      </c>
      <c r="AX385" s="14" t="s">
        <v>86</v>
      </c>
      <c r="AY385" s="258" t="s">
        <v>181</v>
      </c>
    </row>
    <row r="386" s="2" customFormat="1" ht="37.8" customHeight="1">
      <c r="A386" s="38"/>
      <c r="B386" s="39"/>
      <c r="C386" s="218" t="s">
        <v>348</v>
      </c>
      <c r="D386" s="218" t="s">
        <v>183</v>
      </c>
      <c r="E386" s="219" t="s">
        <v>517</v>
      </c>
      <c r="F386" s="220" t="s">
        <v>518</v>
      </c>
      <c r="G386" s="221" t="s">
        <v>227</v>
      </c>
      <c r="H386" s="222">
        <v>10.85</v>
      </c>
      <c r="I386" s="223"/>
      <c r="J386" s="224">
        <f>ROUND(I386*H386,2)</f>
        <v>0</v>
      </c>
      <c r="K386" s="220" t="s">
        <v>187</v>
      </c>
      <c r="L386" s="44"/>
      <c r="M386" s="225" t="s">
        <v>1</v>
      </c>
      <c r="N386" s="226" t="s">
        <v>45</v>
      </c>
      <c r="O386" s="91"/>
      <c r="P386" s="227">
        <f>O386*H386</f>
        <v>0</v>
      </c>
      <c r="Q386" s="227">
        <v>0</v>
      </c>
      <c r="R386" s="227">
        <f>Q386*H386</f>
        <v>0</v>
      </c>
      <c r="S386" s="227">
        <v>0</v>
      </c>
      <c r="T386" s="228">
        <f>S386*H386</f>
        <v>0</v>
      </c>
      <c r="U386" s="38"/>
      <c r="V386" s="38"/>
      <c r="W386" s="38"/>
      <c r="X386" s="38"/>
      <c r="Y386" s="38"/>
      <c r="Z386" s="38"/>
      <c r="AA386" s="38"/>
      <c r="AB386" s="38"/>
      <c r="AC386" s="38"/>
      <c r="AD386" s="38"/>
      <c r="AE386" s="38"/>
      <c r="AR386" s="229" t="s">
        <v>188</v>
      </c>
      <c r="AT386" s="229" t="s">
        <v>183</v>
      </c>
      <c r="AU386" s="229" t="s">
        <v>127</v>
      </c>
      <c r="AY386" s="17" t="s">
        <v>181</v>
      </c>
      <c r="BE386" s="230">
        <f>IF(N386="základní",J386,0)</f>
        <v>0</v>
      </c>
      <c r="BF386" s="230">
        <f>IF(N386="snížená",J386,0)</f>
        <v>0</v>
      </c>
      <c r="BG386" s="230">
        <f>IF(N386="zákl. přenesená",J386,0)</f>
        <v>0</v>
      </c>
      <c r="BH386" s="230">
        <f>IF(N386="sníž. přenesená",J386,0)</f>
        <v>0</v>
      </c>
      <c r="BI386" s="230">
        <f>IF(N386="nulová",J386,0)</f>
        <v>0</v>
      </c>
      <c r="BJ386" s="17" t="s">
        <v>127</v>
      </c>
      <c r="BK386" s="230">
        <f>ROUND(I386*H386,2)</f>
        <v>0</v>
      </c>
      <c r="BL386" s="17" t="s">
        <v>188</v>
      </c>
      <c r="BM386" s="229" t="s">
        <v>519</v>
      </c>
    </row>
    <row r="387" s="2" customFormat="1">
      <c r="A387" s="38"/>
      <c r="B387" s="39"/>
      <c r="C387" s="40"/>
      <c r="D387" s="231" t="s">
        <v>189</v>
      </c>
      <c r="E387" s="40"/>
      <c r="F387" s="232" t="s">
        <v>520</v>
      </c>
      <c r="G387" s="40"/>
      <c r="H387" s="40"/>
      <c r="I387" s="233"/>
      <c r="J387" s="40"/>
      <c r="K387" s="40"/>
      <c r="L387" s="44"/>
      <c r="M387" s="234"/>
      <c r="N387" s="235"/>
      <c r="O387" s="91"/>
      <c r="P387" s="91"/>
      <c r="Q387" s="91"/>
      <c r="R387" s="91"/>
      <c r="S387" s="91"/>
      <c r="T387" s="92"/>
      <c r="U387" s="38"/>
      <c r="V387" s="38"/>
      <c r="W387" s="38"/>
      <c r="X387" s="38"/>
      <c r="Y387" s="38"/>
      <c r="Z387" s="38"/>
      <c r="AA387" s="38"/>
      <c r="AB387" s="38"/>
      <c r="AC387" s="38"/>
      <c r="AD387" s="38"/>
      <c r="AE387" s="38"/>
      <c r="AT387" s="17" t="s">
        <v>189</v>
      </c>
      <c r="AU387" s="17" t="s">
        <v>127</v>
      </c>
    </row>
    <row r="388" s="13" customFormat="1">
      <c r="A388" s="13"/>
      <c r="B388" s="236"/>
      <c r="C388" s="237"/>
      <c r="D388" s="238" t="s">
        <v>191</v>
      </c>
      <c r="E388" s="239" t="s">
        <v>1</v>
      </c>
      <c r="F388" s="240" t="s">
        <v>521</v>
      </c>
      <c r="G388" s="237"/>
      <c r="H388" s="241">
        <v>10.85</v>
      </c>
      <c r="I388" s="242"/>
      <c r="J388" s="237"/>
      <c r="K388" s="237"/>
      <c r="L388" s="243"/>
      <c r="M388" s="244"/>
      <c r="N388" s="245"/>
      <c r="O388" s="245"/>
      <c r="P388" s="245"/>
      <c r="Q388" s="245"/>
      <c r="R388" s="245"/>
      <c r="S388" s="245"/>
      <c r="T388" s="246"/>
      <c r="U388" s="13"/>
      <c r="V388" s="13"/>
      <c r="W388" s="13"/>
      <c r="X388" s="13"/>
      <c r="Y388" s="13"/>
      <c r="Z388" s="13"/>
      <c r="AA388" s="13"/>
      <c r="AB388" s="13"/>
      <c r="AC388" s="13"/>
      <c r="AD388" s="13"/>
      <c r="AE388" s="13"/>
      <c r="AT388" s="247" t="s">
        <v>191</v>
      </c>
      <c r="AU388" s="247" t="s">
        <v>127</v>
      </c>
      <c r="AV388" s="13" t="s">
        <v>127</v>
      </c>
      <c r="AW388" s="13" t="s">
        <v>36</v>
      </c>
      <c r="AX388" s="13" t="s">
        <v>79</v>
      </c>
      <c r="AY388" s="247" t="s">
        <v>181</v>
      </c>
    </row>
    <row r="389" s="14" customFormat="1">
      <c r="A389" s="14"/>
      <c r="B389" s="248"/>
      <c r="C389" s="249"/>
      <c r="D389" s="238" t="s">
        <v>191</v>
      </c>
      <c r="E389" s="250" t="s">
        <v>1</v>
      </c>
      <c r="F389" s="251" t="s">
        <v>193</v>
      </c>
      <c r="G389" s="249"/>
      <c r="H389" s="252">
        <v>10.85</v>
      </c>
      <c r="I389" s="253"/>
      <c r="J389" s="249"/>
      <c r="K389" s="249"/>
      <c r="L389" s="254"/>
      <c r="M389" s="255"/>
      <c r="N389" s="256"/>
      <c r="O389" s="256"/>
      <c r="P389" s="256"/>
      <c r="Q389" s="256"/>
      <c r="R389" s="256"/>
      <c r="S389" s="256"/>
      <c r="T389" s="257"/>
      <c r="U389" s="14"/>
      <c r="V389" s="14"/>
      <c r="W389" s="14"/>
      <c r="X389" s="14"/>
      <c r="Y389" s="14"/>
      <c r="Z389" s="14"/>
      <c r="AA389" s="14"/>
      <c r="AB389" s="14"/>
      <c r="AC389" s="14"/>
      <c r="AD389" s="14"/>
      <c r="AE389" s="14"/>
      <c r="AT389" s="258" t="s">
        <v>191</v>
      </c>
      <c r="AU389" s="258" t="s">
        <v>127</v>
      </c>
      <c r="AV389" s="14" t="s">
        <v>188</v>
      </c>
      <c r="AW389" s="14" t="s">
        <v>36</v>
      </c>
      <c r="AX389" s="14" t="s">
        <v>86</v>
      </c>
      <c r="AY389" s="258" t="s">
        <v>181</v>
      </c>
    </row>
    <row r="390" s="2" customFormat="1" ht="37.8" customHeight="1">
      <c r="A390" s="38"/>
      <c r="B390" s="39"/>
      <c r="C390" s="218" t="s">
        <v>522</v>
      </c>
      <c r="D390" s="218" t="s">
        <v>183</v>
      </c>
      <c r="E390" s="219" t="s">
        <v>523</v>
      </c>
      <c r="F390" s="220" t="s">
        <v>524</v>
      </c>
      <c r="G390" s="221" t="s">
        <v>227</v>
      </c>
      <c r="H390" s="222">
        <v>10.85</v>
      </c>
      <c r="I390" s="223"/>
      <c r="J390" s="224">
        <f>ROUND(I390*H390,2)</f>
        <v>0</v>
      </c>
      <c r="K390" s="220" t="s">
        <v>187</v>
      </c>
      <c r="L390" s="44"/>
      <c r="M390" s="225" t="s">
        <v>1</v>
      </c>
      <c r="N390" s="226" t="s">
        <v>45</v>
      </c>
      <c r="O390" s="91"/>
      <c r="P390" s="227">
        <f>O390*H390</f>
        <v>0</v>
      </c>
      <c r="Q390" s="227">
        <v>0</v>
      </c>
      <c r="R390" s="227">
        <f>Q390*H390</f>
        <v>0</v>
      </c>
      <c r="S390" s="227">
        <v>0</v>
      </c>
      <c r="T390" s="228">
        <f>S390*H390</f>
        <v>0</v>
      </c>
      <c r="U390" s="38"/>
      <c r="V390" s="38"/>
      <c r="W390" s="38"/>
      <c r="X390" s="38"/>
      <c r="Y390" s="38"/>
      <c r="Z390" s="38"/>
      <c r="AA390" s="38"/>
      <c r="AB390" s="38"/>
      <c r="AC390" s="38"/>
      <c r="AD390" s="38"/>
      <c r="AE390" s="38"/>
      <c r="AR390" s="229" t="s">
        <v>188</v>
      </c>
      <c r="AT390" s="229" t="s">
        <v>183</v>
      </c>
      <c r="AU390" s="229" t="s">
        <v>127</v>
      </c>
      <c r="AY390" s="17" t="s">
        <v>181</v>
      </c>
      <c r="BE390" s="230">
        <f>IF(N390="základní",J390,0)</f>
        <v>0</v>
      </c>
      <c r="BF390" s="230">
        <f>IF(N390="snížená",J390,0)</f>
        <v>0</v>
      </c>
      <c r="BG390" s="230">
        <f>IF(N390="zákl. přenesená",J390,0)</f>
        <v>0</v>
      </c>
      <c r="BH390" s="230">
        <f>IF(N390="sníž. přenesená",J390,0)</f>
        <v>0</v>
      </c>
      <c r="BI390" s="230">
        <f>IF(N390="nulová",J390,0)</f>
        <v>0</v>
      </c>
      <c r="BJ390" s="17" t="s">
        <v>127</v>
      </c>
      <c r="BK390" s="230">
        <f>ROUND(I390*H390,2)</f>
        <v>0</v>
      </c>
      <c r="BL390" s="17" t="s">
        <v>188</v>
      </c>
      <c r="BM390" s="229" t="s">
        <v>525</v>
      </c>
    </row>
    <row r="391" s="2" customFormat="1">
      <c r="A391" s="38"/>
      <c r="B391" s="39"/>
      <c r="C391" s="40"/>
      <c r="D391" s="231" t="s">
        <v>189</v>
      </c>
      <c r="E391" s="40"/>
      <c r="F391" s="232" t="s">
        <v>526</v>
      </c>
      <c r="G391" s="40"/>
      <c r="H391" s="40"/>
      <c r="I391" s="233"/>
      <c r="J391" s="40"/>
      <c r="K391" s="40"/>
      <c r="L391" s="44"/>
      <c r="M391" s="234"/>
      <c r="N391" s="235"/>
      <c r="O391" s="91"/>
      <c r="P391" s="91"/>
      <c r="Q391" s="91"/>
      <c r="R391" s="91"/>
      <c r="S391" s="91"/>
      <c r="T391" s="92"/>
      <c r="U391" s="38"/>
      <c r="V391" s="38"/>
      <c r="W391" s="38"/>
      <c r="X391" s="38"/>
      <c r="Y391" s="38"/>
      <c r="Z391" s="38"/>
      <c r="AA391" s="38"/>
      <c r="AB391" s="38"/>
      <c r="AC391" s="38"/>
      <c r="AD391" s="38"/>
      <c r="AE391" s="38"/>
      <c r="AT391" s="17" t="s">
        <v>189</v>
      </c>
      <c r="AU391" s="17" t="s">
        <v>127</v>
      </c>
    </row>
    <row r="392" s="2" customFormat="1" ht="37.8" customHeight="1">
      <c r="A392" s="38"/>
      <c r="B392" s="39"/>
      <c r="C392" s="218" t="s">
        <v>357</v>
      </c>
      <c r="D392" s="218" t="s">
        <v>183</v>
      </c>
      <c r="E392" s="219" t="s">
        <v>527</v>
      </c>
      <c r="F392" s="220" t="s">
        <v>528</v>
      </c>
      <c r="G392" s="221" t="s">
        <v>227</v>
      </c>
      <c r="H392" s="222">
        <v>10.85</v>
      </c>
      <c r="I392" s="223"/>
      <c r="J392" s="224">
        <f>ROUND(I392*H392,2)</f>
        <v>0</v>
      </c>
      <c r="K392" s="220" t="s">
        <v>187</v>
      </c>
      <c r="L392" s="44"/>
      <c r="M392" s="225" t="s">
        <v>1</v>
      </c>
      <c r="N392" s="226" t="s">
        <v>45</v>
      </c>
      <c r="O392" s="91"/>
      <c r="P392" s="227">
        <f>O392*H392</f>
        <v>0</v>
      </c>
      <c r="Q392" s="227">
        <v>0</v>
      </c>
      <c r="R392" s="227">
        <f>Q392*H392</f>
        <v>0</v>
      </c>
      <c r="S392" s="227">
        <v>0</v>
      </c>
      <c r="T392" s="228">
        <f>S392*H392</f>
        <v>0</v>
      </c>
      <c r="U392" s="38"/>
      <c r="V392" s="38"/>
      <c r="W392" s="38"/>
      <c r="X392" s="38"/>
      <c r="Y392" s="38"/>
      <c r="Z392" s="38"/>
      <c r="AA392" s="38"/>
      <c r="AB392" s="38"/>
      <c r="AC392" s="38"/>
      <c r="AD392" s="38"/>
      <c r="AE392" s="38"/>
      <c r="AR392" s="229" t="s">
        <v>188</v>
      </c>
      <c r="AT392" s="229" t="s">
        <v>183</v>
      </c>
      <c r="AU392" s="229" t="s">
        <v>127</v>
      </c>
      <c r="AY392" s="17" t="s">
        <v>181</v>
      </c>
      <c r="BE392" s="230">
        <f>IF(N392="základní",J392,0)</f>
        <v>0</v>
      </c>
      <c r="BF392" s="230">
        <f>IF(N392="snížená",J392,0)</f>
        <v>0</v>
      </c>
      <c r="BG392" s="230">
        <f>IF(N392="zákl. přenesená",J392,0)</f>
        <v>0</v>
      </c>
      <c r="BH392" s="230">
        <f>IF(N392="sníž. přenesená",J392,0)</f>
        <v>0</v>
      </c>
      <c r="BI392" s="230">
        <f>IF(N392="nulová",J392,0)</f>
        <v>0</v>
      </c>
      <c r="BJ392" s="17" t="s">
        <v>127</v>
      </c>
      <c r="BK392" s="230">
        <f>ROUND(I392*H392,2)</f>
        <v>0</v>
      </c>
      <c r="BL392" s="17" t="s">
        <v>188</v>
      </c>
      <c r="BM392" s="229" t="s">
        <v>529</v>
      </c>
    </row>
    <row r="393" s="2" customFormat="1">
      <c r="A393" s="38"/>
      <c r="B393" s="39"/>
      <c r="C393" s="40"/>
      <c r="D393" s="231" t="s">
        <v>189</v>
      </c>
      <c r="E393" s="40"/>
      <c r="F393" s="232" t="s">
        <v>530</v>
      </c>
      <c r="G393" s="40"/>
      <c r="H393" s="40"/>
      <c r="I393" s="233"/>
      <c r="J393" s="40"/>
      <c r="K393" s="40"/>
      <c r="L393" s="44"/>
      <c r="M393" s="234"/>
      <c r="N393" s="235"/>
      <c r="O393" s="91"/>
      <c r="P393" s="91"/>
      <c r="Q393" s="91"/>
      <c r="R393" s="91"/>
      <c r="S393" s="91"/>
      <c r="T393" s="92"/>
      <c r="U393" s="38"/>
      <c r="V393" s="38"/>
      <c r="W393" s="38"/>
      <c r="X393" s="38"/>
      <c r="Y393" s="38"/>
      <c r="Z393" s="38"/>
      <c r="AA393" s="38"/>
      <c r="AB393" s="38"/>
      <c r="AC393" s="38"/>
      <c r="AD393" s="38"/>
      <c r="AE393" s="38"/>
      <c r="AT393" s="17" t="s">
        <v>189</v>
      </c>
      <c r="AU393" s="17" t="s">
        <v>127</v>
      </c>
    </row>
    <row r="394" s="2" customFormat="1" ht="37.8" customHeight="1">
      <c r="A394" s="38"/>
      <c r="B394" s="39"/>
      <c r="C394" s="218" t="s">
        <v>531</v>
      </c>
      <c r="D394" s="218" t="s">
        <v>183</v>
      </c>
      <c r="E394" s="219" t="s">
        <v>532</v>
      </c>
      <c r="F394" s="220" t="s">
        <v>533</v>
      </c>
      <c r="G394" s="221" t="s">
        <v>227</v>
      </c>
      <c r="H394" s="222">
        <v>10.85</v>
      </c>
      <c r="I394" s="223"/>
      <c r="J394" s="224">
        <f>ROUND(I394*H394,2)</f>
        <v>0</v>
      </c>
      <c r="K394" s="220" t="s">
        <v>187</v>
      </c>
      <c r="L394" s="44"/>
      <c r="M394" s="225" t="s">
        <v>1</v>
      </c>
      <c r="N394" s="226" t="s">
        <v>45</v>
      </c>
      <c r="O394" s="91"/>
      <c r="P394" s="227">
        <f>O394*H394</f>
        <v>0</v>
      </c>
      <c r="Q394" s="227">
        <v>0</v>
      </c>
      <c r="R394" s="227">
        <f>Q394*H394</f>
        <v>0</v>
      </c>
      <c r="S394" s="227">
        <v>0</v>
      </c>
      <c r="T394" s="228">
        <f>S394*H394</f>
        <v>0</v>
      </c>
      <c r="U394" s="38"/>
      <c r="V394" s="38"/>
      <c r="W394" s="38"/>
      <c r="X394" s="38"/>
      <c r="Y394" s="38"/>
      <c r="Z394" s="38"/>
      <c r="AA394" s="38"/>
      <c r="AB394" s="38"/>
      <c r="AC394" s="38"/>
      <c r="AD394" s="38"/>
      <c r="AE394" s="38"/>
      <c r="AR394" s="229" t="s">
        <v>188</v>
      </c>
      <c r="AT394" s="229" t="s">
        <v>183</v>
      </c>
      <c r="AU394" s="229" t="s">
        <v>127</v>
      </c>
      <c r="AY394" s="17" t="s">
        <v>181</v>
      </c>
      <c r="BE394" s="230">
        <f>IF(N394="základní",J394,0)</f>
        <v>0</v>
      </c>
      <c r="BF394" s="230">
        <f>IF(N394="snížená",J394,0)</f>
        <v>0</v>
      </c>
      <c r="BG394" s="230">
        <f>IF(N394="zákl. přenesená",J394,0)</f>
        <v>0</v>
      </c>
      <c r="BH394" s="230">
        <f>IF(N394="sníž. přenesená",J394,0)</f>
        <v>0</v>
      </c>
      <c r="BI394" s="230">
        <f>IF(N394="nulová",J394,0)</f>
        <v>0</v>
      </c>
      <c r="BJ394" s="17" t="s">
        <v>127</v>
      </c>
      <c r="BK394" s="230">
        <f>ROUND(I394*H394,2)</f>
        <v>0</v>
      </c>
      <c r="BL394" s="17" t="s">
        <v>188</v>
      </c>
      <c r="BM394" s="229" t="s">
        <v>534</v>
      </c>
    </row>
    <row r="395" s="2" customFormat="1">
      <c r="A395" s="38"/>
      <c r="B395" s="39"/>
      <c r="C395" s="40"/>
      <c r="D395" s="231" t="s">
        <v>189</v>
      </c>
      <c r="E395" s="40"/>
      <c r="F395" s="232" t="s">
        <v>535</v>
      </c>
      <c r="G395" s="40"/>
      <c r="H395" s="40"/>
      <c r="I395" s="233"/>
      <c r="J395" s="40"/>
      <c r="K395" s="40"/>
      <c r="L395" s="44"/>
      <c r="M395" s="234"/>
      <c r="N395" s="235"/>
      <c r="O395" s="91"/>
      <c r="P395" s="91"/>
      <c r="Q395" s="91"/>
      <c r="R395" s="91"/>
      <c r="S395" s="91"/>
      <c r="T395" s="92"/>
      <c r="U395" s="38"/>
      <c r="V395" s="38"/>
      <c r="W395" s="38"/>
      <c r="X395" s="38"/>
      <c r="Y395" s="38"/>
      <c r="Z395" s="38"/>
      <c r="AA395" s="38"/>
      <c r="AB395" s="38"/>
      <c r="AC395" s="38"/>
      <c r="AD395" s="38"/>
      <c r="AE395" s="38"/>
      <c r="AT395" s="17" t="s">
        <v>189</v>
      </c>
      <c r="AU395" s="17" t="s">
        <v>127</v>
      </c>
    </row>
    <row r="396" s="2" customFormat="1" ht="24.15" customHeight="1">
      <c r="A396" s="38"/>
      <c r="B396" s="39"/>
      <c r="C396" s="218" t="s">
        <v>362</v>
      </c>
      <c r="D396" s="218" t="s">
        <v>183</v>
      </c>
      <c r="E396" s="219" t="s">
        <v>536</v>
      </c>
      <c r="F396" s="220" t="s">
        <v>537</v>
      </c>
      <c r="G396" s="221" t="s">
        <v>186</v>
      </c>
      <c r="H396" s="222">
        <v>8.1809999999999992</v>
      </c>
      <c r="I396" s="223"/>
      <c r="J396" s="224">
        <f>ROUND(I396*H396,2)</f>
        <v>0</v>
      </c>
      <c r="K396" s="220" t="s">
        <v>187</v>
      </c>
      <c r="L396" s="44"/>
      <c r="M396" s="225" t="s">
        <v>1</v>
      </c>
      <c r="N396" s="226" t="s">
        <v>45</v>
      </c>
      <c r="O396" s="91"/>
      <c r="P396" s="227">
        <f>O396*H396</f>
        <v>0</v>
      </c>
      <c r="Q396" s="227">
        <v>0</v>
      </c>
      <c r="R396" s="227">
        <f>Q396*H396</f>
        <v>0</v>
      </c>
      <c r="S396" s="227">
        <v>0</v>
      </c>
      <c r="T396" s="228">
        <f>S396*H396</f>
        <v>0</v>
      </c>
      <c r="U396" s="38"/>
      <c r="V396" s="38"/>
      <c r="W396" s="38"/>
      <c r="X396" s="38"/>
      <c r="Y396" s="38"/>
      <c r="Z396" s="38"/>
      <c r="AA396" s="38"/>
      <c r="AB396" s="38"/>
      <c r="AC396" s="38"/>
      <c r="AD396" s="38"/>
      <c r="AE396" s="38"/>
      <c r="AR396" s="229" t="s">
        <v>188</v>
      </c>
      <c r="AT396" s="229" t="s">
        <v>183</v>
      </c>
      <c r="AU396" s="229" t="s">
        <v>127</v>
      </c>
      <c r="AY396" s="17" t="s">
        <v>181</v>
      </c>
      <c r="BE396" s="230">
        <f>IF(N396="základní",J396,0)</f>
        <v>0</v>
      </c>
      <c r="BF396" s="230">
        <f>IF(N396="snížená",J396,0)</f>
        <v>0</v>
      </c>
      <c r="BG396" s="230">
        <f>IF(N396="zákl. přenesená",J396,0)</f>
        <v>0</v>
      </c>
      <c r="BH396" s="230">
        <f>IF(N396="sníž. přenesená",J396,0)</f>
        <v>0</v>
      </c>
      <c r="BI396" s="230">
        <f>IF(N396="nulová",J396,0)</f>
        <v>0</v>
      </c>
      <c r="BJ396" s="17" t="s">
        <v>127</v>
      </c>
      <c r="BK396" s="230">
        <f>ROUND(I396*H396,2)</f>
        <v>0</v>
      </c>
      <c r="BL396" s="17" t="s">
        <v>188</v>
      </c>
      <c r="BM396" s="229" t="s">
        <v>538</v>
      </c>
    </row>
    <row r="397" s="2" customFormat="1">
      <c r="A397" s="38"/>
      <c r="B397" s="39"/>
      <c r="C397" s="40"/>
      <c r="D397" s="231" t="s">
        <v>189</v>
      </c>
      <c r="E397" s="40"/>
      <c r="F397" s="232" t="s">
        <v>539</v>
      </c>
      <c r="G397" s="40"/>
      <c r="H397" s="40"/>
      <c r="I397" s="233"/>
      <c r="J397" s="40"/>
      <c r="K397" s="40"/>
      <c r="L397" s="44"/>
      <c r="M397" s="234"/>
      <c r="N397" s="235"/>
      <c r="O397" s="91"/>
      <c r="P397" s="91"/>
      <c r="Q397" s="91"/>
      <c r="R397" s="91"/>
      <c r="S397" s="91"/>
      <c r="T397" s="92"/>
      <c r="U397" s="38"/>
      <c r="V397" s="38"/>
      <c r="W397" s="38"/>
      <c r="X397" s="38"/>
      <c r="Y397" s="38"/>
      <c r="Z397" s="38"/>
      <c r="AA397" s="38"/>
      <c r="AB397" s="38"/>
      <c r="AC397" s="38"/>
      <c r="AD397" s="38"/>
      <c r="AE397" s="38"/>
      <c r="AT397" s="17" t="s">
        <v>189</v>
      </c>
      <c r="AU397" s="17" t="s">
        <v>127</v>
      </c>
    </row>
    <row r="398" s="13" customFormat="1">
      <c r="A398" s="13"/>
      <c r="B398" s="236"/>
      <c r="C398" s="237"/>
      <c r="D398" s="238" t="s">
        <v>191</v>
      </c>
      <c r="E398" s="239" t="s">
        <v>1</v>
      </c>
      <c r="F398" s="240" t="s">
        <v>540</v>
      </c>
      <c r="G398" s="237"/>
      <c r="H398" s="241">
        <v>5.851</v>
      </c>
      <c r="I398" s="242"/>
      <c r="J398" s="237"/>
      <c r="K398" s="237"/>
      <c r="L398" s="243"/>
      <c r="M398" s="244"/>
      <c r="N398" s="245"/>
      <c r="O398" s="245"/>
      <c r="P398" s="245"/>
      <c r="Q398" s="245"/>
      <c r="R398" s="245"/>
      <c r="S398" s="245"/>
      <c r="T398" s="246"/>
      <c r="U398" s="13"/>
      <c r="V398" s="13"/>
      <c r="W398" s="13"/>
      <c r="X398" s="13"/>
      <c r="Y398" s="13"/>
      <c r="Z398" s="13"/>
      <c r="AA398" s="13"/>
      <c r="AB398" s="13"/>
      <c r="AC398" s="13"/>
      <c r="AD398" s="13"/>
      <c r="AE398" s="13"/>
      <c r="AT398" s="247" t="s">
        <v>191</v>
      </c>
      <c r="AU398" s="247" t="s">
        <v>127</v>
      </c>
      <c r="AV398" s="13" t="s">
        <v>127</v>
      </c>
      <c r="AW398" s="13" t="s">
        <v>36</v>
      </c>
      <c r="AX398" s="13" t="s">
        <v>79</v>
      </c>
      <c r="AY398" s="247" t="s">
        <v>181</v>
      </c>
    </row>
    <row r="399" s="13" customFormat="1">
      <c r="A399" s="13"/>
      <c r="B399" s="236"/>
      <c r="C399" s="237"/>
      <c r="D399" s="238" t="s">
        <v>191</v>
      </c>
      <c r="E399" s="239" t="s">
        <v>1</v>
      </c>
      <c r="F399" s="240" t="s">
        <v>541</v>
      </c>
      <c r="G399" s="237"/>
      <c r="H399" s="241">
        <v>2.3300000000000001</v>
      </c>
      <c r="I399" s="242"/>
      <c r="J399" s="237"/>
      <c r="K399" s="237"/>
      <c r="L399" s="243"/>
      <c r="M399" s="244"/>
      <c r="N399" s="245"/>
      <c r="O399" s="245"/>
      <c r="P399" s="245"/>
      <c r="Q399" s="245"/>
      <c r="R399" s="245"/>
      <c r="S399" s="245"/>
      <c r="T399" s="246"/>
      <c r="U399" s="13"/>
      <c r="V399" s="13"/>
      <c r="W399" s="13"/>
      <c r="X399" s="13"/>
      <c r="Y399" s="13"/>
      <c r="Z399" s="13"/>
      <c r="AA399" s="13"/>
      <c r="AB399" s="13"/>
      <c r="AC399" s="13"/>
      <c r="AD399" s="13"/>
      <c r="AE399" s="13"/>
      <c r="AT399" s="247" t="s">
        <v>191</v>
      </c>
      <c r="AU399" s="247" t="s">
        <v>127</v>
      </c>
      <c r="AV399" s="13" t="s">
        <v>127</v>
      </c>
      <c r="AW399" s="13" t="s">
        <v>36</v>
      </c>
      <c r="AX399" s="13" t="s">
        <v>79</v>
      </c>
      <c r="AY399" s="247" t="s">
        <v>181</v>
      </c>
    </row>
    <row r="400" s="14" customFormat="1">
      <c r="A400" s="14"/>
      <c r="B400" s="248"/>
      <c r="C400" s="249"/>
      <c r="D400" s="238" t="s">
        <v>191</v>
      </c>
      <c r="E400" s="250" t="s">
        <v>1</v>
      </c>
      <c r="F400" s="251" t="s">
        <v>193</v>
      </c>
      <c r="G400" s="249"/>
      <c r="H400" s="252">
        <v>8.1810000000000009</v>
      </c>
      <c r="I400" s="253"/>
      <c r="J400" s="249"/>
      <c r="K400" s="249"/>
      <c r="L400" s="254"/>
      <c r="M400" s="255"/>
      <c r="N400" s="256"/>
      <c r="O400" s="256"/>
      <c r="P400" s="256"/>
      <c r="Q400" s="256"/>
      <c r="R400" s="256"/>
      <c r="S400" s="256"/>
      <c r="T400" s="257"/>
      <c r="U400" s="14"/>
      <c r="V400" s="14"/>
      <c r="W400" s="14"/>
      <c r="X400" s="14"/>
      <c r="Y400" s="14"/>
      <c r="Z400" s="14"/>
      <c r="AA400" s="14"/>
      <c r="AB400" s="14"/>
      <c r="AC400" s="14"/>
      <c r="AD400" s="14"/>
      <c r="AE400" s="14"/>
      <c r="AT400" s="258" t="s">
        <v>191</v>
      </c>
      <c r="AU400" s="258" t="s">
        <v>127</v>
      </c>
      <c r="AV400" s="14" t="s">
        <v>188</v>
      </c>
      <c r="AW400" s="14" t="s">
        <v>36</v>
      </c>
      <c r="AX400" s="14" t="s">
        <v>86</v>
      </c>
      <c r="AY400" s="258" t="s">
        <v>181</v>
      </c>
    </row>
    <row r="401" s="2" customFormat="1" ht="24.15" customHeight="1">
      <c r="A401" s="38"/>
      <c r="B401" s="39"/>
      <c r="C401" s="218" t="s">
        <v>542</v>
      </c>
      <c r="D401" s="218" t="s">
        <v>183</v>
      </c>
      <c r="E401" s="219" t="s">
        <v>543</v>
      </c>
      <c r="F401" s="220" t="s">
        <v>544</v>
      </c>
      <c r="G401" s="221" t="s">
        <v>227</v>
      </c>
      <c r="H401" s="222">
        <v>81.810000000000002</v>
      </c>
      <c r="I401" s="223"/>
      <c r="J401" s="224">
        <f>ROUND(I401*H401,2)</f>
        <v>0</v>
      </c>
      <c r="K401" s="220" t="s">
        <v>187</v>
      </c>
      <c r="L401" s="44"/>
      <c r="M401" s="225" t="s">
        <v>1</v>
      </c>
      <c r="N401" s="226" t="s">
        <v>45</v>
      </c>
      <c r="O401" s="91"/>
      <c r="P401" s="227">
        <f>O401*H401</f>
        <v>0</v>
      </c>
      <c r="Q401" s="227">
        <v>0</v>
      </c>
      <c r="R401" s="227">
        <f>Q401*H401</f>
        <v>0</v>
      </c>
      <c r="S401" s="227">
        <v>0</v>
      </c>
      <c r="T401" s="228">
        <f>S401*H401</f>
        <v>0</v>
      </c>
      <c r="U401" s="38"/>
      <c r="V401" s="38"/>
      <c r="W401" s="38"/>
      <c r="X401" s="38"/>
      <c r="Y401" s="38"/>
      <c r="Z401" s="38"/>
      <c r="AA401" s="38"/>
      <c r="AB401" s="38"/>
      <c r="AC401" s="38"/>
      <c r="AD401" s="38"/>
      <c r="AE401" s="38"/>
      <c r="AR401" s="229" t="s">
        <v>188</v>
      </c>
      <c r="AT401" s="229" t="s">
        <v>183</v>
      </c>
      <c r="AU401" s="229" t="s">
        <v>127</v>
      </c>
      <c r="AY401" s="17" t="s">
        <v>181</v>
      </c>
      <c r="BE401" s="230">
        <f>IF(N401="základní",J401,0)</f>
        <v>0</v>
      </c>
      <c r="BF401" s="230">
        <f>IF(N401="snížená",J401,0)</f>
        <v>0</v>
      </c>
      <c r="BG401" s="230">
        <f>IF(N401="zákl. přenesená",J401,0)</f>
        <v>0</v>
      </c>
      <c r="BH401" s="230">
        <f>IF(N401="sníž. přenesená",J401,0)</f>
        <v>0</v>
      </c>
      <c r="BI401" s="230">
        <f>IF(N401="nulová",J401,0)</f>
        <v>0</v>
      </c>
      <c r="BJ401" s="17" t="s">
        <v>127</v>
      </c>
      <c r="BK401" s="230">
        <f>ROUND(I401*H401,2)</f>
        <v>0</v>
      </c>
      <c r="BL401" s="17" t="s">
        <v>188</v>
      </c>
      <c r="BM401" s="229" t="s">
        <v>545</v>
      </c>
    </row>
    <row r="402" s="2" customFormat="1">
      <c r="A402" s="38"/>
      <c r="B402" s="39"/>
      <c r="C402" s="40"/>
      <c r="D402" s="231" t="s">
        <v>189</v>
      </c>
      <c r="E402" s="40"/>
      <c r="F402" s="232" t="s">
        <v>546</v>
      </c>
      <c r="G402" s="40"/>
      <c r="H402" s="40"/>
      <c r="I402" s="233"/>
      <c r="J402" s="40"/>
      <c r="K402" s="40"/>
      <c r="L402" s="44"/>
      <c r="M402" s="234"/>
      <c r="N402" s="235"/>
      <c r="O402" s="91"/>
      <c r="P402" s="91"/>
      <c r="Q402" s="91"/>
      <c r="R402" s="91"/>
      <c r="S402" s="91"/>
      <c r="T402" s="92"/>
      <c r="U402" s="38"/>
      <c r="V402" s="38"/>
      <c r="W402" s="38"/>
      <c r="X402" s="38"/>
      <c r="Y402" s="38"/>
      <c r="Z402" s="38"/>
      <c r="AA402" s="38"/>
      <c r="AB402" s="38"/>
      <c r="AC402" s="38"/>
      <c r="AD402" s="38"/>
      <c r="AE402" s="38"/>
      <c r="AT402" s="17" t="s">
        <v>189</v>
      </c>
      <c r="AU402" s="17" t="s">
        <v>127</v>
      </c>
    </row>
    <row r="403" s="13" customFormat="1">
      <c r="A403" s="13"/>
      <c r="B403" s="236"/>
      <c r="C403" s="237"/>
      <c r="D403" s="238" t="s">
        <v>191</v>
      </c>
      <c r="E403" s="239" t="s">
        <v>1</v>
      </c>
      <c r="F403" s="240" t="s">
        <v>547</v>
      </c>
      <c r="G403" s="237"/>
      <c r="H403" s="241">
        <v>58.512</v>
      </c>
      <c r="I403" s="242"/>
      <c r="J403" s="237"/>
      <c r="K403" s="237"/>
      <c r="L403" s="243"/>
      <c r="M403" s="244"/>
      <c r="N403" s="245"/>
      <c r="O403" s="245"/>
      <c r="P403" s="245"/>
      <c r="Q403" s="245"/>
      <c r="R403" s="245"/>
      <c r="S403" s="245"/>
      <c r="T403" s="246"/>
      <c r="U403" s="13"/>
      <c r="V403" s="13"/>
      <c r="W403" s="13"/>
      <c r="X403" s="13"/>
      <c r="Y403" s="13"/>
      <c r="Z403" s="13"/>
      <c r="AA403" s="13"/>
      <c r="AB403" s="13"/>
      <c r="AC403" s="13"/>
      <c r="AD403" s="13"/>
      <c r="AE403" s="13"/>
      <c r="AT403" s="247" t="s">
        <v>191</v>
      </c>
      <c r="AU403" s="247" t="s">
        <v>127</v>
      </c>
      <c r="AV403" s="13" t="s">
        <v>127</v>
      </c>
      <c r="AW403" s="13" t="s">
        <v>36</v>
      </c>
      <c r="AX403" s="13" t="s">
        <v>79</v>
      </c>
      <c r="AY403" s="247" t="s">
        <v>181</v>
      </c>
    </row>
    <row r="404" s="13" customFormat="1">
      <c r="A404" s="13"/>
      <c r="B404" s="236"/>
      <c r="C404" s="237"/>
      <c r="D404" s="238" t="s">
        <v>191</v>
      </c>
      <c r="E404" s="239" t="s">
        <v>1</v>
      </c>
      <c r="F404" s="240" t="s">
        <v>548</v>
      </c>
      <c r="G404" s="237"/>
      <c r="H404" s="241">
        <v>23.297999999999998</v>
      </c>
      <c r="I404" s="242"/>
      <c r="J404" s="237"/>
      <c r="K404" s="237"/>
      <c r="L404" s="243"/>
      <c r="M404" s="244"/>
      <c r="N404" s="245"/>
      <c r="O404" s="245"/>
      <c r="P404" s="245"/>
      <c r="Q404" s="245"/>
      <c r="R404" s="245"/>
      <c r="S404" s="245"/>
      <c r="T404" s="246"/>
      <c r="U404" s="13"/>
      <c r="V404" s="13"/>
      <c r="W404" s="13"/>
      <c r="X404" s="13"/>
      <c r="Y404" s="13"/>
      <c r="Z404" s="13"/>
      <c r="AA404" s="13"/>
      <c r="AB404" s="13"/>
      <c r="AC404" s="13"/>
      <c r="AD404" s="13"/>
      <c r="AE404" s="13"/>
      <c r="AT404" s="247" t="s">
        <v>191</v>
      </c>
      <c r="AU404" s="247" t="s">
        <v>127</v>
      </c>
      <c r="AV404" s="13" t="s">
        <v>127</v>
      </c>
      <c r="AW404" s="13" t="s">
        <v>36</v>
      </c>
      <c r="AX404" s="13" t="s">
        <v>79</v>
      </c>
      <c r="AY404" s="247" t="s">
        <v>181</v>
      </c>
    </row>
    <row r="405" s="14" customFormat="1">
      <c r="A405" s="14"/>
      <c r="B405" s="248"/>
      <c r="C405" s="249"/>
      <c r="D405" s="238" t="s">
        <v>191</v>
      </c>
      <c r="E405" s="250" t="s">
        <v>1</v>
      </c>
      <c r="F405" s="251" t="s">
        <v>193</v>
      </c>
      <c r="G405" s="249"/>
      <c r="H405" s="252">
        <v>81.810000000000002</v>
      </c>
      <c r="I405" s="253"/>
      <c r="J405" s="249"/>
      <c r="K405" s="249"/>
      <c r="L405" s="254"/>
      <c r="M405" s="255"/>
      <c r="N405" s="256"/>
      <c r="O405" s="256"/>
      <c r="P405" s="256"/>
      <c r="Q405" s="256"/>
      <c r="R405" s="256"/>
      <c r="S405" s="256"/>
      <c r="T405" s="257"/>
      <c r="U405" s="14"/>
      <c r="V405" s="14"/>
      <c r="W405" s="14"/>
      <c r="X405" s="14"/>
      <c r="Y405" s="14"/>
      <c r="Z405" s="14"/>
      <c r="AA405" s="14"/>
      <c r="AB405" s="14"/>
      <c r="AC405" s="14"/>
      <c r="AD405" s="14"/>
      <c r="AE405" s="14"/>
      <c r="AT405" s="258" t="s">
        <v>191</v>
      </c>
      <c r="AU405" s="258" t="s">
        <v>127</v>
      </c>
      <c r="AV405" s="14" t="s">
        <v>188</v>
      </c>
      <c r="AW405" s="14" t="s">
        <v>36</v>
      </c>
      <c r="AX405" s="14" t="s">
        <v>86</v>
      </c>
      <c r="AY405" s="258" t="s">
        <v>181</v>
      </c>
    </row>
    <row r="406" s="2" customFormat="1" ht="24.15" customHeight="1">
      <c r="A406" s="38"/>
      <c r="B406" s="39"/>
      <c r="C406" s="218" t="s">
        <v>368</v>
      </c>
      <c r="D406" s="218" t="s">
        <v>183</v>
      </c>
      <c r="E406" s="219" t="s">
        <v>549</v>
      </c>
      <c r="F406" s="220" t="s">
        <v>550</v>
      </c>
      <c r="G406" s="221" t="s">
        <v>227</v>
      </c>
      <c r="H406" s="222">
        <v>81.810000000000002</v>
      </c>
      <c r="I406" s="223"/>
      <c r="J406" s="224">
        <f>ROUND(I406*H406,2)</f>
        <v>0</v>
      </c>
      <c r="K406" s="220" t="s">
        <v>187</v>
      </c>
      <c r="L406" s="44"/>
      <c r="M406" s="225" t="s">
        <v>1</v>
      </c>
      <c r="N406" s="226" t="s">
        <v>45</v>
      </c>
      <c r="O406" s="91"/>
      <c r="P406" s="227">
        <f>O406*H406</f>
        <v>0</v>
      </c>
      <c r="Q406" s="227">
        <v>0</v>
      </c>
      <c r="R406" s="227">
        <f>Q406*H406</f>
        <v>0</v>
      </c>
      <c r="S406" s="227">
        <v>0</v>
      </c>
      <c r="T406" s="228">
        <f>S406*H406</f>
        <v>0</v>
      </c>
      <c r="U406" s="38"/>
      <c r="V406" s="38"/>
      <c r="W406" s="38"/>
      <c r="X406" s="38"/>
      <c r="Y406" s="38"/>
      <c r="Z406" s="38"/>
      <c r="AA406" s="38"/>
      <c r="AB406" s="38"/>
      <c r="AC406" s="38"/>
      <c r="AD406" s="38"/>
      <c r="AE406" s="38"/>
      <c r="AR406" s="229" t="s">
        <v>188</v>
      </c>
      <c r="AT406" s="229" t="s">
        <v>183</v>
      </c>
      <c r="AU406" s="229" t="s">
        <v>127</v>
      </c>
      <c r="AY406" s="17" t="s">
        <v>181</v>
      </c>
      <c r="BE406" s="230">
        <f>IF(N406="základní",J406,0)</f>
        <v>0</v>
      </c>
      <c r="BF406" s="230">
        <f>IF(N406="snížená",J406,0)</f>
        <v>0</v>
      </c>
      <c r="BG406" s="230">
        <f>IF(N406="zákl. přenesená",J406,0)</f>
        <v>0</v>
      </c>
      <c r="BH406" s="230">
        <f>IF(N406="sníž. přenesená",J406,0)</f>
        <v>0</v>
      </c>
      <c r="BI406" s="230">
        <f>IF(N406="nulová",J406,0)</f>
        <v>0</v>
      </c>
      <c r="BJ406" s="17" t="s">
        <v>127</v>
      </c>
      <c r="BK406" s="230">
        <f>ROUND(I406*H406,2)</f>
        <v>0</v>
      </c>
      <c r="BL406" s="17" t="s">
        <v>188</v>
      </c>
      <c r="BM406" s="229" t="s">
        <v>551</v>
      </c>
    </row>
    <row r="407" s="2" customFormat="1">
      <c r="A407" s="38"/>
      <c r="B407" s="39"/>
      <c r="C407" s="40"/>
      <c r="D407" s="231" t="s">
        <v>189</v>
      </c>
      <c r="E407" s="40"/>
      <c r="F407" s="232" t="s">
        <v>552</v>
      </c>
      <c r="G407" s="40"/>
      <c r="H407" s="40"/>
      <c r="I407" s="233"/>
      <c r="J407" s="40"/>
      <c r="K407" s="40"/>
      <c r="L407" s="44"/>
      <c r="M407" s="234"/>
      <c r="N407" s="235"/>
      <c r="O407" s="91"/>
      <c r="P407" s="91"/>
      <c r="Q407" s="91"/>
      <c r="R407" s="91"/>
      <c r="S407" s="91"/>
      <c r="T407" s="92"/>
      <c r="U407" s="38"/>
      <c r="V407" s="38"/>
      <c r="W407" s="38"/>
      <c r="X407" s="38"/>
      <c r="Y407" s="38"/>
      <c r="Z407" s="38"/>
      <c r="AA407" s="38"/>
      <c r="AB407" s="38"/>
      <c r="AC407" s="38"/>
      <c r="AD407" s="38"/>
      <c r="AE407" s="38"/>
      <c r="AT407" s="17" t="s">
        <v>189</v>
      </c>
      <c r="AU407" s="17" t="s">
        <v>127</v>
      </c>
    </row>
    <row r="408" s="2" customFormat="1" ht="24.15" customHeight="1">
      <c r="A408" s="38"/>
      <c r="B408" s="39"/>
      <c r="C408" s="218" t="s">
        <v>553</v>
      </c>
      <c r="D408" s="218" t="s">
        <v>183</v>
      </c>
      <c r="E408" s="219" t="s">
        <v>554</v>
      </c>
      <c r="F408" s="220" t="s">
        <v>555</v>
      </c>
      <c r="G408" s="221" t="s">
        <v>218</v>
      </c>
      <c r="H408" s="222">
        <v>0.90700000000000003</v>
      </c>
      <c r="I408" s="223"/>
      <c r="J408" s="224">
        <f>ROUND(I408*H408,2)</f>
        <v>0</v>
      </c>
      <c r="K408" s="220" t="s">
        <v>187</v>
      </c>
      <c r="L408" s="44"/>
      <c r="M408" s="225" t="s">
        <v>1</v>
      </c>
      <c r="N408" s="226" t="s">
        <v>45</v>
      </c>
      <c r="O408" s="91"/>
      <c r="P408" s="227">
        <f>O408*H408</f>
        <v>0</v>
      </c>
      <c r="Q408" s="227">
        <v>0</v>
      </c>
      <c r="R408" s="227">
        <f>Q408*H408</f>
        <v>0</v>
      </c>
      <c r="S408" s="227">
        <v>0</v>
      </c>
      <c r="T408" s="228">
        <f>S408*H408</f>
        <v>0</v>
      </c>
      <c r="U408" s="38"/>
      <c r="V408" s="38"/>
      <c r="W408" s="38"/>
      <c r="X408" s="38"/>
      <c r="Y408" s="38"/>
      <c r="Z408" s="38"/>
      <c r="AA408" s="38"/>
      <c r="AB408" s="38"/>
      <c r="AC408" s="38"/>
      <c r="AD408" s="38"/>
      <c r="AE408" s="38"/>
      <c r="AR408" s="229" t="s">
        <v>188</v>
      </c>
      <c r="AT408" s="229" t="s">
        <v>183</v>
      </c>
      <c r="AU408" s="229" t="s">
        <v>127</v>
      </c>
      <c r="AY408" s="17" t="s">
        <v>181</v>
      </c>
      <c r="BE408" s="230">
        <f>IF(N408="základní",J408,0)</f>
        <v>0</v>
      </c>
      <c r="BF408" s="230">
        <f>IF(N408="snížená",J408,0)</f>
        <v>0</v>
      </c>
      <c r="BG408" s="230">
        <f>IF(N408="zákl. přenesená",J408,0)</f>
        <v>0</v>
      </c>
      <c r="BH408" s="230">
        <f>IF(N408="sníž. přenesená",J408,0)</f>
        <v>0</v>
      </c>
      <c r="BI408" s="230">
        <f>IF(N408="nulová",J408,0)</f>
        <v>0</v>
      </c>
      <c r="BJ408" s="17" t="s">
        <v>127</v>
      </c>
      <c r="BK408" s="230">
        <f>ROUND(I408*H408,2)</f>
        <v>0</v>
      </c>
      <c r="BL408" s="17" t="s">
        <v>188</v>
      </c>
      <c r="BM408" s="229" t="s">
        <v>556</v>
      </c>
    </row>
    <row r="409" s="2" customFormat="1">
      <c r="A409" s="38"/>
      <c r="B409" s="39"/>
      <c r="C409" s="40"/>
      <c r="D409" s="231" t="s">
        <v>189</v>
      </c>
      <c r="E409" s="40"/>
      <c r="F409" s="232" t="s">
        <v>557</v>
      </c>
      <c r="G409" s="40"/>
      <c r="H409" s="40"/>
      <c r="I409" s="233"/>
      <c r="J409" s="40"/>
      <c r="K409" s="40"/>
      <c r="L409" s="44"/>
      <c r="M409" s="234"/>
      <c r="N409" s="235"/>
      <c r="O409" s="91"/>
      <c r="P409" s="91"/>
      <c r="Q409" s="91"/>
      <c r="R409" s="91"/>
      <c r="S409" s="91"/>
      <c r="T409" s="92"/>
      <c r="U409" s="38"/>
      <c r="V409" s="38"/>
      <c r="W409" s="38"/>
      <c r="X409" s="38"/>
      <c r="Y409" s="38"/>
      <c r="Z409" s="38"/>
      <c r="AA409" s="38"/>
      <c r="AB409" s="38"/>
      <c r="AC409" s="38"/>
      <c r="AD409" s="38"/>
      <c r="AE409" s="38"/>
      <c r="AT409" s="17" t="s">
        <v>189</v>
      </c>
      <c r="AU409" s="17" t="s">
        <v>127</v>
      </c>
    </row>
    <row r="410" s="13" customFormat="1">
      <c r="A410" s="13"/>
      <c r="B410" s="236"/>
      <c r="C410" s="237"/>
      <c r="D410" s="238" t="s">
        <v>191</v>
      </c>
      <c r="E410" s="239" t="s">
        <v>1</v>
      </c>
      <c r="F410" s="240" t="s">
        <v>558</v>
      </c>
      <c r="G410" s="237"/>
      <c r="H410" s="241">
        <v>0.90700000000000003</v>
      </c>
      <c r="I410" s="242"/>
      <c r="J410" s="237"/>
      <c r="K410" s="237"/>
      <c r="L410" s="243"/>
      <c r="M410" s="244"/>
      <c r="N410" s="245"/>
      <c r="O410" s="245"/>
      <c r="P410" s="245"/>
      <c r="Q410" s="245"/>
      <c r="R410" s="245"/>
      <c r="S410" s="245"/>
      <c r="T410" s="246"/>
      <c r="U410" s="13"/>
      <c r="V410" s="13"/>
      <c r="W410" s="13"/>
      <c r="X410" s="13"/>
      <c r="Y410" s="13"/>
      <c r="Z410" s="13"/>
      <c r="AA410" s="13"/>
      <c r="AB410" s="13"/>
      <c r="AC410" s="13"/>
      <c r="AD410" s="13"/>
      <c r="AE410" s="13"/>
      <c r="AT410" s="247" t="s">
        <v>191</v>
      </c>
      <c r="AU410" s="247" t="s">
        <v>127</v>
      </c>
      <c r="AV410" s="13" t="s">
        <v>127</v>
      </c>
      <c r="AW410" s="13" t="s">
        <v>36</v>
      </c>
      <c r="AX410" s="13" t="s">
        <v>79</v>
      </c>
      <c r="AY410" s="247" t="s">
        <v>181</v>
      </c>
    </row>
    <row r="411" s="14" customFormat="1">
      <c r="A411" s="14"/>
      <c r="B411" s="248"/>
      <c r="C411" s="249"/>
      <c r="D411" s="238" t="s">
        <v>191</v>
      </c>
      <c r="E411" s="250" t="s">
        <v>1</v>
      </c>
      <c r="F411" s="251" t="s">
        <v>193</v>
      </c>
      <c r="G411" s="249"/>
      <c r="H411" s="252">
        <v>0.90700000000000003</v>
      </c>
      <c r="I411" s="253"/>
      <c r="J411" s="249"/>
      <c r="K411" s="249"/>
      <c r="L411" s="254"/>
      <c r="M411" s="255"/>
      <c r="N411" s="256"/>
      <c r="O411" s="256"/>
      <c r="P411" s="256"/>
      <c r="Q411" s="256"/>
      <c r="R411" s="256"/>
      <c r="S411" s="256"/>
      <c r="T411" s="257"/>
      <c r="U411" s="14"/>
      <c r="V411" s="14"/>
      <c r="W411" s="14"/>
      <c r="X411" s="14"/>
      <c r="Y411" s="14"/>
      <c r="Z411" s="14"/>
      <c r="AA411" s="14"/>
      <c r="AB411" s="14"/>
      <c r="AC411" s="14"/>
      <c r="AD411" s="14"/>
      <c r="AE411" s="14"/>
      <c r="AT411" s="258" t="s">
        <v>191</v>
      </c>
      <c r="AU411" s="258" t="s">
        <v>127</v>
      </c>
      <c r="AV411" s="14" t="s">
        <v>188</v>
      </c>
      <c r="AW411" s="14" t="s">
        <v>36</v>
      </c>
      <c r="AX411" s="14" t="s">
        <v>86</v>
      </c>
      <c r="AY411" s="258" t="s">
        <v>181</v>
      </c>
    </row>
    <row r="412" s="12" customFormat="1" ht="22.8" customHeight="1">
      <c r="A412" s="12"/>
      <c r="B412" s="202"/>
      <c r="C412" s="203"/>
      <c r="D412" s="204" t="s">
        <v>78</v>
      </c>
      <c r="E412" s="216" t="s">
        <v>203</v>
      </c>
      <c r="F412" s="216" t="s">
        <v>559</v>
      </c>
      <c r="G412" s="203"/>
      <c r="H412" s="203"/>
      <c r="I412" s="206"/>
      <c r="J412" s="217">
        <f>BK412</f>
        <v>0</v>
      </c>
      <c r="K412" s="203"/>
      <c r="L412" s="208"/>
      <c r="M412" s="209"/>
      <c r="N412" s="210"/>
      <c r="O412" s="210"/>
      <c r="P412" s="211">
        <f>SUM(P413:P665)</f>
        <v>0</v>
      </c>
      <c r="Q412" s="210"/>
      <c r="R412" s="211">
        <f>SUM(R413:R665)</f>
        <v>0</v>
      </c>
      <c r="S412" s="210"/>
      <c r="T412" s="212">
        <f>SUM(T413:T665)</f>
        <v>0</v>
      </c>
      <c r="U412" s="12"/>
      <c r="V412" s="12"/>
      <c r="W412" s="12"/>
      <c r="X412" s="12"/>
      <c r="Y412" s="12"/>
      <c r="Z412" s="12"/>
      <c r="AA412" s="12"/>
      <c r="AB412" s="12"/>
      <c r="AC412" s="12"/>
      <c r="AD412" s="12"/>
      <c r="AE412" s="12"/>
      <c r="AR412" s="213" t="s">
        <v>86</v>
      </c>
      <c r="AT412" s="214" t="s">
        <v>78</v>
      </c>
      <c r="AU412" s="214" t="s">
        <v>86</v>
      </c>
      <c r="AY412" s="213" t="s">
        <v>181</v>
      </c>
      <c r="BK412" s="215">
        <f>SUM(BK413:BK665)</f>
        <v>0</v>
      </c>
    </row>
    <row r="413" s="2" customFormat="1" ht="37.8" customHeight="1">
      <c r="A413" s="38"/>
      <c r="B413" s="39"/>
      <c r="C413" s="218" t="s">
        <v>373</v>
      </c>
      <c r="D413" s="218" t="s">
        <v>183</v>
      </c>
      <c r="E413" s="219" t="s">
        <v>560</v>
      </c>
      <c r="F413" s="220" t="s">
        <v>561</v>
      </c>
      <c r="G413" s="221" t="s">
        <v>227</v>
      </c>
      <c r="H413" s="222">
        <v>89.108999999999995</v>
      </c>
      <c r="I413" s="223"/>
      <c r="J413" s="224">
        <f>ROUND(I413*H413,2)</f>
        <v>0</v>
      </c>
      <c r="K413" s="220" t="s">
        <v>187</v>
      </c>
      <c r="L413" s="44"/>
      <c r="M413" s="225" t="s">
        <v>1</v>
      </c>
      <c r="N413" s="226" t="s">
        <v>45</v>
      </c>
      <c r="O413" s="91"/>
      <c r="P413" s="227">
        <f>O413*H413</f>
        <v>0</v>
      </c>
      <c r="Q413" s="227">
        <v>0</v>
      </c>
      <c r="R413" s="227">
        <f>Q413*H413</f>
        <v>0</v>
      </c>
      <c r="S413" s="227">
        <v>0</v>
      </c>
      <c r="T413" s="228">
        <f>S413*H413</f>
        <v>0</v>
      </c>
      <c r="U413" s="38"/>
      <c r="V413" s="38"/>
      <c r="W413" s="38"/>
      <c r="X413" s="38"/>
      <c r="Y413" s="38"/>
      <c r="Z413" s="38"/>
      <c r="AA413" s="38"/>
      <c r="AB413" s="38"/>
      <c r="AC413" s="38"/>
      <c r="AD413" s="38"/>
      <c r="AE413" s="38"/>
      <c r="AR413" s="229" t="s">
        <v>188</v>
      </c>
      <c r="AT413" s="229" t="s">
        <v>183</v>
      </c>
      <c r="AU413" s="229" t="s">
        <v>127</v>
      </c>
      <c r="AY413" s="17" t="s">
        <v>181</v>
      </c>
      <c r="BE413" s="230">
        <f>IF(N413="základní",J413,0)</f>
        <v>0</v>
      </c>
      <c r="BF413" s="230">
        <f>IF(N413="snížená",J413,0)</f>
        <v>0</v>
      </c>
      <c r="BG413" s="230">
        <f>IF(N413="zákl. přenesená",J413,0)</f>
        <v>0</v>
      </c>
      <c r="BH413" s="230">
        <f>IF(N413="sníž. přenesená",J413,0)</f>
        <v>0</v>
      </c>
      <c r="BI413" s="230">
        <f>IF(N413="nulová",J413,0)</f>
        <v>0</v>
      </c>
      <c r="BJ413" s="17" t="s">
        <v>127</v>
      </c>
      <c r="BK413" s="230">
        <f>ROUND(I413*H413,2)</f>
        <v>0</v>
      </c>
      <c r="BL413" s="17" t="s">
        <v>188</v>
      </c>
      <c r="BM413" s="229" t="s">
        <v>562</v>
      </c>
    </row>
    <row r="414" s="2" customFormat="1">
      <c r="A414" s="38"/>
      <c r="B414" s="39"/>
      <c r="C414" s="40"/>
      <c r="D414" s="231" t="s">
        <v>189</v>
      </c>
      <c r="E414" s="40"/>
      <c r="F414" s="232" t="s">
        <v>563</v>
      </c>
      <c r="G414" s="40"/>
      <c r="H414" s="40"/>
      <c r="I414" s="233"/>
      <c r="J414" s="40"/>
      <c r="K414" s="40"/>
      <c r="L414" s="44"/>
      <c r="M414" s="234"/>
      <c r="N414" s="235"/>
      <c r="O414" s="91"/>
      <c r="P414" s="91"/>
      <c r="Q414" s="91"/>
      <c r="R414" s="91"/>
      <c r="S414" s="91"/>
      <c r="T414" s="92"/>
      <c r="U414" s="38"/>
      <c r="V414" s="38"/>
      <c r="W414" s="38"/>
      <c r="X414" s="38"/>
      <c r="Y414" s="38"/>
      <c r="Z414" s="38"/>
      <c r="AA414" s="38"/>
      <c r="AB414" s="38"/>
      <c r="AC414" s="38"/>
      <c r="AD414" s="38"/>
      <c r="AE414" s="38"/>
      <c r="AT414" s="17" t="s">
        <v>189</v>
      </c>
      <c r="AU414" s="17" t="s">
        <v>127</v>
      </c>
    </row>
    <row r="415" s="15" customFormat="1">
      <c r="A415" s="15"/>
      <c r="B415" s="269"/>
      <c r="C415" s="270"/>
      <c r="D415" s="238" t="s">
        <v>191</v>
      </c>
      <c r="E415" s="271" t="s">
        <v>1</v>
      </c>
      <c r="F415" s="272" t="s">
        <v>564</v>
      </c>
      <c r="G415" s="270"/>
      <c r="H415" s="271" t="s">
        <v>1</v>
      </c>
      <c r="I415" s="273"/>
      <c r="J415" s="270"/>
      <c r="K415" s="270"/>
      <c r="L415" s="274"/>
      <c r="M415" s="275"/>
      <c r="N415" s="276"/>
      <c r="O415" s="276"/>
      <c r="P415" s="276"/>
      <c r="Q415" s="276"/>
      <c r="R415" s="276"/>
      <c r="S415" s="276"/>
      <c r="T415" s="277"/>
      <c r="U415" s="15"/>
      <c r="V415" s="15"/>
      <c r="W415" s="15"/>
      <c r="X415" s="15"/>
      <c r="Y415" s="15"/>
      <c r="Z415" s="15"/>
      <c r="AA415" s="15"/>
      <c r="AB415" s="15"/>
      <c r="AC415" s="15"/>
      <c r="AD415" s="15"/>
      <c r="AE415" s="15"/>
      <c r="AT415" s="278" t="s">
        <v>191</v>
      </c>
      <c r="AU415" s="278" t="s">
        <v>127</v>
      </c>
      <c r="AV415" s="15" t="s">
        <v>86</v>
      </c>
      <c r="AW415" s="15" t="s">
        <v>36</v>
      </c>
      <c r="AX415" s="15" t="s">
        <v>79</v>
      </c>
      <c r="AY415" s="278" t="s">
        <v>181</v>
      </c>
    </row>
    <row r="416" s="13" customFormat="1">
      <c r="A416" s="13"/>
      <c r="B416" s="236"/>
      <c r="C416" s="237"/>
      <c r="D416" s="238" t="s">
        <v>191</v>
      </c>
      <c r="E416" s="239" t="s">
        <v>1</v>
      </c>
      <c r="F416" s="240" t="s">
        <v>565</v>
      </c>
      <c r="G416" s="237"/>
      <c r="H416" s="241">
        <v>5.0629999999999997</v>
      </c>
      <c r="I416" s="242"/>
      <c r="J416" s="237"/>
      <c r="K416" s="237"/>
      <c r="L416" s="243"/>
      <c r="M416" s="244"/>
      <c r="N416" s="245"/>
      <c r="O416" s="245"/>
      <c r="P416" s="245"/>
      <c r="Q416" s="245"/>
      <c r="R416" s="245"/>
      <c r="S416" s="245"/>
      <c r="T416" s="246"/>
      <c r="U416" s="13"/>
      <c r="V416" s="13"/>
      <c r="W416" s="13"/>
      <c r="X416" s="13"/>
      <c r="Y416" s="13"/>
      <c r="Z416" s="13"/>
      <c r="AA416" s="13"/>
      <c r="AB416" s="13"/>
      <c r="AC416" s="13"/>
      <c r="AD416" s="13"/>
      <c r="AE416" s="13"/>
      <c r="AT416" s="247" t="s">
        <v>191</v>
      </c>
      <c r="AU416" s="247" t="s">
        <v>127</v>
      </c>
      <c r="AV416" s="13" t="s">
        <v>127</v>
      </c>
      <c r="AW416" s="13" t="s">
        <v>36</v>
      </c>
      <c r="AX416" s="13" t="s">
        <v>79</v>
      </c>
      <c r="AY416" s="247" t="s">
        <v>181</v>
      </c>
    </row>
    <row r="417" s="13" customFormat="1">
      <c r="A417" s="13"/>
      <c r="B417" s="236"/>
      <c r="C417" s="237"/>
      <c r="D417" s="238" t="s">
        <v>191</v>
      </c>
      <c r="E417" s="239" t="s">
        <v>1</v>
      </c>
      <c r="F417" s="240" t="s">
        <v>566</v>
      </c>
      <c r="G417" s="237"/>
      <c r="H417" s="241">
        <v>75.646000000000001</v>
      </c>
      <c r="I417" s="242"/>
      <c r="J417" s="237"/>
      <c r="K417" s="237"/>
      <c r="L417" s="243"/>
      <c r="M417" s="244"/>
      <c r="N417" s="245"/>
      <c r="O417" s="245"/>
      <c r="P417" s="245"/>
      <c r="Q417" s="245"/>
      <c r="R417" s="245"/>
      <c r="S417" s="245"/>
      <c r="T417" s="246"/>
      <c r="U417" s="13"/>
      <c r="V417" s="13"/>
      <c r="W417" s="13"/>
      <c r="X417" s="13"/>
      <c r="Y417" s="13"/>
      <c r="Z417" s="13"/>
      <c r="AA417" s="13"/>
      <c r="AB417" s="13"/>
      <c r="AC417" s="13"/>
      <c r="AD417" s="13"/>
      <c r="AE417" s="13"/>
      <c r="AT417" s="247" t="s">
        <v>191</v>
      </c>
      <c r="AU417" s="247" t="s">
        <v>127</v>
      </c>
      <c r="AV417" s="13" t="s">
        <v>127</v>
      </c>
      <c r="AW417" s="13" t="s">
        <v>36</v>
      </c>
      <c r="AX417" s="13" t="s">
        <v>79</v>
      </c>
      <c r="AY417" s="247" t="s">
        <v>181</v>
      </c>
    </row>
    <row r="418" s="13" customFormat="1">
      <c r="A418" s="13"/>
      <c r="B418" s="236"/>
      <c r="C418" s="237"/>
      <c r="D418" s="238" t="s">
        <v>191</v>
      </c>
      <c r="E418" s="239" t="s">
        <v>1</v>
      </c>
      <c r="F418" s="240" t="s">
        <v>567</v>
      </c>
      <c r="G418" s="237"/>
      <c r="H418" s="241">
        <v>8.4000000000000004</v>
      </c>
      <c r="I418" s="242"/>
      <c r="J418" s="237"/>
      <c r="K418" s="237"/>
      <c r="L418" s="243"/>
      <c r="M418" s="244"/>
      <c r="N418" s="245"/>
      <c r="O418" s="245"/>
      <c r="P418" s="245"/>
      <c r="Q418" s="245"/>
      <c r="R418" s="245"/>
      <c r="S418" s="245"/>
      <c r="T418" s="246"/>
      <c r="U418" s="13"/>
      <c r="V418" s="13"/>
      <c r="W418" s="13"/>
      <c r="X418" s="13"/>
      <c r="Y418" s="13"/>
      <c r="Z418" s="13"/>
      <c r="AA418" s="13"/>
      <c r="AB418" s="13"/>
      <c r="AC418" s="13"/>
      <c r="AD418" s="13"/>
      <c r="AE418" s="13"/>
      <c r="AT418" s="247" t="s">
        <v>191</v>
      </c>
      <c r="AU418" s="247" t="s">
        <v>127</v>
      </c>
      <c r="AV418" s="13" t="s">
        <v>127</v>
      </c>
      <c r="AW418" s="13" t="s">
        <v>36</v>
      </c>
      <c r="AX418" s="13" t="s">
        <v>79</v>
      </c>
      <c r="AY418" s="247" t="s">
        <v>181</v>
      </c>
    </row>
    <row r="419" s="14" customFormat="1">
      <c r="A419" s="14"/>
      <c r="B419" s="248"/>
      <c r="C419" s="249"/>
      <c r="D419" s="238" t="s">
        <v>191</v>
      </c>
      <c r="E419" s="250" t="s">
        <v>1</v>
      </c>
      <c r="F419" s="251" t="s">
        <v>193</v>
      </c>
      <c r="G419" s="249"/>
      <c r="H419" s="252">
        <v>89.109000000000009</v>
      </c>
      <c r="I419" s="253"/>
      <c r="J419" s="249"/>
      <c r="K419" s="249"/>
      <c r="L419" s="254"/>
      <c r="M419" s="255"/>
      <c r="N419" s="256"/>
      <c r="O419" s="256"/>
      <c r="P419" s="256"/>
      <c r="Q419" s="256"/>
      <c r="R419" s="256"/>
      <c r="S419" s="256"/>
      <c r="T419" s="257"/>
      <c r="U419" s="14"/>
      <c r="V419" s="14"/>
      <c r="W419" s="14"/>
      <c r="X419" s="14"/>
      <c r="Y419" s="14"/>
      <c r="Z419" s="14"/>
      <c r="AA419" s="14"/>
      <c r="AB419" s="14"/>
      <c r="AC419" s="14"/>
      <c r="AD419" s="14"/>
      <c r="AE419" s="14"/>
      <c r="AT419" s="258" t="s">
        <v>191</v>
      </c>
      <c r="AU419" s="258" t="s">
        <v>127</v>
      </c>
      <c r="AV419" s="14" t="s">
        <v>188</v>
      </c>
      <c r="AW419" s="14" t="s">
        <v>36</v>
      </c>
      <c r="AX419" s="14" t="s">
        <v>86</v>
      </c>
      <c r="AY419" s="258" t="s">
        <v>181</v>
      </c>
    </row>
    <row r="420" s="2" customFormat="1" ht="37.8" customHeight="1">
      <c r="A420" s="38"/>
      <c r="B420" s="39"/>
      <c r="C420" s="218" t="s">
        <v>568</v>
      </c>
      <c r="D420" s="218" t="s">
        <v>183</v>
      </c>
      <c r="E420" s="219" t="s">
        <v>569</v>
      </c>
      <c r="F420" s="220" t="s">
        <v>570</v>
      </c>
      <c r="G420" s="221" t="s">
        <v>227</v>
      </c>
      <c r="H420" s="222">
        <v>89.108999999999995</v>
      </c>
      <c r="I420" s="223"/>
      <c r="J420" s="224">
        <f>ROUND(I420*H420,2)</f>
        <v>0</v>
      </c>
      <c r="K420" s="220" t="s">
        <v>187</v>
      </c>
      <c r="L420" s="44"/>
      <c r="M420" s="225" t="s">
        <v>1</v>
      </c>
      <c r="N420" s="226" t="s">
        <v>45</v>
      </c>
      <c r="O420" s="91"/>
      <c r="P420" s="227">
        <f>O420*H420</f>
        <v>0</v>
      </c>
      <c r="Q420" s="227">
        <v>0</v>
      </c>
      <c r="R420" s="227">
        <f>Q420*H420</f>
        <v>0</v>
      </c>
      <c r="S420" s="227">
        <v>0</v>
      </c>
      <c r="T420" s="228">
        <f>S420*H420</f>
        <v>0</v>
      </c>
      <c r="U420" s="38"/>
      <c r="V420" s="38"/>
      <c r="W420" s="38"/>
      <c r="X420" s="38"/>
      <c r="Y420" s="38"/>
      <c r="Z420" s="38"/>
      <c r="AA420" s="38"/>
      <c r="AB420" s="38"/>
      <c r="AC420" s="38"/>
      <c r="AD420" s="38"/>
      <c r="AE420" s="38"/>
      <c r="AR420" s="229" t="s">
        <v>188</v>
      </c>
      <c r="AT420" s="229" t="s">
        <v>183</v>
      </c>
      <c r="AU420" s="229" t="s">
        <v>127</v>
      </c>
      <c r="AY420" s="17" t="s">
        <v>181</v>
      </c>
      <c r="BE420" s="230">
        <f>IF(N420="základní",J420,0)</f>
        <v>0</v>
      </c>
      <c r="BF420" s="230">
        <f>IF(N420="snížená",J420,0)</f>
        <v>0</v>
      </c>
      <c r="BG420" s="230">
        <f>IF(N420="zákl. přenesená",J420,0)</f>
        <v>0</v>
      </c>
      <c r="BH420" s="230">
        <f>IF(N420="sníž. přenesená",J420,0)</f>
        <v>0</v>
      </c>
      <c r="BI420" s="230">
        <f>IF(N420="nulová",J420,0)</f>
        <v>0</v>
      </c>
      <c r="BJ420" s="17" t="s">
        <v>127</v>
      </c>
      <c r="BK420" s="230">
        <f>ROUND(I420*H420,2)</f>
        <v>0</v>
      </c>
      <c r="BL420" s="17" t="s">
        <v>188</v>
      </c>
      <c r="BM420" s="229" t="s">
        <v>571</v>
      </c>
    </row>
    <row r="421" s="2" customFormat="1">
      <c r="A421" s="38"/>
      <c r="B421" s="39"/>
      <c r="C421" s="40"/>
      <c r="D421" s="231" t="s">
        <v>189</v>
      </c>
      <c r="E421" s="40"/>
      <c r="F421" s="232" t="s">
        <v>572</v>
      </c>
      <c r="G421" s="40"/>
      <c r="H421" s="40"/>
      <c r="I421" s="233"/>
      <c r="J421" s="40"/>
      <c r="K421" s="40"/>
      <c r="L421" s="44"/>
      <c r="M421" s="234"/>
      <c r="N421" s="235"/>
      <c r="O421" s="91"/>
      <c r="P421" s="91"/>
      <c r="Q421" s="91"/>
      <c r="R421" s="91"/>
      <c r="S421" s="91"/>
      <c r="T421" s="92"/>
      <c r="U421" s="38"/>
      <c r="V421" s="38"/>
      <c r="W421" s="38"/>
      <c r="X421" s="38"/>
      <c r="Y421" s="38"/>
      <c r="Z421" s="38"/>
      <c r="AA421" s="38"/>
      <c r="AB421" s="38"/>
      <c r="AC421" s="38"/>
      <c r="AD421" s="38"/>
      <c r="AE421" s="38"/>
      <c r="AT421" s="17" t="s">
        <v>189</v>
      </c>
      <c r="AU421" s="17" t="s">
        <v>127</v>
      </c>
    </row>
    <row r="422" s="15" customFormat="1">
      <c r="A422" s="15"/>
      <c r="B422" s="269"/>
      <c r="C422" s="270"/>
      <c r="D422" s="238" t="s">
        <v>191</v>
      </c>
      <c r="E422" s="271" t="s">
        <v>1</v>
      </c>
      <c r="F422" s="272" t="s">
        <v>564</v>
      </c>
      <c r="G422" s="270"/>
      <c r="H422" s="271" t="s">
        <v>1</v>
      </c>
      <c r="I422" s="273"/>
      <c r="J422" s="270"/>
      <c r="K422" s="270"/>
      <c r="L422" s="274"/>
      <c r="M422" s="275"/>
      <c r="N422" s="276"/>
      <c r="O422" s="276"/>
      <c r="P422" s="276"/>
      <c r="Q422" s="276"/>
      <c r="R422" s="276"/>
      <c r="S422" s="276"/>
      <c r="T422" s="277"/>
      <c r="U422" s="15"/>
      <c r="V422" s="15"/>
      <c r="W422" s="15"/>
      <c r="X422" s="15"/>
      <c r="Y422" s="15"/>
      <c r="Z422" s="15"/>
      <c r="AA422" s="15"/>
      <c r="AB422" s="15"/>
      <c r="AC422" s="15"/>
      <c r="AD422" s="15"/>
      <c r="AE422" s="15"/>
      <c r="AT422" s="278" t="s">
        <v>191</v>
      </c>
      <c r="AU422" s="278" t="s">
        <v>127</v>
      </c>
      <c r="AV422" s="15" t="s">
        <v>86</v>
      </c>
      <c r="AW422" s="15" t="s">
        <v>36</v>
      </c>
      <c r="AX422" s="15" t="s">
        <v>79</v>
      </c>
      <c r="AY422" s="278" t="s">
        <v>181</v>
      </c>
    </row>
    <row r="423" s="13" customFormat="1">
      <c r="A423" s="13"/>
      <c r="B423" s="236"/>
      <c r="C423" s="237"/>
      <c r="D423" s="238" t="s">
        <v>191</v>
      </c>
      <c r="E423" s="239" t="s">
        <v>1</v>
      </c>
      <c r="F423" s="240" t="s">
        <v>565</v>
      </c>
      <c r="G423" s="237"/>
      <c r="H423" s="241">
        <v>5.0629999999999997</v>
      </c>
      <c r="I423" s="242"/>
      <c r="J423" s="237"/>
      <c r="K423" s="237"/>
      <c r="L423" s="243"/>
      <c r="M423" s="244"/>
      <c r="N423" s="245"/>
      <c r="O423" s="245"/>
      <c r="P423" s="245"/>
      <c r="Q423" s="245"/>
      <c r="R423" s="245"/>
      <c r="S423" s="245"/>
      <c r="T423" s="246"/>
      <c r="U423" s="13"/>
      <c r="V423" s="13"/>
      <c r="W423" s="13"/>
      <c r="X423" s="13"/>
      <c r="Y423" s="13"/>
      <c r="Z423" s="13"/>
      <c r="AA423" s="13"/>
      <c r="AB423" s="13"/>
      <c r="AC423" s="13"/>
      <c r="AD423" s="13"/>
      <c r="AE423" s="13"/>
      <c r="AT423" s="247" t="s">
        <v>191</v>
      </c>
      <c r="AU423" s="247" t="s">
        <v>127</v>
      </c>
      <c r="AV423" s="13" t="s">
        <v>127</v>
      </c>
      <c r="AW423" s="13" t="s">
        <v>36</v>
      </c>
      <c r="AX423" s="13" t="s">
        <v>79</v>
      </c>
      <c r="AY423" s="247" t="s">
        <v>181</v>
      </c>
    </row>
    <row r="424" s="13" customFormat="1">
      <c r="A424" s="13"/>
      <c r="B424" s="236"/>
      <c r="C424" s="237"/>
      <c r="D424" s="238" t="s">
        <v>191</v>
      </c>
      <c r="E424" s="239" t="s">
        <v>1</v>
      </c>
      <c r="F424" s="240" t="s">
        <v>566</v>
      </c>
      <c r="G424" s="237"/>
      <c r="H424" s="241">
        <v>75.646000000000001</v>
      </c>
      <c r="I424" s="242"/>
      <c r="J424" s="237"/>
      <c r="K424" s="237"/>
      <c r="L424" s="243"/>
      <c r="M424" s="244"/>
      <c r="N424" s="245"/>
      <c r="O424" s="245"/>
      <c r="P424" s="245"/>
      <c r="Q424" s="245"/>
      <c r="R424" s="245"/>
      <c r="S424" s="245"/>
      <c r="T424" s="246"/>
      <c r="U424" s="13"/>
      <c r="V424" s="13"/>
      <c r="W424" s="13"/>
      <c r="X424" s="13"/>
      <c r="Y424" s="13"/>
      <c r="Z424" s="13"/>
      <c r="AA424" s="13"/>
      <c r="AB424" s="13"/>
      <c r="AC424" s="13"/>
      <c r="AD424" s="13"/>
      <c r="AE424" s="13"/>
      <c r="AT424" s="247" t="s">
        <v>191</v>
      </c>
      <c r="AU424" s="247" t="s">
        <v>127</v>
      </c>
      <c r="AV424" s="13" t="s">
        <v>127</v>
      </c>
      <c r="AW424" s="13" t="s">
        <v>36</v>
      </c>
      <c r="AX424" s="13" t="s">
        <v>79</v>
      </c>
      <c r="AY424" s="247" t="s">
        <v>181</v>
      </c>
    </row>
    <row r="425" s="13" customFormat="1">
      <c r="A425" s="13"/>
      <c r="B425" s="236"/>
      <c r="C425" s="237"/>
      <c r="D425" s="238" t="s">
        <v>191</v>
      </c>
      <c r="E425" s="239" t="s">
        <v>1</v>
      </c>
      <c r="F425" s="240" t="s">
        <v>567</v>
      </c>
      <c r="G425" s="237"/>
      <c r="H425" s="241">
        <v>8.4000000000000004</v>
      </c>
      <c r="I425" s="242"/>
      <c r="J425" s="237"/>
      <c r="K425" s="237"/>
      <c r="L425" s="243"/>
      <c r="M425" s="244"/>
      <c r="N425" s="245"/>
      <c r="O425" s="245"/>
      <c r="P425" s="245"/>
      <c r="Q425" s="245"/>
      <c r="R425" s="245"/>
      <c r="S425" s="245"/>
      <c r="T425" s="246"/>
      <c r="U425" s="13"/>
      <c r="V425" s="13"/>
      <c r="W425" s="13"/>
      <c r="X425" s="13"/>
      <c r="Y425" s="13"/>
      <c r="Z425" s="13"/>
      <c r="AA425" s="13"/>
      <c r="AB425" s="13"/>
      <c r="AC425" s="13"/>
      <c r="AD425" s="13"/>
      <c r="AE425" s="13"/>
      <c r="AT425" s="247" t="s">
        <v>191</v>
      </c>
      <c r="AU425" s="247" t="s">
        <v>127</v>
      </c>
      <c r="AV425" s="13" t="s">
        <v>127</v>
      </c>
      <c r="AW425" s="13" t="s">
        <v>36</v>
      </c>
      <c r="AX425" s="13" t="s">
        <v>79</v>
      </c>
      <c r="AY425" s="247" t="s">
        <v>181</v>
      </c>
    </row>
    <row r="426" s="14" customFormat="1">
      <c r="A426" s="14"/>
      <c r="B426" s="248"/>
      <c r="C426" s="249"/>
      <c r="D426" s="238" t="s">
        <v>191</v>
      </c>
      <c r="E426" s="250" t="s">
        <v>1</v>
      </c>
      <c r="F426" s="251" t="s">
        <v>193</v>
      </c>
      <c r="G426" s="249"/>
      <c r="H426" s="252">
        <v>89.109000000000009</v>
      </c>
      <c r="I426" s="253"/>
      <c r="J426" s="249"/>
      <c r="K426" s="249"/>
      <c r="L426" s="254"/>
      <c r="M426" s="255"/>
      <c r="N426" s="256"/>
      <c r="O426" s="256"/>
      <c r="P426" s="256"/>
      <c r="Q426" s="256"/>
      <c r="R426" s="256"/>
      <c r="S426" s="256"/>
      <c r="T426" s="257"/>
      <c r="U426" s="14"/>
      <c r="V426" s="14"/>
      <c r="W426" s="14"/>
      <c r="X426" s="14"/>
      <c r="Y426" s="14"/>
      <c r="Z426" s="14"/>
      <c r="AA426" s="14"/>
      <c r="AB426" s="14"/>
      <c r="AC426" s="14"/>
      <c r="AD426" s="14"/>
      <c r="AE426" s="14"/>
      <c r="AT426" s="258" t="s">
        <v>191</v>
      </c>
      <c r="AU426" s="258" t="s">
        <v>127</v>
      </c>
      <c r="AV426" s="14" t="s">
        <v>188</v>
      </c>
      <c r="AW426" s="14" t="s">
        <v>36</v>
      </c>
      <c r="AX426" s="14" t="s">
        <v>86</v>
      </c>
      <c r="AY426" s="258" t="s">
        <v>181</v>
      </c>
    </row>
    <row r="427" s="2" customFormat="1" ht="33" customHeight="1">
      <c r="A427" s="38"/>
      <c r="B427" s="39"/>
      <c r="C427" s="218" t="s">
        <v>379</v>
      </c>
      <c r="D427" s="218" t="s">
        <v>183</v>
      </c>
      <c r="E427" s="219" t="s">
        <v>573</v>
      </c>
      <c r="F427" s="220" t="s">
        <v>574</v>
      </c>
      <c r="G427" s="221" t="s">
        <v>227</v>
      </c>
      <c r="H427" s="222">
        <v>1169.5440000000001</v>
      </c>
      <c r="I427" s="223"/>
      <c r="J427" s="224">
        <f>ROUND(I427*H427,2)</f>
        <v>0</v>
      </c>
      <c r="K427" s="220" t="s">
        <v>187</v>
      </c>
      <c r="L427" s="44"/>
      <c r="M427" s="225" t="s">
        <v>1</v>
      </c>
      <c r="N427" s="226" t="s">
        <v>45</v>
      </c>
      <c r="O427" s="91"/>
      <c r="P427" s="227">
        <f>O427*H427</f>
        <v>0</v>
      </c>
      <c r="Q427" s="227">
        <v>0</v>
      </c>
      <c r="R427" s="227">
        <f>Q427*H427</f>
        <v>0</v>
      </c>
      <c r="S427" s="227">
        <v>0</v>
      </c>
      <c r="T427" s="228">
        <f>S427*H427</f>
        <v>0</v>
      </c>
      <c r="U427" s="38"/>
      <c r="V427" s="38"/>
      <c r="W427" s="38"/>
      <c r="X427" s="38"/>
      <c r="Y427" s="38"/>
      <c r="Z427" s="38"/>
      <c r="AA427" s="38"/>
      <c r="AB427" s="38"/>
      <c r="AC427" s="38"/>
      <c r="AD427" s="38"/>
      <c r="AE427" s="38"/>
      <c r="AR427" s="229" t="s">
        <v>188</v>
      </c>
      <c r="AT427" s="229" t="s">
        <v>183</v>
      </c>
      <c r="AU427" s="229" t="s">
        <v>127</v>
      </c>
      <c r="AY427" s="17" t="s">
        <v>181</v>
      </c>
      <c r="BE427" s="230">
        <f>IF(N427="základní",J427,0)</f>
        <v>0</v>
      </c>
      <c r="BF427" s="230">
        <f>IF(N427="snížená",J427,0)</f>
        <v>0</v>
      </c>
      <c r="BG427" s="230">
        <f>IF(N427="zákl. přenesená",J427,0)</f>
        <v>0</v>
      </c>
      <c r="BH427" s="230">
        <f>IF(N427="sníž. přenesená",J427,0)</f>
        <v>0</v>
      </c>
      <c r="BI427" s="230">
        <f>IF(N427="nulová",J427,0)</f>
        <v>0</v>
      </c>
      <c r="BJ427" s="17" t="s">
        <v>127</v>
      </c>
      <c r="BK427" s="230">
        <f>ROUND(I427*H427,2)</f>
        <v>0</v>
      </c>
      <c r="BL427" s="17" t="s">
        <v>188</v>
      </c>
      <c r="BM427" s="229" t="s">
        <v>575</v>
      </c>
    </row>
    <row r="428" s="2" customFormat="1">
      <c r="A428" s="38"/>
      <c r="B428" s="39"/>
      <c r="C428" s="40"/>
      <c r="D428" s="231" t="s">
        <v>189</v>
      </c>
      <c r="E428" s="40"/>
      <c r="F428" s="232" t="s">
        <v>576</v>
      </c>
      <c r="G428" s="40"/>
      <c r="H428" s="40"/>
      <c r="I428" s="233"/>
      <c r="J428" s="40"/>
      <c r="K428" s="40"/>
      <c r="L428" s="44"/>
      <c r="M428" s="234"/>
      <c r="N428" s="235"/>
      <c r="O428" s="91"/>
      <c r="P428" s="91"/>
      <c r="Q428" s="91"/>
      <c r="R428" s="91"/>
      <c r="S428" s="91"/>
      <c r="T428" s="92"/>
      <c r="U428" s="38"/>
      <c r="V428" s="38"/>
      <c r="W428" s="38"/>
      <c r="X428" s="38"/>
      <c r="Y428" s="38"/>
      <c r="Z428" s="38"/>
      <c r="AA428" s="38"/>
      <c r="AB428" s="38"/>
      <c r="AC428" s="38"/>
      <c r="AD428" s="38"/>
      <c r="AE428" s="38"/>
      <c r="AT428" s="17" t="s">
        <v>189</v>
      </c>
      <c r="AU428" s="17" t="s">
        <v>127</v>
      </c>
    </row>
    <row r="429" s="15" customFormat="1">
      <c r="A429" s="15"/>
      <c r="B429" s="269"/>
      <c r="C429" s="270"/>
      <c r="D429" s="238" t="s">
        <v>191</v>
      </c>
      <c r="E429" s="271" t="s">
        <v>1</v>
      </c>
      <c r="F429" s="272" t="s">
        <v>577</v>
      </c>
      <c r="G429" s="270"/>
      <c r="H429" s="271" t="s">
        <v>1</v>
      </c>
      <c r="I429" s="273"/>
      <c r="J429" s="270"/>
      <c r="K429" s="270"/>
      <c r="L429" s="274"/>
      <c r="M429" s="275"/>
      <c r="N429" s="276"/>
      <c r="O429" s="276"/>
      <c r="P429" s="276"/>
      <c r="Q429" s="276"/>
      <c r="R429" s="276"/>
      <c r="S429" s="276"/>
      <c r="T429" s="277"/>
      <c r="U429" s="15"/>
      <c r="V429" s="15"/>
      <c r="W429" s="15"/>
      <c r="X429" s="15"/>
      <c r="Y429" s="15"/>
      <c r="Z429" s="15"/>
      <c r="AA429" s="15"/>
      <c r="AB429" s="15"/>
      <c r="AC429" s="15"/>
      <c r="AD429" s="15"/>
      <c r="AE429" s="15"/>
      <c r="AT429" s="278" t="s">
        <v>191</v>
      </c>
      <c r="AU429" s="278" t="s">
        <v>127</v>
      </c>
      <c r="AV429" s="15" t="s">
        <v>86</v>
      </c>
      <c r="AW429" s="15" t="s">
        <v>36</v>
      </c>
      <c r="AX429" s="15" t="s">
        <v>79</v>
      </c>
      <c r="AY429" s="278" t="s">
        <v>181</v>
      </c>
    </row>
    <row r="430" s="13" customFormat="1">
      <c r="A430" s="13"/>
      <c r="B430" s="236"/>
      <c r="C430" s="237"/>
      <c r="D430" s="238" t="s">
        <v>191</v>
      </c>
      <c r="E430" s="239" t="s">
        <v>1</v>
      </c>
      <c r="F430" s="240" t="s">
        <v>578</v>
      </c>
      <c r="G430" s="237"/>
      <c r="H430" s="241">
        <v>370.14999999999998</v>
      </c>
      <c r="I430" s="242"/>
      <c r="J430" s="237"/>
      <c r="K430" s="237"/>
      <c r="L430" s="243"/>
      <c r="M430" s="244"/>
      <c r="N430" s="245"/>
      <c r="O430" s="245"/>
      <c r="P430" s="245"/>
      <c r="Q430" s="245"/>
      <c r="R430" s="245"/>
      <c r="S430" s="245"/>
      <c r="T430" s="246"/>
      <c r="U430" s="13"/>
      <c r="V430" s="13"/>
      <c r="W430" s="13"/>
      <c r="X430" s="13"/>
      <c r="Y430" s="13"/>
      <c r="Z430" s="13"/>
      <c r="AA430" s="13"/>
      <c r="AB430" s="13"/>
      <c r="AC430" s="13"/>
      <c r="AD430" s="13"/>
      <c r="AE430" s="13"/>
      <c r="AT430" s="247" t="s">
        <v>191</v>
      </c>
      <c r="AU430" s="247" t="s">
        <v>127</v>
      </c>
      <c r="AV430" s="13" t="s">
        <v>127</v>
      </c>
      <c r="AW430" s="13" t="s">
        <v>36</v>
      </c>
      <c r="AX430" s="13" t="s">
        <v>79</v>
      </c>
      <c r="AY430" s="247" t="s">
        <v>181</v>
      </c>
    </row>
    <row r="431" s="13" customFormat="1">
      <c r="A431" s="13"/>
      <c r="B431" s="236"/>
      <c r="C431" s="237"/>
      <c r="D431" s="238" t="s">
        <v>191</v>
      </c>
      <c r="E431" s="239" t="s">
        <v>1</v>
      </c>
      <c r="F431" s="240" t="s">
        <v>336</v>
      </c>
      <c r="G431" s="237"/>
      <c r="H431" s="241">
        <v>-129.90799999999999</v>
      </c>
      <c r="I431" s="242"/>
      <c r="J431" s="237"/>
      <c r="K431" s="237"/>
      <c r="L431" s="243"/>
      <c r="M431" s="244"/>
      <c r="N431" s="245"/>
      <c r="O431" s="245"/>
      <c r="P431" s="245"/>
      <c r="Q431" s="245"/>
      <c r="R431" s="245"/>
      <c r="S431" s="245"/>
      <c r="T431" s="246"/>
      <c r="U431" s="13"/>
      <c r="V431" s="13"/>
      <c r="W431" s="13"/>
      <c r="X431" s="13"/>
      <c r="Y431" s="13"/>
      <c r="Z431" s="13"/>
      <c r="AA431" s="13"/>
      <c r="AB431" s="13"/>
      <c r="AC431" s="13"/>
      <c r="AD431" s="13"/>
      <c r="AE431" s="13"/>
      <c r="AT431" s="247" t="s">
        <v>191</v>
      </c>
      <c r="AU431" s="247" t="s">
        <v>127</v>
      </c>
      <c r="AV431" s="13" t="s">
        <v>127</v>
      </c>
      <c r="AW431" s="13" t="s">
        <v>36</v>
      </c>
      <c r="AX431" s="13" t="s">
        <v>79</v>
      </c>
      <c r="AY431" s="247" t="s">
        <v>181</v>
      </c>
    </row>
    <row r="432" s="13" customFormat="1">
      <c r="A432" s="13"/>
      <c r="B432" s="236"/>
      <c r="C432" s="237"/>
      <c r="D432" s="238" t="s">
        <v>191</v>
      </c>
      <c r="E432" s="239" t="s">
        <v>1</v>
      </c>
      <c r="F432" s="240" t="s">
        <v>579</v>
      </c>
      <c r="G432" s="237"/>
      <c r="H432" s="241">
        <v>881.10000000000002</v>
      </c>
      <c r="I432" s="242"/>
      <c r="J432" s="237"/>
      <c r="K432" s="237"/>
      <c r="L432" s="243"/>
      <c r="M432" s="244"/>
      <c r="N432" s="245"/>
      <c r="O432" s="245"/>
      <c r="P432" s="245"/>
      <c r="Q432" s="245"/>
      <c r="R432" s="245"/>
      <c r="S432" s="245"/>
      <c r="T432" s="246"/>
      <c r="U432" s="13"/>
      <c r="V432" s="13"/>
      <c r="W432" s="13"/>
      <c r="X432" s="13"/>
      <c r="Y432" s="13"/>
      <c r="Z432" s="13"/>
      <c r="AA432" s="13"/>
      <c r="AB432" s="13"/>
      <c r="AC432" s="13"/>
      <c r="AD432" s="13"/>
      <c r="AE432" s="13"/>
      <c r="AT432" s="247" t="s">
        <v>191</v>
      </c>
      <c r="AU432" s="247" t="s">
        <v>127</v>
      </c>
      <c r="AV432" s="13" t="s">
        <v>127</v>
      </c>
      <c r="AW432" s="13" t="s">
        <v>36</v>
      </c>
      <c r="AX432" s="13" t="s">
        <v>79</v>
      </c>
      <c r="AY432" s="247" t="s">
        <v>181</v>
      </c>
    </row>
    <row r="433" s="13" customFormat="1">
      <c r="A433" s="13"/>
      <c r="B433" s="236"/>
      <c r="C433" s="237"/>
      <c r="D433" s="238" t="s">
        <v>191</v>
      </c>
      <c r="E433" s="239" t="s">
        <v>1</v>
      </c>
      <c r="F433" s="240" t="s">
        <v>580</v>
      </c>
      <c r="G433" s="237"/>
      <c r="H433" s="241">
        <v>-152.19800000000001</v>
      </c>
      <c r="I433" s="242"/>
      <c r="J433" s="237"/>
      <c r="K433" s="237"/>
      <c r="L433" s="243"/>
      <c r="M433" s="244"/>
      <c r="N433" s="245"/>
      <c r="O433" s="245"/>
      <c r="P433" s="245"/>
      <c r="Q433" s="245"/>
      <c r="R433" s="245"/>
      <c r="S433" s="245"/>
      <c r="T433" s="246"/>
      <c r="U433" s="13"/>
      <c r="V433" s="13"/>
      <c r="W433" s="13"/>
      <c r="X433" s="13"/>
      <c r="Y433" s="13"/>
      <c r="Z433" s="13"/>
      <c r="AA433" s="13"/>
      <c r="AB433" s="13"/>
      <c r="AC433" s="13"/>
      <c r="AD433" s="13"/>
      <c r="AE433" s="13"/>
      <c r="AT433" s="247" t="s">
        <v>191</v>
      </c>
      <c r="AU433" s="247" t="s">
        <v>127</v>
      </c>
      <c r="AV433" s="13" t="s">
        <v>127</v>
      </c>
      <c r="AW433" s="13" t="s">
        <v>36</v>
      </c>
      <c r="AX433" s="13" t="s">
        <v>79</v>
      </c>
      <c r="AY433" s="247" t="s">
        <v>181</v>
      </c>
    </row>
    <row r="434" s="15" customFormat="1">
      <c r="A434" s="15"/>
      <c r="B434" s="269"/>
      <c r="C434" s="270"/>
      <c r="D434" s="238" t="s">
        <v>191</v>
      </c>
      <c r="E434" s="271" t="s">
        <v>1</v>
      </c>
      <c r="F434" s="272" t="s">
        <v>581</v>
      </c>
      <c r="G434" s="270"/>
      <c r="H434" s="271" t="s">
        <v>1</v>
      </c>
      <c r="I434" s="273"/>
      <c r="J434" s="270"/>
      <c r="K434" s="270"/>
      <c r="L434" s="274"/>
      <c r="M434" s="275"/>
      <c r="N434" s="276"/>
      <c r="O434" s="276"/>
      <c r="P434" s="276"/>
      <c r="Q434" s="276"/>
      <c r="R434" s="276"/>
      <c r="S434" s="276"/>
      <c r="T434" s="277"/>
      <c r="U434" s="15"/>
      <c r="V434" s="15"/>
      <c r="W434" s="15"/>
      <c r="X434" s="15"/>
      <c r="Y434" s="15"/>
      <c r="Z434" s="15"/>
      <c r="AA434" s="15"/>
      <c r="AB434" s="15"/>
      <c r="AC434" s="15"/>
      <c r="AD434" s="15"/>
      <c r="AE434" s="15"/>
      <c r="AT434" s="278" t="s">
        <v>191</v>
      </c>
      <c r="AU434" s="278" t="s">
        <v>127</v>
      </c>
      <c r="AV434" s="15" t="s">
        <v>86</v>
      </c>
      <c r="AW434" s="15" t="s">
        <v>36</v>
      </c>
      <c r="AX434" s="15" t="s">
        <v>79</v>
      </c>
      <c r="AY434" s="278" t="s">
        <v>181</v>
      </c>
    </row>
    <row r="435" s="13" customFormat="1">
      <c r="A435" s="13"/>
      <c r="B435" s="236"/>
      <c r="C435" s="237"/>
      <c r="D435" s="238" t="s">
        <v>191</v>
      </c>
      <c r="E435" s="239" t="s">
        <v>1</v>
      </c>
      <c r="F435" s="240" t="s">
        <v>582</v>
      </c>
      <c r="G435" s="237"/>
      <c r="H435" s="241">
        <v>245.84999999999999</v>
      </c>
      <c r="I435" s="242"/>
      <c r="J435" s="237"/>
      <c r="K435" s="237"/>
      <c r="L435" s="243"/>
      <c r="M435" s="244"/>
      <c r="N435" s="245"/>
      <c r="O435" s="245"/>
      <c r="P435" s="245"/>
      <c r="Q435" s="245"/>
      <c r="R435" s="245"/>
      <c r="S435" s="245"/>
      <c r="T435" s="246"/>
      <c r="U435" s="13"/>
      <c r="V435" s="13"/>
      <c r="W435" s="13"/>
      <c r="X435" s="13"/>
      <c r="Y435" s="13"/>
      <c r="Z435" s="13"/>
      <c r="AA435" s="13"/>
      <c r="AB435" s="13"/>
      <c r="AC435" s="13"/>
      <c r="AD435" s="13"/>
      <c r="AE435" s="13"/>
      <c r="AT435" s="247" t="s">
        <v>191</v>
      </c>
      <c r="AU435" s="247" t="s">
        <v>127</v>
      </c>
      <c r="AV435" s="13" t="s">
        <v>127</v>
      </c>
      <c r="AW435" s="13" t="s">
        <v>36</v>
      </c>
      <c r="AX435" s="13" t="s">
        <v>79</v>
      </c>
      <c r="AY435" s="247" t="s">
        <v>181</v>
      </c>
    </row>
    <row r="436" s="13" customFormat="1">
      <c r="A436" s="13"/>
      <c r="B436" s="236"/>
      <c r="C436" s="237"/>
      <c r="D436" s="238" t="s">
        <v>191</v>
      </c>
      <c r="E436" s="239" t="s">
        <v>1</v>
      </c>
      <c r="F436" s="240" t="s">
        <v>583</v>
      </c>
      <c r="G436" s="237"/>
      <c r="H436" s="241">
        <v>-45.450000000000003</v>
      </c>
      <c r="I436" s="242"/>
      <c r="J436" s="237"/>
      <c r="K436" s="237"/>
      <c r="L436" s="243"/>
      <c r="M436" s="244"/>
      <c r="N436" s="245"/>
      <c r="O436" s="245"/>
      <c r="P436" s="245"/>
      <c r="Q436" s="245"/>
      <c r="R436" s="245"/>
      <c r="S436" s="245"/>
      <c r="T436" s="246"/>
      <c r="U436" s="13"/>
      <c r="V436" s="13"/>
      <c r="W436" s="13"/>
      <c r="X436" s="13"/>
      <c r="Y436" s="13"/>
      <c r="Z436" s="13"/>
      <c r="AA436" s="13"/>
      <c r="AB436" s="13"/>
      <c r="AC436" s="13"/>
      <c r="AD436" s="13"/>
      <c r="AE436" s="13"/>
      <c r="AT436" s="247" t="s">
        <v>191</v>
      </c>
      <c r="AU436" s="247" t="s">
        <v>127</v>
      </c>
      <c r="AV436" s="13" t="s">
        <v>127</v>
      </c>
      <c r="AW436" s="13" t="s">
        <v>36</v>
      </c>
      <c r="AX436" s="13" t="s">
        <v>79</v>
      </c>
      <c r="AY436" s="247" t="s">
        <v>181</v>
      </c>
    </row>
    <row r="437" s="14" customFormat="1">
      <c r="A437" s="14"/>
      <c r="B437" s="248"/>
      <c r="C437" s="249"/>
      <c r="D437" s="238" t="s">
        <v>191</v>
      </c>
      <c r="E437" s="250" t="s">
        <v>1</v>
      </c>
      <c r="F437" s="251" t="s">
        <v>193</v>
      </c>
      <c r="G437" s="249"/>
      <c r="H437" s="252">
        <v>1169.5440000000001</v>
      </c>
      <c r="I437" s="253"/>
      <c r="J437" s="249"/>
      <c r="K437" s="249"/>
      <c r="L437" s="254"/>
      <c r="M437" s="255"/>
      <c r="N437" s="256"/>
      <c r="O437" s="256"/>
      <c r="P437" s="256"/>
      <c r="Q437" s="256"/>
      <c r="R437" s="256"/>
      <c r="S437" s="256"/>
      <c r="T437" s="257"/>
      <c r="U437" s="14"/>
      <c r="V437" s="14"/>
      <c r="W437" s="14"/>
      <c r="X437" s="14"/>
      <c r="Y437" s="14"/>
      <c r="Z437" s="14"/>
      <c r="AA437" s="14"/>
      <c r="AB437" s="14"/>
      <c r="AC437" s="14"/>
      <c r="AD437" s="14"/>
      <c r="AE437" s="14"/>
      <c r="AT437" s="258" t="s">
        <v>191</v>
      </c>
      <c r="AU437" s="258" t="s">
        <v>127</v>
      </c>
      <c r="AV437" s="14" t="s">
        <v>188</v>
      </c>
      <c r="AW437" s="14" t="s">
        <v>36</v>
      </c>
      <c r="AX437" s="14" t="s">
        <v>86</v>
      </c>
      <c r="AY437" s="258" t="s">
        <v>181</v>
      </c>
    </row>
    <row r="438" s="2" customFormat="1" ht="24.15" customHeight="1">
      <c r="A438" s="38"/>
      <c r="B438" s="39"/>
      <c r="C438" s="218" t="s">
        <v>584</v>
      </c>
      <c r="D438" s="218" t="s">
        <v>183</v>
      </c>
      <c r="E438" s="219" t="s">
        <v>585</v>
      </c>
      <c r="F438" s="220" t="s">
        <v>586</v>
      </c>
      <c r="G438" s="221" t="s">
        <v>227</v>
      </c>
      <c r="H438" s="222">
        <v>1169.5440000000001</v>
      </c>
      <c r="I438" s="223"/>
      <c r="J438" s="224">
        <f>ROUND(I438*H438,2)</f>
        <v>0</v>
      </c>
      <c r="K438" s="220" t="s">
        <v>187</v>
      </c>
      <c r="L438" s="44"/>
      <c r="M438" s="225" t="s">
        <v>1</v>
      </c>
      <c r="N438" s="226" t="s">
        <v>45</v>
      </c>
      <c r="O438" s="91"/>
      <c r="P438" s="227">
        <f>O438*H438</f>
        <v>0</v>
      </c>
      <c r="Q438" s="227">
        <v>0</v>
      </c>
      <c r="R438" s="227">
        <f>Q438*H438</f>
        <v>0</v>
      </c>
      <c r="S438" s="227">
        <v>0</v>
      </c>
      <c r="T438" s="228">
        <f>S438*H438</f>
        <v>0</v>
      </c>
      <c r="U438" s="38"/>
      <c r="V438" s="38"/>
      <c r="W438" s="38"/>
      <c r="X438" s="38"/>
      <c r="Y438" s="38"/>
      <c r="Z438" s="38"/>
      <c r="AA438" s="38"/>
      <c r="AB438" s="38"/>
      <c r="AC438" s="38"/>
      <c r="AD438" s="38"/>
      <c r="AE438" s="38"/>
      <c r="AR438" s="229" t="s">
        <v>188</v>
      </c>
      <c r="AT438" s="229" t="s">
        <v>183</v>
      </c>
      <c r="AU438" s="229" t="s">
        <v>127</v>
      </c>
      <c r="AY438" s="17" t="s">
        <v>181</v>
      </c>
      <c r="BE438" s="230">
        <f>IF(N438="základní",J438,0)</f>
        <v>0</v>
      </c>
      <c r="BF438" s="230">
        <f>IF(N438="snížená",J438,0)</f>
        <v>0</v>
      </c>
      <c r="BG438" s="230">
        <f>IF(N438="zákl. přenesená",J438,0)</f>
        <v>0</v>
      </c>
      <c r="BH438" s="230">
        <f>IF(N438="sníž. přenesená",J438,0)</f>
        <v>0</v>
      </c>
      <c r="BI438" s="230">
        <f>IF(N438="nulová",J438,0)</f>
        <v>0</v>
      </c>
      <c r="BJ438" s="17" t="s">
        <v>127</v>
      </c>
      <c r="BK438" s="230">
        <f>ROUND(I438*H438,2)</f>
        <v>0</v>
      </c>
      <c r="BL438" s="17" t="s">
        <v>188</v>
      </c>
      <c r="BM438" s="229" t="s">
        <v>587</v>
      </c>
    </row>
    <row r="439" s="2" customFormat="1">
      <c r="A439" s="38"/>
      <c r="B439" s="39"/>
      <c r="C439" s="40"/>
      <c r="D439" s="231" t="s">
        <v>189</v>
      </c>
      <c r="E439" s="40"/>
      <c r="F439" s="232" t="s">
        <v>588</v>
      </c>
      <c r="G439" s="40"/>
      <c r="H439" s="40"/>
      <c r="I439" s="233"/>
      <c r="J439" s="40"/>
      <c r="K439" s="40"/>
      <c r="L439" s="44"/>
      <c r="M439" s="234"/>
      <c r="N439" s="235"/>
      <c r="O439" s="91"/>
      <c r="P439" s="91"/>
      <c r="Q439" s="91"/>
      <c r="R439" s="91"/>
      <c r="S439" s="91"/>
      <c r="T439" s="92"/>
      <c r="U439" s="38"/>
      <c r="V439" s="38"/>
      <c r="W439" s="38"/>
      <c r="X439" s="38"/>
      <c r="Y439" s="38"/>
      <c r="Z439" s="38"/>
      <c r="AA439" s="38"/>
      <c r="AB439" s="38"/>
      <c r="AC439" s="38"/>
      <c r="AD439" s="38"/>
      <c r="AE439" s="38"/>
      <c r="AT439" s="17" t="s">
        <v>189</v>
      </c>
      <c r="AU439" s="17" t="s">
        <v>127</v>
      </c>
    </row>
    <row r="440" s="2" customFormat="1" ht="37.8" customHeight="1">
      <c r="A440" s="38"/>
      <c r="B440" s="39"/>
      <c r="C440" s="218" t="s">
        <v>384</v>
      </c>
      <c r="D440" s="218" t="s">
        <v>183</v>
      </c>
      <c r="E440" s="219" t="s">
        <v>589</v>
      </c>
      <c r="F440" s="220" t="s">
        <v>590</v>
      </c>
      <c r="G440" s="221" t="s">
        <v>227</v>
      </c>
      <c r="H440" s="222">
        <v>1169.5440000000001</v>
      </c>
      <c r="I440" s="223"/>
      <c r="J440" s="224">
        <f>ROUND(I440*H440,2)</f>
        <v>0</v>
      </c>
      <c r="K440" s="220" t="s">
        <v>187</v>
      </c>
      <c r="L440" s="44"/>
      <c r="M440" s="225" t="s">
        <v>1</v>
      </c>
      <c r="N440" s="226" t="s">
        <v>45</v>
      </c>
      <c r="O440" s="91"/>
      <c r="P440" s="227">
        <f>O440*H440</f>
        <v>0</v>
      </c>
      <c r="Q440" s="227">
        <v>0</v>
      </c>
      <c r="R440" s="227">
        <f>Q440*H440</f>
        <v>0</v>
      </c>
      <c r="S440" s="227">
        <v>0</v>
      </c>
      <c r="T440" s="228">
        <f>S440*H440</f>
        <v>0</v>
      </c>
      <c r="U440" s="38"/>
      <c r="V440" s="38"/>
      <c r="W440" s="38"/>
      <c r="X440" s="38"/>
      <c r="Y440" s="38"/>
      <c r="Z440" s="38"/>
      <c r="AA440" s="38"/>
      <c r="AB440" s="38"/>
      <c r="AC440" s="38"/>
      <c r="AD440" s="38"/>
      <c r="AE440" s="38"/>
      <c r="AR440" s="229" t="s">
        <v>188</v>
      </c>
      <c r="AT440" s="229" t="s">
        <v>183</v>
      </c>
      <c r="AU440" s="229" t="s">
        <v>127</v>
      </c>
      <c r="AY440" s="17" t="s">
        <v>181</v>
      </c>
      <c r="BE440" s="230">
        <f>IF(N440="základní",J440,0)</f>
        <v>0</v>
      </c>
      <c r="BF440" s="230">
        <f>IF(N440="snížená",J440,0)</f>
        <v>0</v>
      </c>
      <c r="BG440" s="230">
        <f>IF(N440="zákl. přenesená",J440,0)</f>
        <v>0</v>
      </c>
      <c r="BH440" s="230">
        <f>IF(N440="sníž. přenesená",J440,0)</f>
        <v>0</v>
      </c>
      <c r="BI440" s="230">
        <f>IF(N440="nulová",J440,0)</f>
        <v>0</v>
      </c>
      <c r="BJ440" s="17" t="s">
        <v>127</v>
      </c>
      <c r="BK440" s="230">
        <f>ROUND(I440*H440,2)</f>
        <v>0</v>
      </c>
      <c r="BL440" s="17" t="s">
        <v>188</v>
      </c>
      <c r="BM440" s="229" t="s">
        <v>591</v>
      </c>
    </row>
    <row r="441" s="2" customFormat="1">
      <c r="A441" s="38"/>
      <c r="B441" s="39"/>
      <c r="C441" s="40"/>
      <c r="D441" s="231" t="s">
        <v>189</v>
      </c>
      <c r="E441" s="40"/>
      <c r="F441" s="232" t="s">
        <v>592</v>
      </c>
      <c r="G441" s="40"/>
      <c r="H441" s="40"/>
      <c r="I441" s="233"/>
      <c r="J441" s="40"/>
      <c r="K441" s="40"/>
      <c r="L441" s="44"/>
      <c r="M441" s="234"/>
      <c r="N441" s="235"/>
      <c r="O441" s="91"/>
      <c r="P441" s="91"/>
      <c r="Q441" s="91"/>
      <c r="R441" s="91"/>
      <c r="S441" s="91"/>
      <c r="T441" s="92"/>
      <c r="U441" s="38"/>
      <c r="V441" s="38"/>
      <c r="W441" s="38"/>
      <c r="X441" s="38"/>
      <c r="Y441" s="38"/>
      <c r="Z441" s="38"/>
      <c r="AA441" s="38"/>
      <c r="AB441" s="38"/>
      <c r="AC441" s="38"/>
      <c r="AD441" s="38"/>
      <c r="AE441" s="38"/>
      <c r="AT441" s="17" t="s">
        <v>189</v>
      </c>
      <c r="AU441" s="17" t="s">
        <v>127</v>
      </c>
    </row>
    <row r="442" s="2" customFormat="1" ht="24.15" customHeight="1">
      <c r="A442" s="38"/>
      <c r="B442" s="39"/>
      <c r="C442" s="218" t="s">
        <v>593</v>
      </c>
      <c r="D442" s="218" t="s">
        <v>183</v>
      </c>
      <c r="E442" s="219" t="s">
        <v>594</v>
      </c>
      <c r="F442" s="220" t="s">
        <v>595</v>
      </c>
      <c r="G442" s="221" t="s">
        <v>227</v>
      </c>
      <c r="H442" s="222">
        <v>936.34400000000005</v>
      </c>
      <c r="I442" s="223"/>
      <c r="J442" s="224">
        <f>ROUND(I442*H442,2)</f>
        <v>0</v>
      </c>
      <c r="K442" s="220" t="s">
        <v>187</v>
      </c>
      <c r="L442" s="44"/>
      <c r="M442" s="225" t="s">
        <v>1</v>
      </c>
      <c r="N442" s="226" t="s">
        <v>45</v>
      </c>
      <c r="O442" s="91"/>
      <c r="P442" s="227">
        <f>O442*H442</f>
        <v>0</v>
      </c>
      <c r="Q442" s="227">
        <v>0</v>
      </c>
      <c r="R442" s="227">
        <f>Q442*H442</f>
        <v>0</v>
      </c>
      <c r="S442" s="227">
        <v>0</v>
      </c>
      <c r="T442" s="228">
        <f>S442*H442</f>
        <v>0</v>
      </c>
      <c r="U442" s="38"/>
      <c r="V442" s="38"/>
      <c r="W442" s="38"/>
      <c r="X442" s="38"/>
      <c r="Y442" s="38"/>
      <c r="Z442" s="38"/>
      <c r="AA442" s="38"/>
      <c r="AB442" s="38"/>
      <c r="AC442" s="38"/>
      <c r="AD442" s="38"/>
      <c r="AE442" s="38"/>
      <c r="AR442" s="229" t="s">
        <v>188</v>
      </c>
      <c r="AT442" s="229" t="s">
        <v>183</v>
      </c>
      <c r="AU442" s="229" t="s">
        <v>127</v>
      </c>
      <c r="AY442" s="17" t="s">
        <v>181</v>
      </c>
      <c r="BE442" s="230">
        <f>IF(N442="základní",J442,0)</f>
        <v>0</v>
      </c>
      <c r="BF442" s="230">
        <f>IF(N442="snížená",J442,0)</f>
        <v>0</v>
      </c>
      <c r="BG442" s="230">
        <f>IF(N442="zákl. přenesená",J442,0)</f>
        <v>0</v>
      </c>
      <c r="BH442" s="230">
        <f>IF(N442="sníž. přenesená",J442,0)</f>
        <v>0</v>
      </c>
      <c r="BI442" s="230">
        <f>IF(N442="nulová",J442,0)</f>
        <v>0</v>
      </c>
      <c r="BJ442" s="17" t="s">
        <v>127</v>
      </c>
      <c r="BK442" s="230">
        <f>ROUND(I442*H442,2)</f>
        <v>0</v>
      </c>
      <c r="BL442" s="17" t="s">
        <v>188</v>
      </c>
      <c r="BM442" s="229" t="s">
        <v>596</v>
      </c>
    </row>
    <row r="443" s="2" customFormat="1">
      <c r="A443" s="38"/>
      <c r="B443" s="39"/>
      <c r="C443" s="40"/>
      <c r="D443" s="231" t="s">
        <v>189</v>
      </c>
      <c r="E443" s="40"/>
      <c r="F443" s="232" t="s">
        <v>597</v>
      </c>
      <c r="G443" s="40"/>
      <c r="H443" s="40"/>
      <c r="I443" s="233"/>
      <c r="J443" s="40"/>
      <c r="K443" s="40"/>
      <c r="L443" s="44"/>
      <c r="M443" s="234"/>
      <c r="N443" s="235"/>
      <c r="O443" s="91"/>
      <c r="P443" s="91"/>
      <c r="Q443" s="91"/>
      <c r="R443" s="91"/>
      <c r="S443" s="91"/>
      <c r="T443" s="92"/>
      <c r="U443" s="38"/>
      <c r="V443" s="38"/>
      <c r="W443" s="38"/>
      <c r="X443" s="38"/>
      <c r="Y443" s="38"/>
      <c r="Z443" s="38"/>
      <c r="AA443" s="38"/>
      <c r="AB443" s="38"/>
      <c r="AC443" s="38"/>
      <c r="AD443" s="38"/>
      <c r="AE443" s="38"/>
      <c r="AT443" s="17" t="s">
        <v>189</v>
      </c>
      <c r="AU443" s="17" t="s">
        <v>127</v>
      </c>
    </row>
    <row r="444" s="13" customFormat="1">
      <c r="A444" s="13"/>
      <c r="B444" s="236"/>
      <c r="C444" s="237"/>
      <c r="D444" s="238" t="s">
        <v>191</v>
      </c>
      <c r="E444" s="239" t="s">
        <v>1</v>
      </c>
      <c r="F444" s="240" t="s">
        <v>598</v>
      </c>
      <c r="G444" s="237"/>
      <c r="H444" s="241">
        <v>1169.5440000000001</v>
      </c>
      <c r="I444" s="242"/>
      <c r="J444" s="237"/>
      <c r="K444" s="237"/>
      <c r="L444" s="243"/>
      <c r="M444" s="244"/>
      <c r="N444" s="245"/>
      <c r="O444" s="245"/>
      <c r="P444" s="245"/>
      <c r="Q444" s="245"/>
      <c r="R444" s="245"/>
      <c r="S444" s="245"/>
      <c r="T444" s="246"/>
      <c r="U444" s="13"/>
      <c r="V444" s="13"/>
      <c r="W444" s="13"/>
      <c r="X444" s="13"/>
      <c r="Y444" s="13"/>
      <c r="Z444" s="13"/>
      <c r="AA444" s="13"/>
      <c r="AB444" s="13"/>
      <c r="AC444" s="13"/>
      <c r="AD444" s="13"/>
      <c r="AE444" s="13"/>
      <c r="AT444" s="247" t="s">
        <v>191</v>
      </c>
      <c r="AU444" s="247" t="s">
        <v>127</v>
      </c>
      <c r="AV444" s="13" t="s">
        <v>127</v>
      </c>
      <c r="AW444" s="13" t="s">
        <v>36</v>
      </c>
      <c r="AX444" s="13" t="s">
        <v>79</v>
      </c>
      <c r="AY444" s="247" t="s">
        <v>181</v>
      </c>
    </row>
    <row r="445" s="13" customFormat="1">
      <c r="A445" s="13"/>
      <c r="B445" s="236"/>
      <c r="C445" s="237"/>
      <c r="D445" s="238" t="s">
        <v>191</v>
      </c>
      <c r="E445" s="239" t="s">
        <v>1</v>
      </c>
      <c r="F445" s="240" t="s">
        <v>599</v>
      </c>
      <c r="G445" s="237"/>
      <c r="H445" s="241">
        <v>-233.19999999999999</v>
      </c>
      <c r="I445" s="242"/>
      <c r="J445" s="237"/>
      <c r="K445" s="237"/>
      <c r="L445" s="243"/>
      <c r="M445" s="244"/>
      <c r="N445" s="245"/>
      <c r="O445" s="245"/>
      <c r="P445" s="245"/>
      <c r="Q445" s="245"/>
      <c r="R445" s="245"/>
      <c r="S445" s="245"/>
      <c r="T445" s="246"/>
      <c r="U445" s="13"/>
      <c r="V445" s="13"/>
      <c r="W445" s="13"/>
      <c r="X445" s="13"/>
      <c r="Y445" s="13"/>
      <c r="Z445" s="13"/>
      <c r="AA445" s="13"/>
      <c r="AB445" s="13"/>
      <c r="AC445" s="13"/>
      <c r="AD445" s="13"/>
      <c r="AE445" s="13"/>
      <c r="AT445" s="247" t="s">
        <v>191</v>
      </c>
      <c r="AU445" s="247" t="s">
        <v>127</v>
      </c>
      <c r="AV445" s="13" t="s">
        <v>127</v>
      </c>
      <c r="AW445" s="13" t="s">
        <v>36</v>
      </c>
      <c r="AX445" s="13" t="s">
        <v>79</v>
      </c>
      <c r="AY445" s="247" t="s">
        <v>181</v>
      </c>
    </row>
    <row r="446" s="14" customFormat="1">
      <c r="A446" s="14"/>
      <c r="B446" s="248"/>
      <c r="C446" s="249"/>
      <c r="D446" s="238" t="s">
        <v>191</v>
      </c>
      <c r="E446" s="250" t="s">
        <v>1</v>
      </c>
      <c r="F446" s="251" t="s">
        <v>193</v>
      </c>
      <c r="G446" s="249"/>
      <c r="H446" s="252">
        <v>936.34400000000005</v>
      </c>
      <c r="I446" s="253"/>
      <c r="J446" s="249"/>
      <c r="K446" s="249"/>
      <c r="L446" s="254"/>
      <c r="M446" s="255"/>
      <c r="N446" s="256"/>
      <c r="O446" s="256"/>
      <c r="P446" s="256"/>
      <c r="Q446" s="256"/>
      <c r="R446" s="256"/>
      <c r="S446" s="256"/>
      <c r="T446" s="257"/>
      <c r="U446" s="14"/>
      <c r="V446" s="14"/>
      <c r="W446" s="14"/>
      <c r="X446" s="14"/>
      <c r="Y446" s="14"/>
      <c r="Z446" s="14"/>
      <c r="AA446" s="14"/>
      <c r="AB446" s="14"/>
      <c r="AC446" s="14"/>
      <c r="AD446" s="14"/>
      <c r="AE446" s="14"/>
      <c r="AT446" s="258" t="s">
        <v>191</v>
      </c>
      <c r="AU446" s="258" t="s">
        <v>127</v>
      </c>
      <c r="AV446" s="14" t="s">
        <v>188</v>
      </c>
      <c r="AW446" s="14" t="s">
        <v>36</v>
      </c>
      <c r="AX446" s="14" t="s">
        <v>86</v>
      </c>
      <c r="AY446" s="258" t="s">
        <v>181</v>
      </c>
    </row>
    <row r="447" s="2" customFormat="1" ht="44.25" customHeight="1">
      <c r="A447" s="38"/>
      <c r="B447" s="39"/>
      <c r="C447" s="218" t="s">
        <v>390</v>
      </c>
      <c r="D447" s="218" t="s">
        <v>183</v>
      </c>
      <c r="E447" s="219" t="s">
        <v>600</v>
      </c>
      <c r="F447" s="220" t="s">
        <v>601</v>
      </c>
      <c r="G447" s="221" t="s">
        <v>227</v>
      </c>
      <c r="H447" s="222">
        <v>936.34400000000005</v>
      </c>
      <c r="I447" s="223"/>
      <c r="J447" s="224">
        <f>ROUND(I447*H447,2)</f>
        <v>0</v>
      </c>
      <c r="K447" s="220" t="s">
        <v>187</v>
      </c>
      <c r="L447" s="44"/>
      <c r="M447" s="225" t="s">
        <v>1</v>
      </c>
      <c r="N447" s="226" t="s">
        <v>45</v>
      </c>
      <c r="O447" s="91"/>
      <c r="P447" s="227">
        <f>O447*H447</f>
        <v>0</v>
      </c>
      <c r="Q447" s="227">
        <v>0</v>
      </c>
      <c r="R447" s="227">
        <f>Q447*H447</f>
        <v>0</v>
      </c>
      <c r="S447" s="227">
        <v>0</v>
      </c>
      <c r="T447" s="228">
        <f>S447*H447</f>
        <v>0</v>
      </c>
      <c r="U447" s="38"/>
      <c r="V447" s="38"/>
      <c r="W447" s="38"/>
      <c r="X447" s="38"/>
      <c r="Y447" s="38"/>
      <c r="Z447" s="38"/>
      <c r="AA447" s="38"/>
      <c r="AB447" s="38"/>
      <c r="AC447" s="38"/>
      <c r="AD447" s="38"/>
      <c r="AE447" s="38"/>
      <c r="AR447" s="229" t="s">
        <v>188</v>
      </c>
      <c r="AT447" s="229" t="s">
        <v>183</v>
      </c>
      <c r="AU447" s="229" t="s">
        <v>127</v>
      </c>
      <c r="AY447" s="17" t="s">
        <v>181</v>
      </c>
      <c r="BE447" s="230">
        <f>IF(N447="základní",J447,0)</f>
        <v>0</v>
      </c>
      <c r="BF447" s="230">
        <f>IF(N447="snížená",J447,0)</f>
        <v>0</v>
      </c>
      <c r="BG447" s="230">
        <f>IF(N447="zákl. přenesená",J447,0)</f>
        <v>0</v>
      </c>
      <c r="BH447" s="230">
        <f>IF(N447="sníž. přenesená",J447,0)</f>
        <v>0</v>
      </c>
      <c r="BI447" s="230">
        <f>IF(N447="nulová",J447,0)</f>
        <v>0</v>
      </c>
      <c r="BJ447" s="17" t="s">
        <v>127</v>
      </c>
      <c r="BK447" s="230">
        <f>ROUND(I447*H447,2)</f>
        <v>0</v>
      </c>
      <c r="BL447" s="17" t="s">
        <v>188</v>
      </c>
      <c r="BM447" s="229" t="s">
        <v>602</v>
      </c>
    </row>
    <row r="448" s="2" customFormat="1">
      <c r="A448" s="38"/>
      <c r="B448" s="39"/>
      <c r="C448" s="40"/>
      <c r="D448" s="231" t="s">
        <v>189</v>
      </c>
      <c r="E448" s="40"/>
      <c r="F448" s="232" t="s">
        <v>603</v>
      </c>
      <c r="G448" s="40"/>
      <c r="H448" s="40"/>
      <c r="I448" s="233"/>
      <c r="J448" s="40"/>
      <c r="K448" s="40"/>
      <c r="L448" s="44"/>
      <c r="M448" s="234"/>
      <c r="N448" s="235"/>
      <c r="O448" s="91"/>
      <c r="P448" s="91"/>
      <c r="Q448" s="91"/>
      <c r="R448" s="91"/>
      <c r="S448" s="91"/>
      <c r="T448" s="92"/>
      <c r="U448" s="38"/>
      <c r="V448" s="38"/>
      <c r="W448" s="38"/>
      <c r="X448" s="38"/>
      <c r="Y448" s="38"/>
      <c r="Z448" s="38"/>
      <c r="AA448" s="38"/>
      <c r="AB448" s="38"/>
      <c r="AC448" s="38"/>
      <c r="AD448" s="38"/>
      <c r="AE448" s="38"/>
      <c r="AT448" s="17" t="s">
        <v>189</v>
      </c>
      <c r="AU448" s="17" t="s">
        <v>127</v>
      </c>
    </row>
    <row r="449" s="2" customFormat="1" ht="33" customHeight="1">
      <c r="A449" s="38"/>
      <c r="B449" s="39"/>
      <c r="C449" s="218" t="s">
        <v>604</v>
      </c>
      <c r="D449" s="218" t="s">
        <v>183</v>
      </c>
      <c r="E449" s="219" t="s">
        <v>605</v>
      </c>
      <c r="F449" s="220" t="s">
        <v>606</v>
      </c>
      <c r="G449" s="221" t="s">
        <v>227</v>
      </c>
      <c r="H449" s="222">
        <v>113.90000000000001</v>
      </c>
      <c r="I449" s="223"/>
      <c r="J449" s="224">
        <f>ROUND(I449*H449,2)</f>
        <v>0</v>
      </c>
      <c r="K449" s="220" t="s">
        <v>187</v>
      </c>
      <c r="L449" s="44"/>
      <c r="M449" s="225" t="s">
        <v>1</v>
      </c>
      <c r="N449" s="226" t="s">
        <v>45</v>
      </c>
      <c r="O449" s="91"/>
      <c r="P449" s="227">
        <f>O449*H449</f>
        <v>0</v>
      </c>
      <c r="Q449" s="227">
        <v>0</v>
      </c>
      <c r="R449" s="227">
        <f>Q449*H449</f>
        <v>0</v>
      </c>
      <c r="S449" s="227">
        <v>0</v>
      </c>
      <c r="T449" s="228">
        <f>S449*H449</f>
        <v>0</v>
      </c>
      <c r="U449" s="38"/>
      <c r="V449" s="38"/>
      <c r="W449" s="38"/>
      <c r="X449" s="38"/>
      <c r="Y449" s="38"/>
      <c r="Z449" s="38"/>
      <c r="AA449" s="38"/>
      <c r="AB449" s="38"/>
      <c r="AC449" s="38"/>
      <c r="AD449" s="38"/>
      <c r="AE449" s="38"/>
      <c r="AR449" s="229" t="s">
        <v>188</v>
      </c>
      <c r="AT449" s="229" t="s">
        <v>183</v>
      </c>
      <c r="AU449" s="229" t="s">
        <v>127</v>
      </c>
      <c r="AY449" s="17" t="s">
        <v>181</v>
      </c>
      <c r="BE449" s="230">
        <f>IF(N449="základní",J449,0)</f>
        <v>0</v>
      </c>
      <c r="BF449" s="230">
        <f>IF(N449="snížená",J449,0)</f>
        <v>0</v>
      </c>
      <c r="BG449" s="230">
        <f>IF(N449="zákl. přenesená",J449,0)</f>
        <v>0</v>
      </c>
      <c r="BH449" s="230">
        <f>IF(N449="sníž. přenesená",J449,0)</f>
        <v>0</v>
      </c>
      <c r="BI449" s="230">
        <f>IF(N449="nulová",J449,0)</f>
        <v>0</v>
      </c>
      <c r="BJ449" s="17" t="s">
        <v>127</v>
      </c>
      <c r="BK449" s="230">
        <f>ROUND(I449*H449,2)</f>
        <v>0</v>
      </c>
      <c r="BL449" s="17" t="s">
        <v>188</v>
      </c>
      <c r="BM449" s="229" t="s">
        <v>607</v>
      </c>
    </row>
    <row r="450" s="2" customFormat="1">
      <c r="A450" s="38"/>
      <c r="B450" s="39"/>
      <c r="C450" s="40"/>
      <c r="D450" s="231" t="s">
        <v>189</v>
      </c>
      <c r="E450" s="40"/>
      <c r="F450" s="232" t="s">
        <v>608</v>
      </c>
      <c r="G450" s="40"/>
      <c r="H450" s="40"/>
      <c r="I450" s="233"/>
      <c r="J450" s="40"/>
      <c r="K450" s="40"/>
      <c r="L450" s="44"/>
      <c r="M450" s="234"/>
      <c r="N450" s="235"/>
      <c r="O450" s="91"/>
      <c r="P450" s="91"/>
      <c r="Q450" s="91"/>
      <c r="R450" s="91"/>
      <c r="S450" s="91"/>
      <c r="T450" s="92"/>
      <c r="U450" s="38"/>
      <c r="V450" s="38"/>
      <c r="W450" s="38"/>
      <c r="X450" s="38"/>
      <c r="Y450" s="38"/>
      <c r="Z450" s="38"/>
      <c r="AA450" s="38"/>
      <c r="AB450" s="38"/>
      <c r="AC450" s="38"/>
      <c r="AD450" s="38"/>
      <c r="AE450" s="38"/>
      <c r="AT450" s="17" t="s">
        <v>189</v>
      </c>
      <c r="AU450" s="17" t="s">
        <v>127</v>
      </c>
    </row>
    <row r="451" s="13" customFormat="1">
      <c r="A451" s="13"/>
      <c r="B451" s="236"/>
      <c r="C451" s="237"/>
      <c r="D451" s="238" t="s">
        <v>191</v>
      </c>
      <c r="E451" s="239" t="s">
        <v>1</v>
      </c>
      <c r="F451" s="240" t="s">
        <v>609</v>
      </c>
      <c r="G451" s="237"/>
      <c r="H451" s="241">
        <v>113.90000000000001</v>
      </c>
      <c r="I451" s="242"/>
      <c r="J451" s="237"/>
      <c r="K451" s="237"/>
      <c r="L451" s="243"/>
      <c r="M451" s="244"/>
      <c r="N451" s="245"/>
      <c r="O451" s="245"/>
      <c r="P451" s="245"/>
      <c r="Q451" s="245"/>
      <c r="R451" s="245"/>
      <c r="S451" s="245"/>
      <c r="T451" s="246"/>
      <c r="U451" s="13"/>
      <c r="V451" s="13"/>
      <c r="W451" s="13"/>
      <c r="X451" s="13"/>
      <c r="Y451" s="13"/>
      <c r="Z451" s="13"/>
      <c r="AA451" s="13"/>
      <c r="AB451" s="13"/>
      <c r="AC451" s="13"/>
      <c r="AD451" s="13"/>
      <c r="AE451" s="13"/>
      <c r="AT451" s="247" t="s">
        <v>191</v>
      </c>
      <c r="AU451" s="247" t="s">
        <v>127</v>
      </c>
      <c r="AV451" s="13" t="s">
        <v>127</v>
      </c>
      <c r="AW451" s="13" t="s">
        <v>36</v>
      </c>
      <c r="AX451" s="13" t="s">
        <v>79</v>
      </c>
      <c r="AY451" s="247" t="s">
        <v>181</v>
      </c>
    </row>
    <row r="452" s="14" customFormat="1">
      <c r="A452" s="14"/>
      <c r="B452" s="248"/>
      <c r="C452" s="249"/>
      <c r="D452" s="238" t="s">
        <v>191</v>
      </c>
      <c r="E452" s="250" t="s">
        <v>1</v>
      </c>
      <c r="F452" s="251" t="s">
        <v>193</v>
      </c>
      <c r="G452" s="249"/>
      <c r="H452" s="252">
        <v>113.90000000000001</v>
      </c>
      <c r="I452" s="253"/>
      <c r="J452" s="249"/>
      <c r="K452" s="249"/>
      <c r="L452" s="254"/>
      <c r="M452" s="255"/>
      <c r="N452" s="256"/>
      <c r="O452" s="256"/>
      <c r="P452" s="256"/>
      <c r="Q452" s="256"/>
      <c r="R452" s="256"/>
      <c r="S452" s="256"/>
      <c r="T452" s="257"/>
      <c r="U452" s="14"/>
      <c r="V452" s="14"/>
      <c r="W452" s="14"/>
      <c r="X452" s="14"/>
      <c r="Y452" s="14"/>
      <c r="Z452" s="14"/>
      <c r="AA452" s="14"/>
      <c r="AB452" s="14"/>
      <c r="AC452" s="14"/>
      <c r="AD452" s="14"/>
      <c r="AE452" s="14"/>
      <c r="AT452" s="258" t="s">
        <v>191</v>
      </c>
      <c r="AU452" s="258" t="s">
        <v>127</v>
      </c>
      <c r="AV452" s="14" t="s">
        <v>188</v>
      </c>
      <c r="AW452" s="14" t="s">
        <v>36</v>
      </c>
      <c r="AX452" s="14" t="s">
        <v>86</v>
      </c>
      <c r="AY452" s="258" t="s">
        <v>181</v>
      </c>
    </row>
    <row r="453" s="2" customFormat="1" ht="33" customHeight="1">
      <c r="A453" s="38"/>
      <c r="B453" s="39"/>
      <c r="C453" s="218" t="s">
        <v>395</v>
      </c>
      <c r="D453" s="218" t="s">
        <v>183</v>
      </c>
      <c r="E453" s="219" t="s">
        <v>610</v>
      </c>
      <c r="F453" s="220" t="s">
        <v>611</v>
      </c>
      <c r="G453" s="221" t="s">
        <v>227</v>
      </c>
      <c r="H453" s="222">
        <v>89.108999999999995</v>
      </c>
      <c r="I453" s="223"/>
      <c r="J453" s="224">
        <f>ROUND(I453*H453,2)</f>
        <v>0</v>
      </c>
      <c r="K453" s="220" t="s">
        <v>187</v>
      </c>
      <c r="L453" s="44"/>
      <c r="M453" s="225" t="s">
        <v>1</v>
      </c>
      <c r="N453" s="226" t="s">
        <v>45</v>
      </c>
      <c r="O453" s="91"/>
      <c r="P453" s="227">
        <f>O453*H453</f>
        <v>0</v>
      </c>
      <c r="Q453" s="227">
        <v>0</v>
      </c>
      <c r="R453" s="227">
        <f>Q453*H453</f>
        <v>0</v>
      </c>
      <c r="S453" s="227">
        <v>0</v>
      </c>
      <c r="T453" s="228">
        <f>S453*H453</f>
        <v>0</v>
      </c>
      <c r="U453" s="38"/>
      <c r="V453" s="38"/>
      <c r="W453" s="38"/>
      <c r="X453" s="38"/>
      <c r="Y453" s="38"/>
      <c r="Z453" s="38"/>
      <c r="AA453" s="38"/>
      <c r="AB453" s="38"/>
      <c r="AC453" s="38"/>
      <c r="AD453" s="38"/>
      <c r="AE453" s="38"/>
      <c r="AR453" s="229" t="s">
        <v>188</v>
      </c>
      <c r="AT453" s="229" t="s">
        <v>183</v>
      </c>
      <c r="AU453" s="229" t="s">
        <v>127</v>
      </c>
      <c r="AY453" s="17" t="s">
        <v>181</v>
      </c>
      <c r="BE453" s="230">
        <f>IF(N453="základní",J453,0)</f>
        <v>0</v>
      </c>
      <c r="BF453" s="230">
        <f>IF(N453="snížená",J453,0)</f>
        <v>0</v>
      </c>
      <c r="BG453" s="230">
        <f>IF(N453="zákl. přenesená",J453,0)</f>
        <v>0</v>
      </c>
      <c r="BH453" s="230">
        <f>IF(N453="sníž. přenesená",J453,0)</f>
        <v>0</v>
      </c>
      <c r="BI453" s="230">
        <f>IF(N453="nulová",J453,0)</f>
        <v>0</v>
      </c>
      <c r="BJ453" s="17" t="s">
        <v>127</v>
      </c>
      <c r="BK453" s="230">
        <f>ROUND(I453*H453,2)</f>
        <v>0</v>
      </c>
      <c r="BL453" s="17" t="s">
        <v>188</v>
      </c>
      <c r="BM453" s="229" t="s">
        <v>612</v>
      </c>
    </row>
    <row r="454" s="2" customFormat="1">
      <c r="A454" s="38"/>
      <c r="B454" s="39"/>
      <c r="C454" s="40"/>
      <c r="D454" s="231" t="s">
        <v>189</v>
      </c>
      <c r="E454" s="40"/>
      <c r="F454" s="232" t="s">
        <v>613</v>
      </c>
      <c r="G454" s="40"/>
      <c r="H454" s="40"/>
      <c r="I454" s="233"/>
      <c r="J454" s="40"/>
      <c r="K454" s="40"/>
      <c r="L454" s="44"/>
      <c r="M454" s="234"/>
      <c r="N454" s="235"/>
      <c r="O454" s="91"/>
      <c r="P454" s="91"/>
      <c r="Q454" s="91"/>
      <c r="R454" s="91"/>
      <c r="S454" s="91"/>
      <c r="T454" s="92"/>
      <c r="U454" s="38"/>
      <c r="V454" s="38"/>
      <c r="W454" s="38"/>
      <c r="X454" s="38"/>
      <c r="Y454" s="38"/>
      <c r="Z454" s="38"/>
      <c r="AA454" s="38"/>
      <c r="AB454" s="38"/>
      <c r="AC454" s="38"/>
      <c r="AD454" s="38"/>
      <c r="AE454" s="38"/>
      <c r="AT454" s="17" t="s">
        <v>189</v>
      </c>
      <c r="AU454" s="17" t="s">
        <v>127</v>
      </c>
    </row>
    <row r="455" s="2" customFormat="1" ht="24.15" customHeight="1">
      <c r="A455" s="38"/>
      <c r="B455" s="39"/>
      <c r="C455" s="218" t="s">
        <v>614</v>
      </c>
      <c r="D455" s="218" t="s">
        <v>183</v>
      </c>
      <c r="E455" s="219" t="s">
        <v>615</v>
      </c>
      <c r="F455" s="220" t="s">
        <v>616</v>
      </c>
      <c r="G455" s="221" t="s">
        <v>227</v>
      </c>
      <c r="H455" s="222">
        <v>178.21799999999999</v>
      </c>
      <c r="I455" s="223"/>
      <c r="J455" s="224">
        <f>ROUND(I455*H455,2)</f>
        <v>0</v>
      </c>
      <c r="K455" s="220" t="s">
        <v>187</v>
      </c>
      <c r="L455" s="44"/>
      <c r="M455" s="225" t="s">
        <v>1</v>
      </c>
      <c r="N455" s="226" t="s">
        <v>45</v>
      </c>
      <c r="O455" s="91"/>
      <c r="P455" s="227">
        <f>O455*H455</f>
        <v>0</v>
      </c>
      <c r="Q455" s="227">
        <v>0</v>
      </c>
      <c r="R455" s="227">
        <f>Q455*H455</f>
        <v>0</v>
      </c>
      <c r="S455" s="227">
        <v>0</v>
      </c>
      <c r="T455" s="228">
        <f>S455*H455</f>
        <v>0</v>
      </c>
      <c r="U455" s="38"/>
      <c r="V455" s="38"/>
      <c r="W455" s="38"/>
      <c r="X455" s="38"/>
      <c r="Y455" s="38"/>
      <c r="Z455" s="38"/>
      <c r="AA455" s="38"/>
      <c r="AB455" s="38"/>
      <c r="AC455" s="38"/>
      <c r="AD455" s="38"/>
      <c r="AE455" s="38"/>
      <c r="AR455" s="229" t="s">
        <v>188</v>
      </c>
      <c r="AT455" s="229" t="s">
        <v>183</v>
      </c>
      <c r="AU455" s="229" t="s">
        <v>127</v>
      </c>
      <c r="AY455" s="17" t="s">
        <v>181</v>
      </c>
      <c r="BE455" s="230">
        <f>IF(N455="základní",J455,0)</f>
        <v>0</v>
      </c>
      <c r="BF455" s="230">
        <f>IF(N455="snížená",J455,0)</f>
        <v>0</v>
      </c>
      <c r="BG455" s="230">
        <f>IF(N455="zákl. přenesená",J455,0)</f>
        <v>0</v>
      </c>
      <c r="BH455" s="230">
        <f>IF(N455="sníž. přenesená",J455,0)</f>
        <v>0</v>
      </c>
      <c r="BI455" s="230">
        <f>IF(N455="nulová",J455,0)</f>
        <v>0</v>
      </c>
      <c r="BJ455" s="17" t="s">
        <v>127</v>
      </c>
      <c r="BK455" s="230">
        <f>ROUND(I455*H455,2)</f>
        <v>0</v>
      </c>
      <c r="BL455" s="17" t="s">
        <v>188</v>
      </c>
      <c r="BM455" s="229" t="s">
        <v>617</v>
      </c>
    </row>
    <row r="456" s="2" customFormat="1">
      <c r="A456" s="38"/>
      <c r="B456" s="39"/>
      <c r="C456" s="40"/>
      <c r="D456" s="231" t="s">
        <v>189</v>
      </c>
      <c r="E456" s="40"/>
      <c r="F456" s="232" t="s">
        <v>618</v>
      </c>
      <c r="G456" s="40"/>
      <c r="H456" s="40"/>
      <c r="I456" s="233"/>
      <c r="J456" s="40"/>
      <c r="K456" s="40"/>
      <c r="L456" s="44"/>
      <c r="M456" s="234"/>
      <c r="N456" s="235"/>
      <c r="O456" s="91"/>
      <c r="P456" s="91"/>
      <c r="Q456" s="91"/>
      <c r="R456" s="91"/>
      <c r="S456" s="91"/>
      <c r="T456" s="92"/>
      <c r="U456" s="38"/>
      <c r="V456" s="38"/>
      <c r="W456" s="38"/>
      <c r="X456" s="38"/>
      <c r="Y456" s="38"/>
      <c r="Z456" s="38"/>
      <c r="AA456" s="38"/>
      <c r="AB456" s="38"/>
      <c r="AC456" s="38"/>
      <c r="AD456" s="38"/>
      <c r="AE456" s="38"/>
      <c r="AT456" s="17" t="s">
        <v>189</v>
      </c>
      <c r="AU456" s="17" t="s">
        <v>127</v>
      </c>
    </row>
    <row r="457" s="15" customFormat="1">
      <c r="A457" s="15"/>
      <c r="B457" s="269"/>
      <c r="C457" s="270"/>
      <c r="D457" s="238" t="s">
        <v>191</v>
      </c>
      <c r="E457" s="271" t="s">
        <v>1</v>
      </c>
      <c r="F457" s="272" t="s">
        <v>564</v>
      </c>
      <c r="G457" s="270"/>
      <c r="H457" s="271" t="s">
        <v>1</v>
      </c>
      <c r="I457" s="273"/>
      <c r="J457" s="270"/>
      <c r="K457" s="270"/>
      <c r="L457" s="274"/>
      <c r="M457" s="275"/>
      <c r="N457" s="276"/>
      <c r="O457" s="276"/>
      <c r="P457" s="276"/>
      <c r="Q457" s="276"/>
      <c r="R457" s="276"/>
      <c r="S457" s="276"/>
      <c r="T457" s="277"/>
      <c r="U457" s="15"/>
      <c r="V457" s="15"/>
      <c r="W457" s="15"/>
      <c r="X457" s="15"/>
      <c r="Y457" s="15"/>
      <c r="Z457" s="15"/>
      <c r="AA457" s="15"/>
      <c r="AB457" s="15"/>
      <c r="AC457" s="15"/>
      <c r="AD457" s="15"/>
      <c r="AE457" s="15"/>
      <c r="AT457" s="278" t="s">
        <v>191</v>
      </c>
      <c r="AU457" s="278" t="s">
        <v>127</v>
      </c>
      <c r="AV457" s="15" t="s">
        <v>86</v>
      </c>
      <c r="AW457" s="15" t="s">
        <v>36</v>
      </c>
      <c r="AX457" s="15" t="s">
        <v>79</v>
      </c>
      <c r="AY457" s="278" t="s">
        <v>181</v>
      </c>
    </row>
    <row r="458" s="13" customFormat="1">
      <c r="A458" s="13"/>
      <c r="B458" s="236"/>
      <c r="C458" s="237"/>
      <c r="D458" s="238" t="s">
        <v>191</v>
      </c>
      <c r="E458" s="239" t="s">
        <v>1</v>
      </c>
      <c r="F458" s="240" t="s">
        <v>565</v>
      </c>
      <c r="G458" s="237"/>
      <c r="H458" s="241">
        <v>5.0629999999999997</v>
      </c>
      <c r="I458" s="242"/>
      <c r="J458" s="237"/>
      <c r="K458" s="237"/>
      <c r="L458" s="243"/>
      <c r="M458" s="244"/>
      <c r="N458" s="245"/>
      <c r="O458" s="245"/>
      <c r="P458" s="245"/>
      <c r="Q458" s="245"/>
      <c r="R458" s="245"/>
      <c r="S458" s="245"/>
      <c r="T458" s="246"/>
      <c r="U458" s="13"/>
      <c r="V458" s="13"/>
      <c r="W458" s="13"/>
      <c r="X458" s="13"/>
      <c r="Y458" s="13"/>
      <c r="Z458" s="13"/>
      <c r="AA458" s="13"/>
      <c r="AB458" s="13"/>
      <c r="AC458" s="13"/>
      <c r="AD458" s="13"/>
      <c r="AE458" s="13"/>
      <c r="AT458" s="247" t="s">
        <v>191</v>
      </c>
      <c r="AU458" s="247" t="s">
        <v>127</v>
      </c>
      <c r="AV458" s="13" t="s">
        <v>127</v>
      </c>
      <c r="AW458" s="13" t="s">
        <v>36</v>
      </c>
      <c r="AX458" s="13" t="s">
        <v>79</v>
      </c>
      <c r="AY458" s="247" t="s">
        <v>181</v>
      </c>
    </row>
    <row r="459" s="13" customFormat="1">
      <c r="A459" s="13"/>
      <c r="B459" s="236"/>
      <c r="C459" s="237"/>
      <c r="D459" s="238" t="s">
        <v>191</v>
      </c>
      <c r="E459" s="239" t="s">
        <v>1</v>
      </c>
      <c r="F459" s="240" t="s">
        <v>566</v>
      </c>
      <c r="G459" s="237"/>
      <c r="H459" s="241">
        <v>75.646000000000001</v>
      </c>
      <c r="I459" s="242"/>
      <c r="J459" s="237"/>
      <c r="K459" s="237"/>
      <c r="L459" s="243"/>
      <c r="M459" s="244"/>
      <c r="N459" s="245"/>
      <c r="O459" s="245"/>
      <c r="P459" s="245"/>
      <c r="Q459" s="245"/>
      <c r="R459" s="245"/>
      <c r="S459" s="245"/>
      <c r="T459" s="246"/>
      <c r="U459" s="13"/>
      <c r="V459" s="13"/>
      <c r="W459" s="13"/>
      <c r="X459" s="13"/>
      <c r="Y459" s="13"/>
      <c r="Z459" s="13"/>
      <c r="AA459" s="13"/>
      <c r="AB459" s="13"/>
      <c r="AC459" s="13"/>
      <c r="AD459" s="13"/>
      <c r="AE459" s="13"/>
      <c r="AT459" s="247" t="s">
        <v>191</v>
      </c>
      <c r="AU459" s="247" t="s">
        <v>127</v>
      </c>
      <c r="AV459" s="13" t="s">
        <v>127</v>
      </c>
      <c r="AW459" s="13" t="s">
        <v>36</v>
      </c>
      <c r="AX459" s="13" t="s">
        <v>79</v>
      </c>
      <c r="AY459" s="247" t="s">
        <v>181</v>
      </c>
    </row>
    <row r="460" s="13" customFormat="1">
      <c r="A460" s="13"/>
      <c r="B460" s="236"/>
      <c r="C460" s="237"/>
      <c r="D460" s="238" t="s">
        <v>191</v>
      </c>
      <c r="E460" s="239" t="s">
        <v>1</v>
      </c>
      <c r="F460" s="240" t="s">
        <v>567</v>
      </c>
      <c r="G460" s="237"/>
      <c r="H460" s="241">
        <v>8.4000000000000004</v>
      </c>
      <c r="I460" s="242"/>
      <c r="J460" s="237"/>
      <c r="K460" s="237"/>
      <c r="L460" s="243"/>
      <c r="M460" s="244"/>
      <c r="N460" s="245"/>
      <c r="O460" s="245"/>
      <c r="P460" s="245"/>
      <c r="Q460" s="245"/>
      <c r="R460" s="245"/>
      <c r="S460" s="245"/>
      <c r="T460" s="246"/>
      <c r="U460" s="13"/>
      <c r="V460" s="13"/>
      <c r="W460" s="13"/>
      <c r="X460" s="13"/>
      <c r="Y460" s="13"/>
      <c r="Z460" s="13"/>
      <c r="AA460" s="13"/>
      <c r="AB460" s="13"/>
      <c r="AC460" s="13"/>
      <c r="AD460" s="13"/>
      <c r="AE460" s="13"/>
      <c r="AT460" s="247" t="s">
        <v>191</v>
      </c>
      <c r="AU460" s="247" t="s">
        <v>127</v>
      </c>
      <c r="AV460" s="13" t="s">
        <v>127</v>
      </c>
      <c r="AW460" s="13" t="s">
        <v>36</v>
      </c>
      <c r="AX460" s="13" t="s">
        <v>79</v>
      </c>
      <c r="AY460" s="247" t="s">
        <v>181</v>
      </c>
    </row>
    <row r="461" s="13" customFormat="1">
      <c r="A461" s="13"/>
      <c r="B461" s="236"/>
      <c r="C461" s="237"/>
      <c r="D461" s="238" t="s">
        <v>191</v>
      </c>
      <c r="E461" s="239" t="s">
        <v>1</v>
      </c>
      <c r="F461" s="240" t="s">
        <v>619</v>
      </c>
      <c r="G461" s="237"/>
      <c r="H461" s="241">
        <v>89.108999999999995</v>
      </c>
      <c r="I461" s="242"/>
      <c r="J461" s="237"/>
      <c r="K461" s="237"/>
      <c r="L461" s="243"/>
      <c r="M461" s="244"/>
      <c r="N461" s="245"/>
      <c r="O461" s="245"/>
      <c r="P461" s="245"/>
      <c r="Q461" s="245"/>
      <c r="R461" s="245"/>
      <c r="S461" s="245"/>
      <c r="T461" s="246"/>
      <c r="U461" s="13"/>
      <c r="V461" s="13"/>
      <c r="W461" s="13"/>
      <c r="X461" s="13"/>
      <c r="Y461" s="13"/>
      <c r="Z461" s="13"/>
      <c r="AA461" s="13"/>
      <c r="AB461" s="13"/>
      <c r="AC461" s="13"/>
      <c r="AD461" s="13"/>
      <c r="AE461" s="13"/>
      <c r="AT461" s="247" t="s">
        <v>191</v>
      </c>
      <c r="AU461" s="247" t="s">
        <v>127</v>
      </c>
      <c r="AV461" s="13" t="s">
        <v>127</v>
      </c>
      <c r="AW461" s="13" t="s">
        <v>36</v>
      </c>
      <c r="AX461" s="13" t="s">
        <v>79</v>
      </c>
      <c r="AY461" s="247" t="s">
        <v>181</v>
      </c>
    </row>
    <row r="462" s="14" customFormat="1">
      <c r="A462" s="14"/>
      <c r="B462" s="248"/>
      <c r="C462" s="249"/>
      <c r="D462" s="238" t="s">
        <v>191</v>
      </c>
      <c r="E462" s="250" t="s">
        <v>1</v>
      </c>
      <c r="F462" s="251" t="s">
        <v>193</v>
      </c>
      <c r="G462" s="249"/>
      <c r="H462" s="252">
        <v>178.21800000000002</v>
      </c>
      <c r="I462" s="253"/>
      <c r="J462" s="249"/>
      <c r="K462" s="249"/>
      <c r="L462" s="254"/>
      <c r="M462" s="255"/>
      <c r="N462" s="256"/>
      <c r="O462" s="256"/>
      <c r="P462" s="256"/>
      <c r="Q462" s="256"/>
      <c r="R462" s="256"/>
      <c r="S462" s="256"/>
      <c r="T462" s="257"/>
      <c r="U462" s="14"/>
      <c r="V462" s="14"/>
      <c r="W462" s="14"/>
      <c r="X462" s="14"/>
      <c r="Y462" s="14"/>
      <c r="Z462" s="14"/>
      <c r="AA462" s="14"/>
      <c r="AB462" s="14"/>
      <c r="AC462" s="14"/>
      <c r="AD462" s="14"/>
      <c r="AE462" s="14"/>
      <c r="AT462" s="258" t="s">
        <v>191</v>
      </c>
      <c r="AU462" s="258" t="s">
        <v>127</v>
      </c>
      <c r="AV462" s="14" t="s">
        <v>188</v>
      </c>
      <c r="AW462" s="14" t="s">
        <v>36</v>
      </c>
      <c r="AX462" s="14" t="s">
        <v>86</v>
      </c>
      <c r="AY462" s="258" t="s">
        <v>181</v>
      </c>
    </row>
    <row r="463" s="2" customFormat="1" ht="37.8" customHeight="1">
      <c r="A463" s="38"/>
      <c r="B463" s="39"/>
      <c r="C463" s="218" t="s">
        <v>401</v>
      </c>
      <c r="D463" s="218" t="s">
        <v>183</v>
      </c>
      <c r="E463" s="219" t="s">
        <v>620</v>
      </c>
      <c r="F463" s="220" t="s">
        <v>621</v>
      </c>
      <c r="G463" s="221" t="s">
        <v>227</v>
      </c>
      <c r="H463" s="222">
        <v>89.108999999999995</v>
      </c>
      <c r="I463" s="223"/>
      <c r="J463" s="224">
        <f>ROUND(I463*H463,2)</f>
        <v>0</v>
      </c>
      <c r="K463" s="220" t="s">
        <v>187</v>
      </c>
      <c r="L463" s="44"/>
      <c r="M463" s="225" t="s">
        <v>1</v>
      </c>
      <c r="N463" s="226" t="s">
        <v>45</v>
      </c>
      <c r="O463" s="91"/>
      <c r="P463" s="227">
        <f>O463*H463</f>
        <v>0</v>
      </c>
      <c r="Q463" s="227">
        <v>0</v>
      </c>
      <c r="R463" s="227">
        <f>Q463*H463</f>
        <v>0</v>
      </c>
      <c r="S463" s="227">
        <v>0</v>
      </c>
      <c r="T463" s="228">
        <f>S463*H463</f>
        <v>0</v>
      </c>
      <c r="U463" s="38"/>
      <c r="V463" s="38"/>
      <c r="W463" s="38"/>
      <c r="X463" s="38"/>
      <c r="Y463" s="38"/>
      <c r="Z463" s="38"/>
      <c r="AA463" s="38"/>
      <c r="AB463" s="38"/>
      <c r="AC463" s="38"/>
      <c r="AD463" s="38"/>
      <c r="AE463" s="38"/>
      <c r="AR463" s="229" t="s">
        <v>188</v>
      </c>
      <c r="AT463" s="229" t="s">
        <v>183</v>
      </c>
      <c r="AU463" s="229" t="s">
        <v>127</v>
      </c>
      <c r="AY463" s="17" t="s">
        <v>181</v>
      </c>
      <c r="BE463" s="230">
        <f>IF(N463="základní",J463,0)</f>
        <v>0</v>
      </c>
      <c r="BF463" s="230">
        <f>IF(N463="snížená",J463,0)</f>
        <v>0</v>
      </c>
      <c r="BG463" s="230">
        <f>IF(N463="zákl. přenesená",J463,0)</f>
        <v>0</v>
      </c>
      <c r="BH463" s="230">
        <f>IF(N463="sníž. přenesená",J463,0)</f>
        <v>0</v>
      </c>
      <c r="BI463" s="230">
        <f>IF(N463="nulová",J463,0)</f>
        <v>0</v>
      </c>
      <c r="BJ463" s="17" t="s">
        <v>127</v>
      </c>
      <c r="BK463" s="230">
        <f>ROUND(I463*H463,2)</f>
        <v>0</v>
      </c>
      <c r="BL463" s="17" t="s">
        <v>188</v>
      </c>
      <c r="BM463" s="229" t="s">
        <v>622</v>
      </c>
    </row>
    <row r="464" s="2" customFormat="1">
      <c r="A464" s="38"/>
      <c r="B464" s="39"/>
      <c r="C464" s="40"/>
      <c r="D464" s="231" t="s">
        <v>189</v>
      </c>
      <c r="E464" s="40"/>
      <c r="F464" s="232" t="s">
        <v>623</v>
      </c>
      <c r="G464" s="40"/>
      <c r="H464" s="40"/>
      <c r="I464" s="233"/>
      <c r="J464" s="40"/>
      <c r="K464" s="40"/>
      <c r="L464" s="44"/>
      <c r="M464" s="234"/>
      <c r="N464" s="235"/>
      <c r="O464" s="91"/>
      <c r="P464" s="91"/>
      <c r="Q464" s="91"/>
      <c r="R464" s="91"/>
      <c r="S464" s="91"/>
      <c r="T464" s="92"/>
      <c r="U464" s="38"/>
      <c r="V464" s="38"/>
      <c r="W464" s="38"/>
      <c r="X464" s="38"/>
      <c r="Y464" s="38"/>
      <c r="Z464" s="38"/>
      <c r="AA464" s="38"/>
      <c r="AB464" s="38"/>
      <c r="AC464" s="38"/>
      <c r="AD464" s="38"/>
      <c r="AE464" s="38"/>
      <c r="AT464" s="17" t="s">
        <v>189</v>
      </c>
      <c r="AU464" s="17" t="s">
        <v>127</v>
      </c>
    </row>
    <row r="465" s="13" customFormat="1">
      <c r="A465" s="13"/>
      <c r="B465" s="236"/>
      <c r="C465" s="237"/>
      <c r="D465" s="238" t="s">
        <v>191</v>
      </c>
      <c r="E465" s="239" t="s">
        <v>1</v>
      </c>
      <c r="F465" s="240" t="s">
        <v>619</v>
      </c>
      <c r="G465" s="237"/>
      <c r="H465" s="241">
        <v>89.108999999999995</v>
      </c>
      <c r="I465" s="242"/>
      <c r="J465" s="237"/>
      <c r="K465" s="237"/>
      <c r="L465" s="243"/>
      <c r="M465" s="244"/>
      <c r="N465" s="245"/>
      <c r="O465" s="245"/>
      <c r="P465" s="245"/>
      <c r="Q465" s="245"/>
      <c r="R465" s="245"/>
      <c r="S465" s="245"/>
      <c r="T465" s="246"/>
      <c r="U465" s="13"/>
      <c r="V465" s="13"/>
      <c r="W465" s="13"/>
      <c r="X465" s="13"/>
      <c r="Y465" s="13"/>
      <c r="Z465" s="13"/>
      <c r="AA465" s="13"/>
      <c r="AB465" s="13"/>
      <c r="AC465" s="13"/>
      <c r="AD465" s="13"/>
      <c r="AE465" s="13"/>
      <c r="AT465" s="247" t="s">
        <v>191</v>
      </c>
      <c r="AU465" s="247" t="s">
        <v>127</v>
      </c>
      <c r="AV465" s="13" t="s">
        <v>127</v>
      </c>
      <c r="AW465" s="13" t="s">
        <v>36</v>
      </c>
      <c r="AX465" s="13" t="s">
        <v>79</v>
      </c>
      <c r="AY465" s="247" t="s">
        <v>181</v>
      </c>
    </row>
    <row r="466" s="14" customFormat="1">
      <c r="A466" s="14"/>
      <c r="B466" s="248"/>
      <c r="C466" s="249"/>
      <c r="D466" s="238" t="s">
        <v>191</v>
      </c>
      <c r="E466" s="250" t="s">
        <v>1</v>
      </c>
      <c r="F466" s="251" t="s">
        <v>193</v>
      </c>
      <c r="G466" s="249"/>
      <c r="H466" s="252">
        <v>89.108999999999995</v>
      </c>
      <c r="I466" s="253"/>
      <c r="J466" s="249"/>
      <c r="K466" s="249"/>
      <c r="L466" s="254"/>
      <c r="M466" s="255"/>
      <c r="N466" s="256"/>
      <c r="O466" s="256"/>
      <c r="P466" s="256"/>
      <c r="Q466" s="256"/>
      <c r="R466" s="256"/>
      <c r="S466" s="256"/>
      <c r="T466" s="257"/>
      <c r="U466" s="14"/>
      <c r="V466" s="14"/>
      <c r="W466" s="14"/>
      <c r="X466" s="14"/>
      <c r="Y466" s="14"/>
      <c r="Z466" s="14"/>
      <c r="AA466" s="14"/>
      <c r="AB466" s="14"/>
      <c r="AC466" s="14"/>
      <c r="AD466" s="14"/>
      <c r="AE466" s="14"/>
      <c r="AT466" s="258" t="s">
        <v>191</v>
      </c>
      <c r="AU466" s="258" t="s">
        <v>127</v>
      </c>
      <c r="AV466" s="14" t="s">
        <v>188</v>
      </c>
      <c r="AW466" s="14" t="s">
        <v>36</v>
      </c>
      <c r="AX466" s="14" t="s">
        <v>86</v>
      </c>
      <c r="AY466" s="258" t="s">
        <v>181</v>
      </c>
    </row>
    <row r="467" s="2" customFormat="1" ht="37.8" customHeight="1">
      <c r="A467" s="38"/>
      <c r="B467" s="39"/>
      <c r="C467" s="218" t="s">
        <v>624</v>
      </c>
      <c r="D467" s="218" t="s">
        <v>183</v>
      </c>
      <c r="E467" s="219" t="s">
        <v>625</v>
      </c>
      <c r="F467" s="220" t="s">
        <v>626</v>
      </c>
      <c r="G467" s="221" t="s">
        <v>227</v>
      </c>
      <c r="H467" s="222">
        <v>89.108999999999995</v>
      </c>
      <c r="I467" s="223"/>
      <c r="J467" s="224">
        <f>ROUND(I467*H467,2)</f>
        <v>0</v>
      </c>
      <c r="K467" s="220" t="s">
        <v>187</v>
      </c>
      <c r="L467" s="44"/>
      <c r="M467" s="225" t="s">
        <v>1</v>
      </c>
      <c r="N467" s="226" t="s">
        <v>45</v>
      </c>
      <c r="O467" s="91"/>
      <c r="P467" s="227">
        <f>O467*H467</f>
        <v>0</v>
      </c>
      <c r="Q467" s="227">
        <v>0</v>
      </c>
      <c r="R467" s="227">
        <f>Q467*H467</f>
        <v>0</v>
      </c>
      <c r="S467" s="227">
        <v>0</v>
      </c>
      <c r="T467" s="228">
        <f>S467*H467</f>
        <v>0</v>
      </c>
      <c r="U467" s="38"/>
      <c r="V467" s="38"/>
      <c r="W467" s="38"/>
      <c r="X467" s="38"/>
      <c r="Y467" s="38"/>
      <c r="Z467" s="38"/>
      <c r="AA467" s="38"/>
      <c r="AB467" s="38"/>
      <c r="AC467" s="38"/>
      <c r="AD467" s="38"/>
      <c r="AE467" s="38"/>
      <c r="AR467" s="229" t="s">
        <v>188</v>
      </c>
      <c r="AT467" s="229" t="s">
        <v>183</v>
      </c>
      <c r="AU467" s="229" t="s">
        <v>127</v>
      </c>
      <c r="AY467" s="17" t="s">
        <v>181</v>
      </c>
      <c r="BE467" s="230">
        <f>IF(N467="základní",J467,0)</f>
        <v>0</v>
      </c>
      <c r="BF467" s="230">
        <f>IF(N467="snížená",J467,0)</f>
        <v>0</v>
      </c>
      <c r="BG467" s="230">
        <f>IF(N467="zákl. přenesená",J467,0)</f>
        <v>0</v>
      </c>
      <c r="BH467" s="230">
        <f>IF(N467="sníž. přenesená",J467,0)</f>
        <v>0</v>
      </c>
      <c r="BI467" s="230">
        <f>IF(N467="nulová",J467,0)</f>
        <v>0</v>
      </c>
      <c r="BJ467" s="17" t="s">
        <v>127</v>
      </c>
      <c r="BK467" s="230">
        <f>ROUND(I467*H467,2)</f>
        <v>0</v>
      </c>
      <c r="BL467" s="17" t="s">
        <v>188</v>
      </c>
      <c r="BM467" s="229" t="s">
        <v>627</v>
      </c>
    </row>
    <row r="468" s="2" customFormat="1">
      <c r="A468" s="38"/>
      <c r="B468" s="39"/>
      <c r="C468" s="40"/>
      <c r="D468" s="231" t="s">
        <v>189</v>
      </c>
      <c r="E468" s="40"/>
      <c r="F468" s="232" t="s">
        <v>628</v>
      </c>
      <c r="G468" s="40"/>
      <c r="H468" s="40"/>
      <c r="I468" s="233"/>
      <c r="J468" s="40"/>
      <c r="K468" s="40"/>
      <c r="L468" s="44"/>
      <c r="M468" s="234"/>
      <c r="N468" s="235"/>
      <c r="O468" s="91"/>
      <c r="P468" s="91"/>
      <c r="Q468" s="91"/>
      <c r="R468" s="91"/>
      <c r="S468" s="91"/>
      <c r="T468" s="92"/>
      <c r="U468" s="38"/>
      <c r="V468" s="38"/>
      <c r="W468" s="38"/>
      <c r="X468" s="38"/>
      <c r="Y468" s="38"/>
      <c r="Z468" s="38"/>
      <c r="AA468" s="38"/>
      <c r="AB468" s="38"/>
      <c r="AC468" s="38"/>
      <c r="AD468" s="38"/>
      <c r="AE468" s="38"/>
      <c r="AT468" s="17" t="s">
        <v>189</v>
      </c>
      <c r="AU468" s="17" t="s">
        <v>127</v>
      </c>
    </row>
    <row r="469" s="15" customFormat="1">
      <c r="A469" s="15"/>
      <c r="B469" s="269"/>
      <c r="C469" s="270"/>
      <c r="D469" s="238" t="s">
        <v>191</v>
      </c>
      <c r="E469" s="271" t="s">
        <v>1</v>
      </c>
      <c r="F469" s="272" t="s">
        <v>564</v>
      </c>
      <c r="G469" s="270"/>
      <c r="H469" s="271" t="s">
        <v>1</v>
      </c>
      <c r="I469" s="273"/>
      <c r="J469" s="270"/>
      <c r="K469" s="270"/>
      <c r="L469" s="274"/>
      <c r="M469" s="275"/>
      <c r="N469" s="276"/>
      <c r="O469" s="276"/>
      <c r="P469" s="276"/>
      <c r="Q469" s="276"/>
      <c r="R469" s="276"/>
      <c r="S469" s="276"/>
      <c r="T469" s="277"/>
      <c r="U469" s="15"/>
      <c r="V469" s="15"/>
      <c r="W469" s="15"/>
      <c r="X469" s="15"/>
      <c r="Y469" s="15"/>
      <c r="Z469" s="15"/>
      <c r="AA469" s="15"/>
      <c r="AB469" s="15"/>
      <c r="AC469" s="15"/>
      <c r="AD469" s="15"/>
      <c r="AE469" s="15"/>
      <c r="AT469" s="278" t="s">
        <v>191</v>
      </c>
      <c r="AU469" s="278" t="s">
        <v>127</v>
      </c>
      <c r="AV469" s="15" t="s">
        <v>86</v>
      </c>
      <c r="AW469" s="15" t="s">
        <v>36</v>
      </c>
      <c r="AX469" s="15" t="s">
        <v>79</v>
      </c>
      <c r="AY469" s="278" t="s">
        <v>181</v>
      </c>
    </row>
    <row r="470" s="13" customFormat="1">
      <c r="A470" s="13"/>
      <c r="B470" s="236"/>
      <c r="C470" s="237"/>
      <c r="D470" s="238" t="s">
        <v>191</v>
      </c>
      <c r="E470" s="239" t="s">
        <v>1</v>
      </c>
      <c r="F470" s="240" t="s">
        <v>565</v>
      </c>
      <c r="G470" s="237"/>
      <c r="H470" s="241">
        <v>5.0629999999999997</v>
      </c>
      <c r="I470" s="242"/>
      <c r="J470" s="237"/>
      <c r="K470" s="237"/>
      <c r="L470" s="243"/>
      <c r="M470" s="244"/>
      <c r="N470" s="245"/>
      <c r="O470" s="245"/>
      <c r="P470" s="245"/>
      <c r="Q470" s="245"/>
      <c r="R470" s="245"/>
      <c r="S470" s="245"/>
      <c r="T470" s="246"/>
      <c r="U470" s="13"/>
      <c r="V470" s="13"/>
      <c r="W470" s="13"/>
      <c r="X470" s="13"/>
      <c r="Y470" s="13"/>
      <c r="Z470" s="13"/>
      <c r="AA470" s="13"/>
      <c r="AB470" s="13"/>
      <c r="AC470" s="13"/>
      <c r="AD470" s="13"/>
      <c r="AE470" s="13"/>
      <c r="AT470" s="247" t="s">
        <v>191</v>
      </c>
      <c r="AU470" s="247" t="s">
        <v>127</v>
      </c>
      <c r="AV470" s="13" t="s">
        <v>127</v>
      </c>
      <c r="AW470" s="13" t="s">
        <v>36</v>
      </c>
      <c r="AX470" s="13" t="s">
        <v>79</v>
      </c>
      <c r="AY470" s="247" t="s">
        <v>181</v>
      </c>
    </row>
    <row r="471" s="13" customFormat="1">
      <c r="A471" s="13"/>
      <c r="B471" s="236"/>
      <c r="C471" s="237"/>
      <c r="D471" s="238" t="s">
        <v>191</v>
      </c>
      <c r="E471" s="239" t="s">
        <v>1</v>
      </c>
      <c r="F471" s="240" t="s">
        <v>566</v>
      </c>
      <c r="G471" s="237"/>
      <c r="H471" s="241">
        <v>75.646000000000001</v>
      </c>
      <c r="I471" s="242"/>
      <c r="J471" s="237"/>
      <c r="K471" s="237"/>
      <c r="L471" s="243"/>
      <c r="M471" s="244"/>
      <c r="N471" s="245"/>
      <c r="O471" s="245"/>
      <c r="P471" s="245"/>
      <c r="Q471" s="245"/>
      <c r="R471" s="245"/>
      <c r="S471" s="245"/>
      <c r="T471" s="246"/>
      <c r="U471" s="13"/>
      <c r="V471" s="13"/>
      <c r="W471" s="13"/>
      <c r="X471" s="13"/>
      <c r="Y471" s="13"/>
      <c r="Z471" s="13"/>
      <c r="AA471" s="13"/>
      <c r="AB471" s="13"/>
      <c r="AC471" s="13"/>
      <c r="AD471" s="13"/>
      <c r="AE471" s="13"/>
      <c r="AT471" s="247" t="s">
        <v>191</v>
      </c>
      <c r="AU471" s="247" t="s">
        <v>127</v>
      </c>
      <c r="AV471" s="13" t="s">
        <v>127</v>
      </c>
      <c r="AW471" s="13" t="s">
        <v>36</v>
      </c>
      <c r="AX471" s="13" t="s">
        <v>79</v>
      </c>
      <c r="AY471" s="247" t="s">
        <v>181</v>
      </c>
    </row>
    <row r="472" s="13" customFormat="1">
      <c r="A472" s="13"/>
      <c r="B472" s="236"/>
      <c r="C472" s="237"/>
      <c r="D472" s="238" t="s">
        <v>191</v>
      </c>
      <c r="E472" s="239" t="s">
        <v>1</v>
      </c>
      <c r="F472" s="240" t="s">
        <v>567</v>
      </c>
      <c r="G472" s="237"/>
      <c r="H472" s="241">
        <v>8.4000000000000004</v>
      </c>
      <c r="I472" s="242"/>
      <c r="J472" s="237"/>
      <c r="K472" s="237"/>
      <c r="L472" s="243"/>
      <c r="M472" s="244"/>
      <c r="N472" s="245"/>
      <c r="O472" s="245"/>
      <c r="P472" s="245"/>
      <c r="Q472" s="245"/>
      <c r="R472" s="245"/>
      <c r="S472" s="245"/>
      <c r="T472" s="246"/>
      <c r="U472" s="13"/>
      <c r="V472" s="13"/>
      <c r="W472" s="13"/>
      <c r="X472" s="13"/>
      <c r="Y472" s="13"/>
      <c r="Z472" s="13"/>
      <c r="AA472" s="13"/>
      <c r="AB472" s="13"/>
      <c r="AC472" s="13"/>
      <c r="AD472" s="13"/>
      <c r="AE472" s="13"/>
      <c r="AT472" s="247" t="s">
        <v>191</v>
      </c>
      <c r="AU472" s="247" t="s">
        <v>127</v>
      </c>
      <c r="AV472" s="13" t="s">
        <v>127</v>
      </c>
      <c r="AW472" s="13" t="s">
        <v>36</v>
      </c>
      <c r="AX472" s="13" t="s">
        <v>79</v>
      </c>
      <c r="AY472" s="247" t="s">
        <v>181</v>
      </c>
    </row>
    <row r="473" s="14" customFormat="1">
      <c r="A473" s="14"/>
      <c r="B473" s="248"/>
      <c r="C473" s="249"/>
      <c r="D473" s="238" t="s">
        <v>191</v>
      </c>
      <c r="E473" s="250" t="s">
        <v>1</v>
      </c>
      <c r="F473" s="251" t="s">
        <v>193</v>
      </c>
      <c r="G473" s="249"/>
      <c r="H473" s="252">
        <v>89.109000000000009</v>
      </c>
      <c r="I473" s="253"/>
      <c r="J473" s="249"/>
      <c r="K473" s="249"/>
      <c r="L473" s="254"/>
      <c r="M473" s="255"/>
      <c r="N473" s="256"/>
      <c r="O473" s="256"/>
      <c r="P473" s="256"/>
      <c r="Q473" s="256"/>
      <c r="R473" s="256"/>
      <c r="S473" s="256"/>
      <c r="T473" s="257"/>
      <c r="U473" s="14"/>
      <c r="V473" s="14"/>
      <c r="W473" s="14"/>
      <c r="X473" s="14"/>
      <c r="Y473" s="14"/>
      <c r="Z473" s="14"/>
      <c r="AA473" s="14"/>
      <c r="AB473" s="14"/>
      <c r="AC473" s="14"/>
      <c r="AD473" s="14"/>
      <c r="AE473" s="14"/>
      <c r="AT473" s="258" t="s">
        <v>191</v>
      </c>
      <c r="AU473" s="258" t="s">
        <v>127</v>
      </c>
      <c r="AV473" s="14" t="s">
        <v>188</v>
      </c>
      <c r="AW473" s="14" t="s">
        <v>36</v>
      </c>
      <c r="AX473" s="14" t="s">
        <v>86</v>
      </c>
      <c r="AY473" s="258" t="s">
        <v>181</v>
      </c>
    </row>
    <row r="474" s="2" customFormat="1" ht="24.15" customHeight="1">
      <c r="A474" s="38"/>
      <c r="B474" s="39"/>
      <c r="C474" s="218" t="s">
        <v>406</v>
      </c>
      <c r="D474" s="218" t="s">
        <v>183</v>
      </c>
      <c r="E474" s="219" t="s">
        <v>629</v>
      </c>
      <c r="F474" s="220" t="s">
        <v>630</v>
      </c>
      <c r="G474" s="221" t="s">
        <v>227</v>
      </c>
      <c r="H474" s="222">
        <v>610.64200000000005</v>
      </c>
      <c r="I474" s="223"/>
      <c r="J474" s="224">
        <f>ROUND(I474*H474,2)</f>
        <v>0</v>
      </c>
      <c r="K474" s="220" t="s">
        <v>187</v>
      </c>
      <c r="L474" s="44"/>
      <c r="M474" s="225" t="s">
        <v>1</v>
      </c>
      <c r="N474" s="226" t="s">
        <v>45</v>
      </c>
      <c r="O474" s="91"/>
      <c r="P474" s="227">
        <f>O474*H474</f>
        <v>0</v>
      </c>
      <c r="Q474" s="227">
        <v>0</v>
      </c>
      <c r="R474" s="227">
        <f>Q474*H474</f>
        <v>0</v>
      </c>
      <c r="S474" s="227">
        <v>0</v>
      </c>
      <c r="T474" s="228">
        <f>S474*H474</f>
        <v>0</v>
      </c>
      <c r="U474" s="38"/>
      <c r="V474" s="38"/>
      <c r="W474" s="38"/>
      <c r="X474" s="38"/>
      <c r="Y474" s="38"/>
      <c r="Z474" s="38"/>
      <c r="AA474" s="38"/>
      <c r="AB474" s="38"/>
      <c r="AC474" s="38"/>
      <c r="AD474" s="38"/>
      <c r="AE474" s="38"/>
      <c r="AR474" s="229" t="s">
        <v>188</v>
      </c>
      <c r="AT474" s="229" t="s">
        <v>183</v>
      </c>
      <c r="AU474" s="229" t="s">
        <v>127</v>
      </c>
      <c r="AY474" s="17" t="s">
        <v>181</v>
      </c>
      <c r="BE474" s="230">
        <f>IF(N474="základní",J474,0)</f>
        <v>0</v>
      </c>
      <c r="BF474" s="230">
        <f>IF(N474="snížená",J474,0)</f>
        <v>0</v>
      </c>
      <c r="BG474" s="230">
        <f>IF(N474="zákl. přenesená",J474,0)</f>
        <v>0</v>
      </c>
      <c r="BH474" s="230">
        <f>IF(N474="sníž. přenesená",J474,0)</f>
        <v>0</v>
      </c>
      <c r="BI474" s="230">
        <f>IF(N474="nulová",J474,0)</f>
        <v>0</v>
      </c>
      <c r="BJ474" s="17" t="s">
        <v>127</v>
      </c>
      <c r="BK474" s="230">
        <f>ROUND(I474*H474,2)</f>
        <v>0</v>
      </c>
      <c r="BL474" s="17" t="s">
        <v>188</v>
      </c>
      <c r="BM474" s="229" t="s">
        <v>631</v>
      </c>
    </row>
    <row r="475" s="2" customFormat="1">
      <c r="A475" s="38"/>
      <c r="B475" s="39"/>
      <c r="C475" s="40"/>
      <c r="D475" s="231" t="s">
        <v>189</v>
      </c>
      <c r="E475" s="40"/>
      <c r="F475" s="232" t="s">
        <v>632</v>
      </c>
      <c r="G475" s="40"/>
      <c r="H475" s="40"/>
      <c r="I475" s="233"/>
      <c r="J475" s="40"/>
      <c r="K475" s="40"/>
      <c r="L475" s="44"/>
      <c r="M475" s="234"/>
      <c r="N475" s="235"/>
      <c r="O475" s="91"/>
      <c r="P475" s="91"/>
      <c r="Q475" s="91"/>
      <c r="R475" s="91"/>
      <c r="S475" s="91"/>
      <c r="T475" s="92"/>
      <c r="U475" s="38"/>
      <c r="V475" s="38"/>
      <c r="W475" s="38"/>
      <c r="X475" s="38"/>
      <c r="Y475" s="38"/>
      <c r="Z475" s="38"/>
      <c r="AA475" s="38"/>
      <c r="AB475" s="38"/>
      <c r="AC475" s="38"/>
      <c r="AD475" s="38"/>
      <c r="AE475" s="38"/>
      <c r="AT475" s="17" t="s">
        <v>189</v>
      </c>
      <c r="AU475" s="17" t="s">
        <v>127</v>
      </c>
    </row>
    <row r="476" s="13" customFormat="1">
      <c r="A476" s="13"/>
      <c r="B476" s="236"/>
      <c r="C476" s="237"/>
      <c r="D476" s="238" t="s">
        <v>191</v>
      </c>
      <c r="E476" s="239" t="s">
        <v>1</v>
      </c>
      <c r="F476" s="240" t="s">
        <v>633</v>
      </c>
      <c r="G476" s="237"/>
      <c r="H476" s="241">
        <v>421.298</v>
      </c>
      <c r="I476" s="242"/>
      <c r="J476" s="237"/>
      <c r="K476" s="237"/>
      <c r="L476" s="243"/>
      <c r="M476" s="244"/>
      <c r="N476" s="245"/>
      <c r="O476" s="245"/>
      <c r="P476" s="245"/>
      <c r="Q476" s="245"/>
      <c r="R476" s="245"/>
      <c r="S476" s="245"/>
      <c r="T476" s="246"/>
      <c r="U476" s="13"/>
      <c r="V476" s="13"/>
      <c r="W476" s="13"/>
      <c r="X476" s="13"/>
      <c r="Y476" s="13"/>
      <c r="Z476" s="13"/>
      <c r="AA476" s="13"/>
      <c r="AB476" s="13"/>
      <c r="AC476" s="13"/>
      <c r="AD476" s="13"/>
      <c r="AE476" s="13"/>
      <c r="AT476" s="247" t="s">
        <v>191</v>
      </c>
      <c r="AU476" s="247" t="s">
        <v>127</v>
      </c>
      <c r="AV476" s="13" t="s">
        <v>127</v>
      </c>
      <c r="AW476" s="13" t="s">
        <v>36</v>
      </c>
      <c r="AX476" s="13" t="s">
        <v>79</v>
      </c>
      <c r="AY476" s="247" t="s">
        <v>181</v>
      </c>
    </row>
    <row r="477" s="13" customFormat="1">
      <c r="A477" s="13"/>
      <c r="B477" s="236"/>
      <c r="C477" s="237"/>
      <c r="D477" s="238" t="s">
        <v>191</v>
      </c>
      <c r="E477" s="239" t="s">
        <v>1</v>
      </c>
      <c r="F477" s="240" t="s">
        <v>336</v>
      </c>
      <c r="G477" s="237"/>
      <c r="H477" s="241">
        <v>-129.90799999999999</v>
      </c>
      <c r="I477" s="242"/>
      <c r="J477" s="237"/>
      <c r="K477" s="237"/>
      <c r="L477" s="243"/>
      <c r="M477" s="244"/>
      <c r="N477" s="245"/>
      <c r="O477" s="245"/>
      <c r="P477" s="245"/>
      <c r="Q477" s="245"/>
      <c r="R477" s="245"/>
      <c r="S477" s="245"/>
      <c r="T477" s="246"/>
      <c r="U477" s="13"/>
      <c r="V477" s="13"/>
      <c r="W477" s="13"/>
      <c r="X477" s="13"/>
      <c r="Y477" s="13"/>
      <c r="Z477" s="13"/>
      <c r="AA477" s="13"/>
      <c r="AB477" s="13"/>
      <c r="AC477" s="13"/>
      <c r="AD477" s="13"/>
      <c r="AE477" s="13"/>
      <c r="AT477" s="247" t="s">
        <v>191</v>
      </c>
      <c r="AU477" s="247" t="s">
        <v>127</v>
      </c>
      <c r="AV477" s="13" t="s">
        <v>127</v>
      </c>
      <c r="AW477" s="13" t="s">
        <v>36</v>
      </c>
      <c r="AX477" s="13" t="s">
        <v>79</v>
      </c>
      <c r="AY477" s="247" t="s">
        <v>181</v>
      </c>
    </row>
    <row r="478" s="13" customFormat="1">
      <c r="A478" s="13"/>
      <c r="B478" s="236"/>
      <c r="C478" s="237"/>
      <c r="D478" s="238" t="s">
        <v>191</v>
      </c>
      <c r="E478" s="239" t="s">
        <v>1</v>
      </c>
      <c r="F478" s="240" t="s">
        <v>634</v>
      </c>
      <c r="G478" s="237"/>
      <c r="H478" s="241">
        <v>88.319999999999993</v>
      </c>
      <c r="I478" s="242"/>
      <c r="J478" s="237"/>
      <c r="K478" s="237"/>
      <c r="L478" s="243"/>
      <c r="M478" s="244"/>
      <c r="N478" s="245"/>
      <c r="O478" s="245"/>
      <c r="P478" s="245"/>
      <c r="Q478" s="245"/>
      <c r="R478" s="245"/>
      <c r="S478" s="245"/>
      <c r="T478" s="246"/>
      <c r="U478" s="13"/>
      <c r="V478" s="13"/>
      <c r="W478" s="13"/>
      <c r="X478" s="13"/>
      <c r="Y478" s="13"/>
      <c r="Z478" s="13"/>
      <c r="AA478" s="13"/>
      <c r="AB478" s="13"/>
      <c r="AC478" s="13"/>
      <c r="AD478" s="13"/>
      <c r="AE478" s="13"/>
      <c r="AT478" s="247" t="s">
        <v>191</v>
      </c>
      <c r="AU478" s="247" t="s">
        <v>127</v>
      </c>
      <c r="AV478" s="13" t="s">
        <v>127</v>
      </c>
      <c r="AW478" s="13" t="s">
        <v>36</v>
      </c>
      <c r="AX478" s="13" t="s">
        <v>79</v>
      </c>
      <c r="AY478" s="247" t="s">
        <v>181</v>
      </c>
    </row>
    <row r="479" s="13" customFormat="1">
      <c r="A479" s="13"/>
      <c r="B479" s="236"/>
      <c r="C479" s="237"/>
      <c r="D479" s="238" t="s">
        <v>191</v>
      </c>
      <c r="E479" s="239" t="s">
        <v>1</v>
      </c>
      <c r="F479" s="240" t="s">
        <v>635</v>
      </c>
      <c r="G479" s="237"/>
      <c r="H479" s="241">
        <v>79.072000000000003</v>
      </c>
      <c r="I479" s="242"/>
      <c r="J479" s="237"/>
      <c r="K479" s="237"/>
      <c r="L479" s="243"/>
      <c r="M479" s="244"/>
      <c r="N479" s="245"/>
      <c r="O479" s="245"/>
      <c r="P479" s="245"/>
      <c r="Q479" s="245"/>
      <c r="R479" s="245"/>
      <c r="S479" s="245"/>
      <c r="T479" s="246"/>
      <c r="U479" s="13"/>
      <c r="V479" s="13"/>
      <c r="W479" s="13"/>
      <c r="X479" s="13"/>
      <c r="Y479" s="13"/>
      <c r="Z479" s="13"/>
      <c r="AA479" s="13"/>
      <c r="AB479" s="13"/>
      <c r="AC479" s="13"/>
      <c r="AD479" s="13"/>
      <c r="AE479" s="13"/>
      <c r="AT479" s="247" t="s">
        <v>191</v>
      </c>
      <c r="AU479" s="247" t="s">
        <v>127</v>
      </c>
      <c r="AV479" s="13" t="s">
        <v>127</v>
      </c>
      <c r="AW479" s="13" t="s">
        <v>36</v>
      </c>
      <c r="AX479" s="13" t="s">
        <v>79</v>
      </c>
      <c r="AY479" s="247" t="s">
        <v>181</v>
      </c>
    </row>
    <row r="480" s="13" customFormat="1">
      <c r="A480" s="13"/>
      <c r="B480" s="236"/>
      <c r="C480" s="237"/>
      <c r="D480" s="238" t="s">
        <v>191</v>
      </c>
      <c r="E480" s="239" t="s">
        <v>1</v>
      </c>
      <c r="F480" s="240" t="s">
        <v>636</v>
      </c>
      <c r="G480" s="237"/>
      <c r="H480" s="241">
        <v>151.86000000000001</v>
      </c>
      <c r="I480" s="242"/>
      <c r="J480" s="237"/>
      <c r="K480" s="237"/>
      <c r="L480" s="243"/>
      <c r="M480" s="244"/>
      <c r="N480" s="245"/>
      <c r="O480" s="245"/>
      <c r="P480" s="245"/>
      <c r="Q480" s="245"/>
      <c r="R480" s="245"/>
      <c r="S480" s="245"/>
      <c r="T480" s="246"/>
      <c r="U480" s="13"/>
      <c r="V480" s="13"/>
      <c r="W480" s="13"/>
      <c r="X480" s="13"/>
      <c r="Y480" s="13"/>
      <c r="Z480" s="13"/>
      <c r="AA480" s="13"/>
      <c r="AB480" s="13"/>
      <c r="AC480" s="13"/>
      <c r="AD480" s="13"/>
      <c r="AE480" s="13"/>
      <c r="AT480" s="247" t="s">
        <v>191</v>
      </c>
      <c r="AU480" s="247" t="s">
        <v>127</v>
      </c>
      <c r="AV480" s="13" t="s">
        <v>127</v>
      </c>
      <c r="AW480" s="13" t="s">
        <v>36</v>
      </c>
      <c r="AX480" s="13" t="s">
        <v>79</v>
      </c>
      <c r="AY480" s="247" t="s">
        <v>181</v>
      </c>
    </row>
    <row r="481" s="14" customFormat="1">
      <c r="A481" s="14"/>
      <c r="B481" s="248"/>
      <c r="C481" s="249"/>
      <c r="D481" s="238" t="s">
        <v>191</v>
      </c>
      <c r="E481" s="250" t="s">
        <v>1</v>
      </c>
      <c r="F481" s="251" t="s">
        <v>193</v>
      </c>
      <c r="G481" s="249"/>
      <c r="H481" s="252">
        <v>610.64200000000005</v>
      </c>
      <c r="I481" s="253"/>
      <c r="J481" s="249"/>
      <c r="K481" s="249"/>
      <c r="L481" s="254"/>
      <c r="M481" s="255"/>
      <c r="N481" s="256"/>
      <c r="O481" s="256"/>
      <c r="P481" s="256"/>
      <c r="Q481" s="256"/>
      <c r="R481" s="256"/>
      <c r="S481" s="256"/>
      <c r="T481" s="257"/>
      <c r="U481" s="14"/>
      <c r="V481" s="14"/>
      <c r="W481" s="14"/>
      <c r="X481" s="14"/>
      <c r="Y481" s="14"/>
      <c r="Z481" s="14"/>
      <c r="AA481" s="14"/>
      <c r="AB481" s="14"/>
      <c r="AC481" s="14"/>
      <c r="AD481" s="14"/>
      <c r="AE481" s="14"/>
      <c r="AT481" s="258" t="s">
        <v>191</v>
      </c>
      <c r="AU481" s="258" t="s">
        <v>127</v>
      </c>
      <c r="AV481" s="14" t="s">
        <v>188</v>
      </c>
      <c r="AW481" s="14" t="s">
        <v>36</v>
      </c>
      <c r="AX481" s="14" t="s">
        <v>86</v>
      </c>
      <c r="AY481" s="258" t="s">
        <v>181</v>
      </c>
    </row>
    <row r="482" s="2" customFormat="1" ht="33" customHeight="1">
      <c r="A482" s="38"/>
      <c r="B482" s="39"/>
      <c r="C482" s="218" t="s">
        <v>637</v>
      </c>
      <c r="D482" s="218" t="s">
        <v>183</v>
      </c>
      <c r="E482" s="219" t="s">
        <v>638</v>
      </c>
      <c r="F482" s="220" t="s">
        <v>639</v>
      </c>
      <c r="G482" s="221" t="s">
        <v>227</v>
      </c>
      <c r="H482" s="222">
        <v>68.099999999999994</v>
      </c>
      <c r="I482" s="223"/>
      <c r="J482" s="224">
        <f>ROUND(I482*H482,2)</f>
        <v>0</v>
      </c>
      <c r="K482" s="220" t="s">
        <v>187</v>
      </c>
      <c r="L482" s="44"/>
      <c r="M482" s="225" t="s">
        <v>1</v>
      </c>
      <c r="N482" s="226" t="s">
        <v>45</v>
      </c>
      <c r="O482" s="91"/>
      <c r="P482" s="227">
        <f>O482*H482</f>
        <v>0</v>
      </c>
      <c r="Q482" s="227">
        <v>0</v>
      </c>
      <c r="R482" s="227">
        <f>Q482*H482</f>
        <v>0</v>
      </c>
      <c r="S482" s="227">
        <v>0</v>
      </c>
      <c r="T482" s="228">
        <f>S482*H482</f>
        <v>0</v>
      </c>
      <c r="U482" s="38"/>
      <c r="V482" s="38"/>
      <c r="W482" s="38"/>
      <c r="X482" s="38"/>
      <c r="Y482" s="38"/>
      <c r="Z482" s="38"/>
      <c r="AA482" s="38"/>
      <c r="AB482" s="38"/>
      <c r="AC482" s="38"/>
      <c r="AD482" s="38"/>
      <c r="AE482" s="38"/>
      <c r="AR482" s="229" t="s">
        <v>188</v>
      </c>
      <c r="AT482" s="229" t="s">
        <v>183</v>
      </c>
      <c r="AU482" s="229" t="s">
        <v>127</v>
      </c>
      <c r="AY482" s="17" t="s">
        <v>181</v>
      </c>
      <c r="BE482" s="230">
        <f>IF(N482="základní",J482,0)</f>
        <v>0</v>
      </c>
      <c r="BF482" s="230">
        <f>IF(N482="snížená",J482,0)</f>
        <v>0</v>
      </c>
      <c r="BG482" s="230">
        <f>IF(N482="zákl. přenesená",J482,0)</f>
        <v>0</v>
      </c>
      <c r="BH482" s="230">
        <f>IF(N482="sníž. přenesená",J482,0)</f>
        <v>0</v>
      </c>
      <c r="BI482" s="230">
        <f>IF(N482="nulová",J482,0)</f>
        <v>0</v>
      </c>
      <c r="BJ482" s="17" t="s">
        <v>127</v>
      </c>
      <c r="BK482" s="230">
        <f>ROUND(I482*H482,2)</f>
        <v>0</v>
      </c>
      <c r="BL482" s="17" t="s">
        <v>188</v>
      </c>
      <c r="BM482" s="229" t="s">
        <v>640</v>
      </c>
    </row>
    <row r="483" s="2" customFormat="1">
      <c r="A483" s="38"/>
      <c r="B483" s="39"/>
      <c r="C483" s="40"/>
      <c r="D483" s="231" t="s">
        <v>189</v>
      </c>
      <c r="E483" s="40"/>
      <c r="F483" s="232" t="s">
        <v>641</v>
      </c>
      <c r="G483" s="40"/>
      <c r="H483" s="40"/>
      <c r="I483" s="233"/>
      <c r="J483" s="40"/>
      <c r="K483" s="40"/>
      <c r="L483" s="44"/>
      <c r="M483" s="234"/>
      <c r="N483" s="235"/>
      <c r="O483" s="91"/>
      <c r="P483" s="91"/>
      <c r="Q483" s="91"/>
      <c r="R483" s="91"/>
      <c r="S483" s="91"/>
      <c r="T483" s="92"/>
      <c r="U483" s="38"/>
      <c r="V483" s="38"/>
      <c r="W483" s="38"/>
      <c r="X483" s="38"/>
      <c r="Y483" s="38"/>
      <c r="Z483" s="38"/>
      <c r="AA483" s="38"/>
      <c r="AB483" s="38"/>
      <c r="AC483" s="38"/>
      <c r="AD483" s="38"/>
      <c r="AE483" s="38"/>
      <c r="AT483" s="17" t="s">
        <v>189</v>
      </c>
      <c r="AU483" s="17" t="s">
        <v>127</v>
      </c>
    </row>
    <row r="484" s="13" customFormat="1">
      <c r="A484" s="13"/>
      <c r="B484" s="236"/>
      <c r="C484" s="237"/>
      <c r="D484" s="238" t="s">
        <v>191</v>
      </c>
      <c r="E484" s="239" t="s">
        <v>1</v>
      </c>
      <c r="F484" s="240" t="s">
        <v>642</v>
      </c>
      <c r="G484" s="237"/>
      <c r="H484" s="241">
        <v>68.099999999999994</v>
      </c>
      <c r="I484" s="242"/>
      <c r="J484" s="237"/>
      <c r="K484" s="237"/>
      <c r="L484" s="243"/>
      <c r="M484" s="244"/>
      <c r="N484" s="245"/>
      <c r="O484" s="245"/>
      <c r="P484" s="245"/>
      <c r="Q484" s="245"/>
      <c r="R484" s="245"/>
      <c r="S484" s="245"/>
      <c r="T484" s="246"/>
      <c r="U484" s="13"/>
      <c r="V484" s="13"/>
      <c r="W484" s="13"/>
      <c r="X484" s="13"/>
      <c r="Y484" s="13"/>
      <c r="Z484" s="13"/>
      <c r="AA484" s="13"/>
      <c r="AB484" s="13"/>
      <c r="AC484" s="13"/>
      <c r="AD484" s="13"/>
      <c r="AE484" s="13"/>
      <c r="AT484" s="247" t="s">
        <v>191</v>
      </c>
      <c r="AU484" s="247" t="s">
        <v>127</v>
      </c>
      <c r="AV484" s="13" t="s">
        <v>127</v>
      </c>
      <c r="AW484" s="13" t="s">
        <v>36</v>
      </c>
      <c r="AX484" s="13" t="s">
        <v>79</v>
      </c>
      <c r="AY484" s="247" t="s">
        <v>181</v>
      </c>
    </row>
    <row r="485" s="14" customFormat="1">
      <c r="A485" s="14"/>
      <c r="B485" s="248"/>
      <c r="C485" s="249"/>
      <c r="D485" s="238" t="s">
        <v>191</v>
      </c>
      <c r="E485" s="250" t="s">
        <v>1</v>
      </c>
      <c r="F485" s="251" t="s">
        <v>193</v>
      </c>
      <c r="G485" s="249"/>
      <c r="H485" s="252">
        <v>68.099999999999994</v>
      </c>
      <c r="I485" s="253"/>
      <c r="J485" s="249"/>
      <c r="K485" s="249"/>
      <c r="L485" s="254"/>
      <c r="M485" s="255"/>
      <c r="N485" s="256"/>
      <c r="O485" s="256"/>
      <c r="P485" s="256"/>
      <c r="Q485" s="256"/>
      <c r="R485" s="256"/>
      <c r="S485" s="256"/>
      <c r="T485" s="257"/>
      <c r="U485" s="14"/>
      <c r="V485" s="14"/>
      <c r="W485" s="14"/>
      <c r="X485" s="14"/>
      <c r="Y485" s="14"/>
      <c r="Z485" s="14"/>
      <c r="AA485" s="14"/>
      <c r="AB485" s="14"/>
      <c r="AC485" s="14"/>
      <c r="AD485" s="14"/>
      <c r="AE485" s="14"/>
      <c r="AT485" s="258" t="s">
        <v>191</v>
      </c>
      <c r="AU485" s="258" t="s">
        <v>127</v>
      </c>
      <c r="AV485" s="14" t="s">
        <v>188</v>
      </c>
      <c r="AW485" s="14" t="s">
        <v>36</v>
      </c>
      <c r="AX485" s="14" t="s">
        <v>86</v>
      </c>
      <c r="AY485" s="258" t="s">
        <v>181</v>
      </c>
    </row>
    <row r="486" s="2" customFormat="1" ht="44.25" customHeight="1">
      <c r="A486" s="38"/>
      <c r="B486" s="39"/>
      <c r="C486" s="218" t="s">
        <v>412</v>
      </c>
      <c r="D486" s="218" t="s">
        <v>183</v>
      </c>
      <c r="E486" s="219" t="s">
        <v>643</v>
      </c>
      <c r="F486" s="220" t="s">
        <v>644</v>
      </c>
      <c r="G486" s="221" t="s">
        <v>241</v>
      </c>
      <c r="H486" s="222">
        <v>43.219999999999999</v>
      </c>
      <c r="I486" s="223"/>
      <c r="J486" s="224">
        <f>ROUND(I486*H486,2)</f>
        <v>0</v>
      </c>
      <c r="K486" s="220" t="s">
        <v>187</v>
      </c>
      <c r="L486" s="44"/>
      <c r="M486" s="225" t="s">
        <v>1</v>
      </c>
      <c r="N486" s="226" t="s">
        <v>45</v>
      </c>
      <c r="O486" s="91"/>
      <c r="P486" s="227">
        <f>O486*H486</f>
        <v>0</v>
      </c>
      <c r="Q486" s="227">
        <v>0</v>
      </c>
      <c r="R486" s="227">
        <f>Q486*H486</f>
        <v>0</v>
      </c>
      <c r="S486" s="227">
        <v>0</v>
      </c>
      <c r="T486" s="228">
        <f>S486*H486</f>
        <v>0</v>
      </c>
      <c r="U486" s="38"/>
      <c r="V486" s="38"/>
      <c r="W486" s="38"/>
      <c r="X486" s="38"/>
      <c r="Y486" s="38"/>
      <c r="Z486" s="38"/>
      <c r="AA486" s="38"/>
      <c r="AB486" s="38"/>
      <c r="AC486" s="38"/>
      <c r="AD486" s="38"/>
      <c r="AE486" s="38"/>
      <c r="AR486" s="229" t="s">
        <v>188</v>
      </c>
      <c r="AT486" s="229" t="s">
        <v>183</v>
      </c>
      <c r="AU486" s="229" t="s">
        <v>127</v>
      </c>
      <c r="AY486" s="17" t="s">
        <v>181</v>
      </c>
      <c r="BE486" s="230">
        <f>IF(N486="základní",J486,0)</f>
        <v>0</v>
      </c>
      <c r="BF486" s="230">
        <f>IF(N486="snížená",J486,0)</f>
        <v>0</v>
      </c>
      <c r="BG486" s="230">
        <f>IF(N486="zákl. přenesená",J486,0)</f>
        <v>0</v>
      </c>
      <c r="BH486" s="230">
        <f>IF(N486="sníž. přenesená",J486,0)</f>
        <v>0</v>
      </c>
      <c r="BI486" s="230">
        <f>IF(N486="nulová",J486,0)</f>
        <v>0</v>
      </c>
      <c r="BJ486" s="17" t="s">
        <v>127</v>
      </c>
      <c r="BK486" s="230">
        <f>ROUND(I486*H486,2)</f>
        <v>0</v>
      </c>
      <c r="BL486" s="17" t="s">
        <v>188</v>
      </c>
      <c r="BM486" s="229" t="s">
        <v>645</v>
      </c>
    </row>
    <row r="487" s="2" customFormat="1">
      <c r="A487" s="38"/>
      <c r="B487" s="39"/>
      <c r="C487" s="40"/>
      <c r="D487" s="231" t="s">
        <v>189</v>
      </c>
      <c r="E487" s="40"/>
      <c r="F487" s="232" t="s">
        <v>646</v>
      </c>
      <c r="G487" s="40"/>
      <c r="H487" s="40"/>
      <c r="I487" s="233"/>
      <c r="J487" s="40"/>
      <c r="K487" s="40"/>
      <c r="L487" s="44"/>
      <c r="M487" s="234"/>
      <c r="N487" s="235"/>
      <c r="O487" s="91"/>
      <c r="P487" s="91"/>
      <c r="Q487" s="91"/>
      <c r="R487" s="91"/>
      <c r="S487" s="91"/>
      <c r="T487" s="92"/>
      <c r="U487" s="38"/>
      <c r="V487" s="38"/>
      <c r="W487" s="38"/>
      <c r="X487" s="38"/>
      <c r="Y487" s="38"/>
      <c r="Z487" s="38"/>
      <c r="AA487" s="38"/>
      <c r="AB487" s="38"/>
      <c r="AC487" s="38"/>
      <c r="AD487" s="38"/>
      <c r="AE487" s="38"/>
      <c r="AT487" s="17" t="s">
        <v>189</v>
      </c>
      <c r="AU487" s="17" t="s">
        <v>127</v>
      </c>
    </row>
    <row r="488" s="13" customFormat="1">
      <c r="A488" s="13"/>
      <c r="B488" s="236"/>
      <c r="C488" s="237"/>
      <c r="D488" s="238" t="s">
        <v>191</v>
      </c>
      <c r="E488" s="239" t="s">
        <v>1</v>
      </c>
      <c r="F488" s="240" t="s">
        <v>647</v>
      </c>
      <c r="G488" s="237"/>
      <c r="H488" s="241">
        <v>43.219999999999999</v>
      </c>
      <c r="I488" s="242"/>
      <c r="J488" s="237"/>
      <c r="K488" s="237"/>
      <c r="L488" s="243"/>
      <c r="M488" s="244"/>
      <c r="N488" s="245"/>
      <c r="O488" s="245"/>
      <c r="P488" s="245"/>
      <c r="Q488" s="245"/>
      <c r="R488" s="245"/>
      <c r="S488" s="245"/>
      <c r="T488" s="246"/>
      <c r="U488" s="13"/>
      <c r="V488" s="13"/>
      <c r="W488" s="13"/>
      <c r="X488" s="13"/>
      <c r="Y488" s="13"/>
      <c r="Z488" s="13"/>
      <c r="AA488" s="13"/>
      <c r="AB488" s="13"/>
      <c r="AC488" s="13"/>
      <c r="AD488" s="13"/>
      <c r="AE488" s="13"/>
      <c r="AT488" s="247" t="s">
        <v>191</v>
      </c>
      <c r="AU488" s="247" t="s">
        <v>127</v>
      </c>
      <c r="AV488" s="13" t="s">
        <v>127</v>
      </c>
      <c r="AW488" s="13" t="s">
        <v>36</v>
      </c>
      <c r="AX488" s="13" t="s">
        <v>79</v>
      </c>
      <c r="AY488" s="247" t="s">
        <v>181</v>
      </c>
    </row>
    <row r="489" s="14" customFormat="1">
      <c r="A489" s="14"/>
      <c r="B489" s="248"/>
      <c r="C489" s="249"/>
      <c r="D489" s="238" t="s">
        <v>191</v>
      </c>
      <c r="E489" s="250" t="s">
        <v>1</v>
      </c>
      <c r="F489" s="251" t="s">
        <v>193</v>
      </c>
      <c r="G489" s="249"/>
      <c r="H489" s="252">
        <v>43.219999999999999</v>
      </c>
      <c r="I489" s="253"/>
      <c r="J489" s="249"/>
      <c r="K489" s="249"/>
      <c r="L489" s="254"/>
      <c r="M489" s="255"/>
      <c r="N489" s="256"/>
      <c r="O489" s="256"/>
      <c r="P489" s="256"/>
      <c r="Q489" s="256"/>
      <c r="R489" s="256"/>
      <c r="S489" s="256"/>
      <c r="T489" s="257"/>
      <c r="U489" s="14"/>
      <c r="V489" s="14"/>
      <c r="W489" s="14"/>
      <c r="X489" s="14"/>
      <c r="Y489" s="14"/>
      <c r="Z489" s="14"/>
      <c r="AA489" s="14"/>
      <c r="AB489" s="14"/>
      <c r="AC489" s="14"/>
      <c r="AD489" s="14"/>
      <c r="AE489" s="14"/>
      <c r="AT489" s="258" t="s">
        <v>191</v>
      </c>
      <c r="AU489" s="258" t="s">
        <v>127</v>
      </c>
      <c r="AV489" s="14" t="s">
        <v>188</v>
      </c>
      <c r="AW489" s="14" t="s">
        <v>36</v>
      </c>
      <c r="AX489" s="14" t="s">
        <v>86</v>
      </c>
      <c r="AY489" s="258" t="s">
        <v>181</v>
      </c>
    </row>
    <row r="490" s="2" customFormat="1" ht="16.5" customHeight="1">
      <c r="A490" s="38"/>
      <c r="B490" s="39"/>
      <c r="C490" s="259" t="s">
        <v>648</v>
      </c>
      <c r="D490" s="259" t="s">
        <v>238</v>
      </c>
      <c r="E490" s="260" t="s">
        <v>649</v>
      </c>
      <c r="F490" s="261" t="s">
        <v>650</v>
      </c>
      <c r="G490" s="262" t="s">
        <v>241</v>
      </c>
      <c r="H490" s="263">
        <v>45.381</v>
      </c>
      <c r="I490" s="264"/>
      <c r="J490" s="265">
        <f>ROUND(I490*H490,2)</f>
        <v>0</v>
      </c>
      <c r="K490" s="261" t="s">
        <v>187</v>
      </c>
      <c r="L490" s="266"/>
      <c r="M490" s="267" t="s">
        <v>1</v>
      </c>
      <c r="N490" s="268" t="s">
        <v>45</v>
      </c>
      <c r="O490" s="91"/>
      <c r="P490" s="227">
        <f>O490*H490</f>
        <v>0</v>
      </c>
      <c r="Q490" s="227">
        <v>0</v>
      </c>
      <c r="R490" s="227">
        <f>Q490*H490</f>
        <v>0</v>
      </c>
      <c r="S490" s="227">
        <v>0</v>
      </c>
      <c r="T490" s="228">
        <f>S490*H490</f>
        <v>0</v>
      </c>
      <c r="U490" s="38"/>
      <c r="V490" s="38"/>
      <c r="W490" s="38"/>
      <c r="X490" s="38"/>
      <c r="Y490" s="38"/>
      <c r="Z490" s="38"/>
      <c r="AA490" s="38"/>
      <c r="AB490" s="38"/>
      <c r="AC490" s="38"/>
      <c r="AD490" s="38"/>
      <c r="AE490" s="38"/>
      <c r="AR490" s="229" t="s">
        <v>208</v>
      </c>
      <c r="AT490" s="229" t="s">
        <v>238</v>
      </c>
      <c r="AU490" s="229" t="s">
        <v>127</v>
      </c>
      <c r="AY490" s="17" t="s">
        <v>181</v>
      </c>
      <c r="BE490" s="230">
        <f>IF(N490="základní",J490,0)</f>
        <v>0</v>
      </c>
      <c r="BF490" s="230">
        <f>IF(N490="snížená",J490,0)</f>
        <v>0</v>
      </c>
      <c r="BG490" s="230">
        <f>IF(N490="zákl. přenesená",J490,0)</f>
        <v>0</v>
      </c>
      <c r="BH490" s="230">
        <f>IF(N490="sníž. přenesená",J490,0)</f>
        <v>0</v>
      </c>
      <c r="BI490" s="230">
        <f>IF(N490="nulová",J490,0)</f>
        <v>0</v>
      </c>
      <c r="BJ490" s="17" t="s">
        <v>127</v>
      </c>
      <c r="BK490" s="230">
        <f>ROUND(I490*H490,2)</f>
        <v>0</v>
      </c>
      <c r="BL490" s="17" t="s">
        <v>188</v>
      </c>
      <c r="BM490" s="229" t="s">
        <v>651</v>
      </c>
    </row>
    <row r="491" s="13" customFormat="1">
      <c r="A491" s="13"/>
      <c r="B491" s="236"/>
      <c r="C491" s="237"/>
      <c r="D491" s="238" t="s">
        <v>191</v>
      </c>
      <c r="E491" s="239" t="s">
        <v>1</v>
      </c>
      <c r="F491" s="240" t="s">
        <v>652</v>
      </c>
      <c r="G491" s="237"/>
      <c r="H491" s="241">
        <v>45.381</v>
      </c>
      <c r="I491" s="242"/>
      <c r="J491" s="237"/>
      <c r="K491" s="237"/>
      <c r="L491" s="243"/>
      <c r="M491" s="244"/>
      <c r="N491" s="245"/>
      <c r="O491" s="245"/>
      <c r="P491" s="245"/>
      <c r="Q491" s="245"/>
      <c r="R491" s="245"/>
      <c r="S491" s="245"/>
      <c r="T491" s="246"/>
      <c r="U491" s="13"/>
      <c r="V491" s="13"/>
      <c r="W491" s="13"/>
      <c r="X491" s="13"/>
      <c r="Y491" s="13"/>
      <c r="Z491" s="13"/>
      <c r="AA491" s="13"/>
      <c r="AB491" s="13"/>
      <c r="AC491" s="13"/>
      <c r="AD491" s="13"/>
      <c r="AE491" s="13"/>
      <c r="AT491" s="247" t="s">
        <v>191</v>
      </c>
      <c r="AU491" s="247" t="s">
        <v>127</v>
      </c>
      <c r="AV491" s="13" t="s">
        <v>127</v>
      </c>
      <c r="AW491" s="13" t="s">
        <v>36</v>
      </c>
      <c r="AX491" s="13" t="s">
        <v>79</v>
      </c>
      <c r="AY491" s="247" t="s">
        <v>181</v>
      </c>
    </row>
    <row r="492" s="14" customFormat="1">
      <c r="A492" s="14"/>
      <c r="B492" s="248"/>
      <c r="C492" s="249"/>
      <c r="D492" s="238" t="s">
        <v>191</v>
      </c>
      <c r="E492" s="250" t="s">
        <v>1</v>
      </c>
      <c r="F492" s="251" t="s">
        <v>193</v>
      </c>
      <c r="G492" s="249"/>
      <c r="H492" s="252">
        <v>45.381</v>
      </c>
      <c r="I492" s="253"/>
      <c r="J492" s="249"/>
      <c r="K492" s="249"/>
      <c r="L492" s="254"/>
      <c r="M492" s="255"/>
      <c r="N492" s="256"/>
      <c r="O492" s="256"/>
      <c r="P492" s="256"/>
      <c r="Q492" s="256"/>
      <c r="R492" s="256"/>
      <c r="S492" s="256"/>
      <c r="T492" s="257"/>
      <c r="U492" s="14"/>
      <c r="V492" s="14"/>
      <c r="W492" s="14"/>
      <c r="X492" s="14"/>
      <c r="Y492" s="14"/>
      <c r="Z492" s="14"/>
      <c r="AA492" s="14"/>
      <c r="AB492" s="14"/>
      <c r="AC492" s="14"/>
      <c r="AD492" s="14"/>
      <c r="AE492" s="14"/>
      <c r="AT492" s="258" t="s">
        <v>191</v>
      </c>
      <c r="AU492" s="258" t="s">
        <v>127</v>
      </c>
      <c r="AV492" s="14" t="s">
        <v>188</v>
      </c>
      <c r="AW492" s="14" t="s">
        <v>36</v>
      </c>
      <c r="AX492" s="14" t="s">
        <v>86</v>
      </c>
      <c r="AY492" s="258" t="s">
        <v>181</v>
      </c>
    </row>
    <row r="493" s="2" customFormat="1" ht="44.25" customHeight="1">
      <c r="A493" s="38"/>
      <c r="B493" s="39"/>
      <c r="C493" s="218" t="s">
        <v>417</v>
      </c>
      <c r="D493" s="218" t="s">
        <v>183</v>
      </c>
      <c r="E493" s="219" t="s">
        <v>653</v>
      </c>
      <c r="F493" s="220" t="s">
        <v>654</v>
      </c>
      <c r="G493" s="221" t="s">
        <v>241</v>
      </c>
      <c r="H493" s="222">
        <v>113</v>
      </c>
      <c r="I493" s="223"/>
      <c r="J493" s="224">
        <f>ROUND(I493*H493,2)</f>
        <v>0</v>
      </c>
      <c r="K493" s="220" t="s">
        <v>187</v>
      </c>
      <c r="L493" s="44"/>
      <c r="M493" s="225" t="s">
        <v>1</v>
      </c>
      <c r="N493" s="226" t="s">
        <v>45</v>
      </c>
      <c r="O493" s="91"/>
      <c r="P493" s="227">
        <f>O493*H493</f>
        <v>0</v>
      </c>
      <c r="Q493" s="227">
        <v>0</v>
      </c>
      <c r="R493" s="227">
        <f>Q493*H493</f>
        <v>0</v>
      </c>
      <c r="S493" s="227">
        <v>0</v>
      </c>
      <c r="T493" s="228">
        <f>S493*H493</f>
        <v>0</v>
      </c>
      <c r="U493" s="38"/>
      <c r="V493" s="38"/>
      <c r="W493" s="38"/>
      <c r="X493" s="38"/>
      <c r="Y493" s="38"/>
      <c r="Z493" s="38"/>
      <c r="AA493" s="38"/>
      <c r="AB493" s="38"/>
      <c r="AC493" s="38"/>
      <c r="AD493" s="38"/>
      <c r="AE493" s="38"/>
      <c r="AR493" s="229" t="s">
        <v>188</v>
      </c>
      <c r="AT493" s="229" t="s">
        <v>183</v>
      </c>
      <c r="AU493" s="229" t="s">
        <v>127</v>
      </c>
      <c r="AY493" s="17" t="s">
        <v>181</v>
      </c>
      <c r="BE493" s="230">
        <f>IF(N493="základní",J493,0)</f>
        <v>0</v>
      </c>
      <c r="BF493" s="230">
        <f>IF(N493="snížená",J493,0)</f>
        <v>0</v>
      </c>
      <c r="BG493" s="230">
        <f>IF(N493="zákl. přenesená",J493,0)</f>
        <v>0</v>
      </c>
      <c r="BH493" s="230">
        <f>IF(N493="sníž. přenesená",J493,0)</f>
        <v>0</v>
      </c>
      <c r="BI493" s="230">
        <f>IF(N493="nulová",J493,0)</f>
        <v>0</v>
      </c>
      <c r="BJ493" s="17" t="s">
        <v>127</v>
      </c>
      <c r="BK493" s="230">
        <f>ROUND(I493*H493,2)</f>
        <v>0</v>
      </c>
      <c r="BL493" s="17" t="s">
        <v>188</v>
      </c>
      <c r="BM493" s="229" t="s">
        <v>655</v>
      </c>
    </row>
    <row r="494" s="2" customFormat="1">
      <c r="A494" s="38"/>
      <c r="B494" s="39"/>
      <c r="C494" s="40"/>
      <c r="D494" s="231" t="s">
        <v>189</v>
      </c>
      <c r="E494" s="40"/>
      <c r="F494" s="232" t="s">
        <v>656</v>
      </c>
      <c r="G494" s="40"/>
      <c r="H494" s="40"/>
      <c r="I494" s="233"/>
      <c r="J494" s="40"/>
      <c r="K494" s="40"/>
      <c r="L494" s="44"/>
      <c r="M494" s="234"/>
      <c r="N494" s="235"/>
      <c r="O494" s="91"/>
      <c r="P494" s="91"/>
      <c r="Q494" s="91"/>
      <c r="R494" s="91"/>
      <c r="S494" s="91"/>
      <c r="T494" s="92"/>
      <c r="U494" s="38"/>
      <c r="V494" s="38"/>
      <c r="W494" s="38"/>
      <c r="X494" s="38"/>
      <c r="Y494" s="38"/>
      <c r="Z494" s="38"/>
      <c r="AA494" s="38"/>
      <c r="AB494" s="38"/>
      <c r="AC494" s="38"/>
      <c r="AD494" s="38"/>
      <c r="AE494" s="38"/>
      <c r="AT494" s="17" t="s">
        <v>189</v>
      </c>
      <c r="AU494" s="17" t="s">
        <v>127</v>
      </c>
    </row>
    <row r="495" s="13" customFormat="1">
      <c r="A495" s="13"/>
      <c r="B495" s="236"/>
      <c r="C495" s="237"/>
      <c r="D495" s="238" t="s">
        <v>191</v>
      </c>
      <c r="E495" s="239" t="s">
        <v>1</v>
      </c>
      <c r="F495" s="240" t="s">
        <v>657</v>
      </c>
      <c r="G495" s="237"/>
      <c r="H495" s="241">
        <v>113</v>
      </c>
      <c r="I495" s="242"/>
      <c r="J495" s="237"/>
      <c r="K495" s="237"/>
      <c r="L495" s="243"/>
      <c r="M495" s="244"/>
      <c r="N495" s="245"/>
      <c r="O495" s="245"/>
      <c r="P495" s="245"/>
      <c r="Q495" s="245"/>
      <c r="R495" s="245"/>
      <c r="S495" s="245"/>
      <c r="T495" s="246"/>
      <c r="U495" s="13"/>
      <c r="V495" s="13"/>
      <c r="W495" s="13"/>
      <c r="X495" s="13"/>
      <c r="Y495" s="13"/>
      <c r="Z495" s="13"/>
      <c r="AA495" s="13"/>
      <c r="AB495" s="13"/>
      <c r="AC495" s="13"/>
      <c r="AD495" s="13"/>
      <c r="AE495" s="13"/>
      <c r="AT495" s="247" t="s">
        <v>191</v>
      </c>
      <c r="AU495" s="247" t="s">
        <v>127</v>
      </c>
      <c r="AV495" s="13" t="s">
        <v>127</v>
      </c>
      <c r="AW495" s="13" t="s">
        <v>36</v>
      </c>
      <c r="AX495" s="13" t="s">
        <v>79</v>
      </c>
      <c r="AY495" s="247" t="s">
        <v>181</v>
      </c>
    </row>
    <row r="496" s="14" customFormat="1">
      <c r="A496" s="14"/>
      <c r="B496" s="248"/>
      <c r="C496" s="249"/>
      <c r="D496" s="238" t="s">
        <v>191</v>
      </c>
      <c r="E496" s="250" t="s">
        <v>1</v>
      </c>
      <c r="F496" s="251" t="s">
        <v>193</v>
      </c>
      <c r="G496" s="249"/>
      <c r="H496" s="252">
        <v>113</v>
      </c>
      <c r="I496" s="253"/>
      <c r="J496" s="249"/>
      <c r="K496" s="249"/>
      <c r="L496" s="254"/>
      <c r="M496" s="255"/>
      <c r="N496" s="256"/>
      <c r="O496" s="256"/>
      <c r="P496" s="256"/>
      <c r="Q496" s="256"/>
      <c r="R496" s="256"/>
      <c r="S496" s="256"/>
      <c r="T496" s="257"/>
      <c r="U496" s="14"/>
      <c r="V496" s="14"/>
      <c r="W496" s="14"/>
      <c r="X496" s="14"/>
      <c r="Y496" s="14"/>
      <c r="Z496" s="14"/>
      <c r="AA496" s="14"/>
      <c r="AB496" s="14"/>
      <c r="AC496" s="14"/>
      <c r="AD496" s="14"/>
      <c r="AE496" s="14"/>
      <c r="AT496" s="258" t="s">
        <v>191</v>
      </c>
      <c r="AU496" s="258" t="s">
        <v>127</v>
      </c>
      <c r="AV496" s="14" t="s">
        <v>188</v>
      </c>
      <c r="AW496" s="14" t="s">
        <v>36</v>
      </c>
      <c r="AX496" s="14" t="s">
        <v>86</v>
      </c>
      <c r="AY496" s="258" t="s">
        <v>181</v>
      </c>
    </row>
    <row r="497" s="2" customFormat="1" ht="24.15" customHeight="1">
      <c r="A497" s="38"/>
      <c r="B497" s="39"/>
      <c r="C497" s="259" t="s">
        <v>658</v>
      </c>
      <c r="D497" s="259" t="s">
        <v>238</v>
      </c>
      <c r="E497" s="260" t="s">
        <v>659</v>
      </c>
      <c r="F497" s="261" t="s">
        <v>660</v>
      </c>
      <c r="G497" s="262" t="s">
        <v>241</v>
      </c>
      <c r="H497" s="263">
        <v>118.65000000000001</v>
      </c>
      <c r="I497" s="264"/>
      <c r="J497" s="265">
        <f>ROUND(I497*H497,2)</f>
        <v>0</v>
      </c>
      <c r="K497" s="261" t="s">
        <v>187</v>
      </c>
      <c r="L497" s="266"/>
      <c r="M497" s="267" t="s">
        <v>1</v>
      </c>
      <c r="N497" s="268" t="s">
        <v>45</v>
      </c>
      <c r="O497" s="91"/>
      <c r="P497" s="227">
        <f>O497*H497</f>
        <v>0</v>
      </c>
      <c r="Q497" s="227">
        <v>0</v>
      </c>
      <c r="R497" s="227">
        <f>Q497*H497</f>
        <v>0</v>
      </c>
      <c r="S497" s="227">
        <v>0</v>
      </c>
      <c r="T497" s="228">
        <f>S497*H497</f>
        <v>0</v>
      </c>
      <c r="U497" s="38"/>
      <c r="V497" s="38"/>
      <c r="W497" s="38"/>
      <c r="X497" s="38"/>
      <c r="Y497" s="38"/>
      <c r="Z497" s="38"/>
      <c r="AA497" s="38"/>
      <c r="AB497" s="38"/>
      <c r="AC497" s="38"/>
      <c r="AD497" s="38"/>
      <c r="AE497" s="38"/>
      <c r="AR497" s="229" t="s">
        <v>208</v>
      </c>
      <c r="AT497" s="229" t="s">
        <v>238</v>
      </c>
      <c r="AU497" s="229" t="s">
        <v>127</v>
      </c>
      <c r="AY497" s="17" t="s">
        <v>181</v>
      </c>
      <c r="BE497" s="230">
        <f>IF(N497="základní",J497,0)</f>
        <v>0</v>
      </c>
      <c r="BF497" s="230">
        <f>IF(N497="snížená",J497,0)</f>
        <v>0</v>
      </c>
      <c r="BG497" s="230">
        <f>IF(N497="zákl. přenesená",J497,0)</f>
        <v>0</v>
      </c>
      <c r="BH497" s="230">
        <f>IF(N497="sníž. přenesená",J497,0)</f>
        <v>0</v>
      </c>
      <c r="BI497" s="230">
        <f>IF(N497="nulová",J497,0)</f>
        <v>0</v>
      </c>
      <c r="BJ497" s="17" t="s">
        <v>127</v>
      </c>
      <c r="BK497" s="230">
        <f>ROUND(I497*H497,2)</f>
        <v>0</v>
      </c>
      <c r="BL497" s="17" t="s">
        <v>188</v>
      </c>
      <c r="BM497" s="229" t="s">
        <v>661</v>
      </c>
    </row>
    <row r="498" s="13" customFormat="1">
      <c r="A498" s="13"/>
      <c r="B498" s="236"/>
      <c r="C498" s="237"/>
      <c r="D498" s="238" t="s">
        <v>191</v>
      </c>
      <c r="E498" s="239" t="s">
        <v>1</v>
      </c>
      <c r="F498" s="240" t="s">
        <v>662</v>
      </c>
      <c r="G498" s="237"/>
      <c r="H498" s="241">
        <v>118.65000000000001</v>
      </c>
      <c r="I498" s="242"/>
      <c r="J498" s="237"/>
      <c r="K498" s="237"/>
      <c r="L498" s="243"/>
      <c r="M498" s="244"/>
      <c r="N498" s="245"/>
      <c r="O498" s="245"/>
      <c r="P498" s="245"/>
      <c r="Q498" s="245"/>
      <c r="R498" s="245"/>
      <c r="S498" s="245"/>
      <c r="T498" s="246"/>
      <c r="U498" s="13"/>
      <c r="V498" s="13"/>
      <c r="W498" s="13"/>
      <c r="X498" s="13"/>
      <c r="Y498" s="13"/>
      <c r="Z498" s="13"/>
      <c r="AA498" s="13"/>
      <c r="AB498" s="13"/>
      <c r="AC498" s="13"/>
      <c r="AD498" s="13"/>
      <c r="AE498" s="13"/>
      <c r="AT498" s="247" t="s">
        <v>191</v>
      </c>
      <c r="AU498" s="247" t="s">
        <v>127</v>
      </c>
      <c r="AV498" s="13" t="s">
        <v>127</v>
      </c>
      <c r="AW498" s="13" t="s">
        <v>36</v>
      </c>
      <c r="AX498" s="13" t="s">
        <v>79</v>
      </c>
      <c r="AY498" s="247" t="s">
        <v>181</v>
      </c>
    </row>
    <row r="499" s="14" customFormat="1">
      <c r="A499" s="14"/>
      <c r="B499" s="248"/>
      <c r="C499" s="249"/>
      <c r="D499" s="238" t="s">
        <v>191</v>
      </c>
      <c r="E499" s="250" t="s">
        <v>1</v>
      </c>
      <c r="F499" s="251" t="s">
        <v>193</v>
      </c>
      <c r="G499" s="249"/>
      <c r="H499" s="252">
        <v>118.65000000000001</v>
      </c>
      <c r="I499" s="253"/>
      <c r="J499" s="249"/>
      <c r="K499" s="249"/>
      <c r="L499" s="254"/>
      <c r="M499" s="255"/>
      <c r="N499" s="256"/>
      <c r="O499" s="256"/>
      <c r="P499" s="256"/>
      <c r="Q499" s="256"/>
      <c r="R499" s="256"/>
      <c r="S499" s="256"/>
      <c r="T499" s="257"/>
      <c r="U499" s="14"/>
      <c r="V499" s="14"/>
      <c r="W499" s="14"/>
      <c r="X499" s="14"/>
      <c r="Y499" s="14"/>
      <c r="Z499" s="14"/>
      <c r="AA499" s="14"/>
      <c r="AB499" s="14"/>
      <c r="AC499" s="14"/>
      <c r="AD499" s="14"/>
      <c r="AE499" s="14"/>
      <c r="AT499" s="258" t="s">
        <v>191</v>
      </c>
      <c r="AU499" s="258" t="s">
        <v>127</v>
      </c>
      <c r="AV499" s="14" t="s">
        <v>188</v>
      </c>
      <c r="AW499" s="14" t="s">
        <v>36</v>
      </c>
      <c r="AX499" s="14" t="s">
        <v>86</v>
      </c>
      <c r="AY499" s="258" t="s">
        <v>181</v>
      </c>
    </row>
    <row r="500" s="2" customFormat="1" ht="55.5" customHeight="1">
      <c r="A500" s="38"/>
      <c r="B500" s="39"/>
      <c r="C500" s="218" t="s">
        <v>422</v>
      </c>
      <c r="D500" s="218" t="s">
        <v>183</v>
      </c>
      <c r="E500" s="219" t="s">
        <v>663</v>
      </c>
      <c r="F500" s="220" t="s">
        <v>664</v>
      </c>
      <c r="G500" s="221" t="s">
        <v>241</v>
      </c>
      <c r="H500" s="222">
        <v>161.40000000000001</v>
      </c>
      <c r="I500" s="223"/>
      <c r="J500" s="224">
        <f>ROUND(I500*H500,2)</f>
        <v>0</v>
      </c>
      <c r="K500" s="220" t="s">
        <v>187</v>
      </c>
      <c r="L500" s="44"/>
      <c r="M500" s="225" t="s">
        <v>1</v>
      </c>
      <c r="N500" s="226" t="s">
        <v>45</v>
      </c>
      <c r="O500" s="91"/>
      <c r="P500" s="227">
        <f>O500*H500</f>
        <v>0</v>
      </c>
      <c r="Q500" s="227">
        <v>0</v>
      </c>
      <c r="R500" s="227">
        <f>Q500*H500</f>
        <v>0</v>
      </c>
      <c r="S500" s="227">
        <v>0</v>
      </c>
      <c r="T500" s="228">
        <f>S500*H500</f>
        <v>0</v>
      </c>
      <c r="U500" s="38"/>
      <c r="V500" s="38"/>
      <c r="W500" s="38"/>
      <c r="X500" s="38"/>
      <c r="Y500" s="38"/>
      <c r="Z500" s="38"/>
      <c r="AA500" s="38"/>
      <c r="AB500" s="38"/>
      <c r="AC500" s="38"/>
      <c r="AD500" s="38"/>
      <c r="AE500" s="38"/>
      <c r="AR500" s="229" t="s">
        <v>188</v>
      </c>
      <c r="AT500" s="229" t="s">
        <v>183</v>
      </c>
      <c r="AU500" s="229" t="s">
        <v>127</v>
      </c>
      <c r="AY500" s="17" t="s">
        <v>181</v>
      </c>
      <c r="BE500" s="230">
        <f>IF(N500="základní",J500,0)</f>
        <v>0</v>
      </c>
      <c r="BF500" s="230">
        <f>IF(N500="snížená",J500,0)</f>
        <v>0</v>
      </c>
      <c r="BG500" s="230">
        <f>IF(N500="zákl. přenesená",J500,0)</f>
        <v>0</v>
      </c>
      <c r="BH500" s="230">
        <f>IF(N500="sníž. přenesená",J500,0)</f>
        <v>0</v>
      </c>
      <c r="BI500" s="230">
        <f>IF(N500="nulová",J500,0)</f>
        <v>0</v>
      </c>
      <c r="BJ500" s="17" t="s">
        <v>127</v>
      </c>
      <c r="BK500" s="230">
        <f>ROUND(I500*H500,2)</f>
        <v>0</v>
      </c>
      <c r="BL500" s="17" t="s">
        <v>188</v>
      </c>
      <c r="BM500" s="229" t="s">
        <v>665</v>
      </c>
    </row>
    <row r="501" s="2" customFormat="1">
      <c r="A501" s="38"/>
      <c r="B501" s="39"/>
      <c r="C501" s="40"/>
      <c r="D501" s="231" t="s">
        <v>189</v>
      </c>
      <c r="E501" s="40"/>
      <c r="F501" s="232" t="s">
        <v>666</v>
      </c>
      <c r="G501" s="40"/>
      <c r="H501" s="40"/>
      <c r="I501" s="233"/>
      <c r="J501" s="40"/>
      <c r="K501" s="40"/>
      <c r="L501" s="44"/>
      <c r="M501" s="234"/>
      <c r="N501" s="235"/>
      <c r="O501" s="91"/>
      <c r="P501" s="91"/>
      <c r="Q501" s="91"/>
      <c r="R501" s="91"/>
      <c r="S501" s="91"/>
      <c r="T501" s="92"/>
      <c r="U501" s="38"/>
      <c r="V501" s="38"/>
      <c r="W501" s="38"/>
      <c r="X501" s="38"/>
      <c r="Y501" s="38"/>
      <c r="Z501" s="38"/>
      <c r="AA501" s="38"/>
      <c r="AB501" s="38"/>
      <c r="AC501" s="38"/>
      <c r="AD501" s="38"/>
      <c r="AE501" s="38"/>
      <c r="AT501" s="17" t="s">
        <v>189</v>
      </c>
      <c r="AU501" s="17" t="s">
        <v>127</v>
      </c>
    </row>
    <row r="502" s="13" customFormat="1">
      <c r="A502" s="13"/>
      <c r="B502" s="236"/>
      <c r="C502" s="237"/>
      <c r="D502" s="238" t="s">
        <v>191</v>
      </c>
      <c r="E502" s="239" t="s">
        <v>1</v>
      </c>
      <c r="F502" s="240" t="s">
        <v>667</v>
      </c>
      <c r="G502" s="237"/>
      <c r="H502" s="241">
        <v>161.40000000000001</v>
      </c>
      <c r="I502" s="242"/>
      <c r="J502" s="237"/>
      <c r="K502" s="237"/>
      <c r="L502" s="243"/>
      <c r="M502" s="244"/>
      <c r="N502" s="245"/>
      <c r="O502" s="245"/>
      <c r="P502" s="245"/>
      <c r="Q502" s="245"/>
      <c r="R502" s="245"/>
      <c r="S502" s="245"/>
      <c r="T502" s="246"/>
      <c r="U502" s="13"/>
      <c r="V502" s="13"/>
      <c r="W502" s="13"/>
      <c r="X502" s="13"/>
      <c r="Y502" s="13"/>
      <c r="Z502" s="13"/>
      <c r="AA502" s="13"/>
      <c r="AB502" s="13"/>
      <c r="AC502" s="13"/>
      <c r="AD502" s="13"/>
      <c r="AE502" s="13"/>
      <c r="AT502" s="247" t="s">
        <v>191</v>
      </c>
      <c r="AU502" s="247" t="s">
        <v>127</v>
      </c>
      <c r="AV502" s="13" t="s">
        <v>127</v>
      </c>
      <c r="AW502" s="13" t="s">
        <v>36</v>
      </c>
      <c r="AX502" s="13" t="s">
        <v>79</v>
      </c>
      <c r="AY502" s="247" t="s">
        <v>181</v>
      </c>
    </row>
    <row r="503" s="14" customFormat="1">
      <c r="A503" s="14"/>
      <c r="B503" s="248"/>
      <c r="C503" s="249"/>
      <c r="D503" s="238" t="s">
        <v>191</v>
      </c>
      <c r="E503" s="250" t="s">
        <v>1</v>
      </c>
      <c r="F503" s="251" t="s">
        <v>193</v>
      </c>
      <c r="G503" s="249"/>
      <c r="H503" s="252">
        <v>161.40000000000001</v>
      </c>
      <c r="I503" s="253"/>
      <c r="J503" s="249"/>
      <c r="K503" s="249"/>
      <c r="L503" s="254"/>
      <c r="M503" s="255"/>
      <c r="N503" s="256"/>
      <c r="O503" s="256"/>
      <c r="P503" s="256"/>
      <c r="Q503" s="256"/>
      <c r="R503" s="256"/>
      <c r="S503" s="256"/>
      <c r="T503" s="257"/>
      <c r="U503" s="14"/>
      <c r="V503" s="14"/>
      <c r="W503" s="14"/>
      <c r="X503" s="14"/>
      <c r="Y503" s="14"/>
      <c r="Z503" s="14"/>
      <c r="AA503" s="14"/>
      <c r="AB503" s="14"/>
      <c r="AC503" s="14"/>
      <c r="AD503" s="14"/>
      <c r="AE503" s="14"/>
      <c r="AT503" s="258" t="s">
        <v>191</v>
      </c>
      <c r="AU503" s="258" t="s">
        <v>127</v>
      </c>
      <c r="AV503" s="14" t="s">
        <v>188</v>
      </c>
      <c r="AW503" s="14" t="s">
        <v>36</v>
      </c>
      <c r="AX503" s="14" t="s">
        <v>86</v>
      </c>
      <c r="AY503" s="258" t="s">
        <v>181</v>
      </c>
    </row>
    <row r="504" s="2" customFormat="1" ht="24.15" customHeight="1">
      <c r="A504" s="38"/>
      <c r="B504" s="39"/>
      <c r="C504" s="259" t="s">
        <v>668</v>
      </c>
      <c r="D504" s="259" t="s">
        <v>238</v>
      </c>
      <c r="E504" s="260" t="s">
        <v>669</v>
      </c>
      <c r="F504" s="261" t="s">
        <v>670</v>
      </c>
      <c r="G504" s="262" t="s">
        <v>241</v>
      </c>
      <c r="H504" s="263">
        <v>45.381</v>
      </c>
      <c r="I504" s="264"/>
      <c r="J504" s="265">
        <f>ROUND(I504*H504,2)</f>
        <v>0</v>
      </c>
      <c r="K504" s="261" t="s">
        <v>187</v>
      </c>
      <c r="L504" s="266"/>
      <c r="M504" s="267" t="s">
        <v>1</v>
      </c>
      <c r="N504" s="268" t="s">
        <v>45</v>
      </c>
      <c r="O504" s="91"/>
      <c r="P504" s="227">
        <f>O504*H504</f>
        <v>0</v>
      </c>
      <c r="Q504" s="227">
        <v>0</v>
      </c>
      <c r="R504" s="227">
        <f>Q504*H504</f>
        <v>0</v>
      </c>
      <c r="S504" s="227">
        <v>0</v>
      </c>
      <c r="T504" s="228">
        <f>S504*H504</f>
        <v>0</v>
      </c>
      <c r="U504" s="38"/>
      <c r="V504" s="38"/>
      <c r="W504" s="38"/>
      <c r="X504" s="38"/>
      <c r="Y504" s="38"/>
      <c r="Z504" s="38"/>
      <c r="AA504" s="38"/>
      <c r="AB504" s="38"/>
      <c r="AC504" s="38"/>
      <c r="AD504" s="38"/>
      <c r="AE504" s="38"/>
      <c r="AR504" s="229" t="s">
        <v>208</v>
      </c>
      <c r="AT504" s="229" t="s">
        <v>238</v>
      </c>
      <c r="AU504" s="229" t="s">
        <v>127</v>
      </c>
      <c r="AY504" s="17" t="s">
        <v>181</v>
      </c>
      <c r="BE504" s="230">
        <f>IF(N504="základní",J504,0)</f>
        <v>0</v>
      </c>
      <c r="BF504" s="230">
        <f>IF(N504="snížená",J504,0)</f>
        <v>0</v>
      </c>
      <c r="BG504" s="230">
        <f>IF(N504="zákl. přenesená",J504,0)</f>
        <v>0</v>
      </c>
      <c r="BH504" s="230">
        <f>IF(N504="sníž. přenesená",J504,0)</f>
        <v>0</v>
      </c>
      <c r="BI504" s="230">
        <f>IF(N504="nulová",J504,0)</f>
        <v>0</v>
      </c>
      <c r="BJ504" s="17" t="s">
        <v>127</v>
      </c>
      <c r="BK504" s="230">
        <f>ROUND(I504*H504,2)</f>
        <v>0</v>
      </c>
      <c r="BL504" s="17" t="s">
        <v>188</v>
      </c>
      <c r="BM504" s="229" t="s">
        <v>671</v>
      </c>
    </row>
    <row r="505" s="13" customFormat="1">
      <c r="A505" s="13"/>
      <c r="B505" s="236"/>
      <c r="C505" s="237"/>
      <c r="D505" s="238" t="s">
        <v>191</v>
      </c>
      <c r="E505" s="239" t="s">
        <v>1</v>
      </c>
      <c r="F505" s="240" t="s">
        <v>652</v>
      </c>
      <c r="G505" s="237"/>
      <c r="H505" s="241">
        <v>45.381</v>
      </c>
      <c r="I505" s="242"/>
      <c r="J505" s="237"/>
      <c r="K505" s="237"/>
      <c r="L505" s="243"/>
      <c r="M505" s="244"/>
      <c r="N505" s="245"/>
      <c r="O505" s="245"/>
      <c r="P505" s="245"/>
      <c r="Q505" s="245"/>
      <c r="R505" s="245"/>
      <c r="S505" s="245"/>
      <c r="T505" s="246"/>
      <c r="U505" s="13"/>
      <c r="V505" s="13"/>
      <c r="W505" s="13"/>
      <c r="X505" s="13"/>
      <c r="Y505" s="13"/>
      <c r="Z505" s="13"/>
      <c r="AA505" s="13"/>
      <c r="AB505" s="13"/>
      <c r="AC505" s="13"/>
      <c r="AD505" s="13"/>
      <c r="AE505" s="13"/>
      <c r="AT505" s="247" t="s">
        <v>191</v>
      </c>
      <c r="AU505" s="247" t="s">
        <v>127</v>
      </c>
      <c r="AV505" s="13" t="s">
        <v>127</v>
      </c>
      <c r="AW505" s="13" t="s">
        <v>36</v>
      </c>
      <c r="AX505" s="13" t="s">
        <v>79</v>
      </c>
      <c r="AY505" s="247" t="s">
        <v>181</v>
      </c>
    </row>
    <row r="506" s="14" customFormat="1">
      <c r="A506" s="14"/>
      <c r="B506" s="248"/>
      <c r="C506" s="249"/>
      <c r="D506" s="238" t="s">
        <v>191</v>
      </c>
      <c r="E506" s="250" t="s">
        <v>1</v>
      </c>
      <c r="F506" s="251" t="s">
        <v>193</v>
      </c>
      <c r="G506" s="249"/>
      <c r="H506" s="252">
        <v>45.381</v>
      </c>
      <c r="I506" s="253"/>
      <c r="J506" s="249"/>
      <c r="K506" s="249"/>
      <c r="L506" s="254"/>
      <c r="M506" s="255"/>
      <c r="N506" s="256"/>
      <c r="O506" s="256"/>
      <c r="P506" s="256"/>
      <c r="Q506" s="256"/>
      <c r="R506" s="256"/>
      <c r="S506" s="256"/>
      <c r="T506" s="257"/>
      <c r="U506" s="14"/>
      <c r="V506" s="14"/>
      <c r="W506" s="14"/>
      <c r="X506" s="14"/>
      <c r="Y506" s="14"/>
      <c r="Z506" s="14"/>
      <c r="AA506" s="14"/>
      <c r="AB506" s="14"/>
      <c r="AC506" s="14"/>
      <c r="AD506" s="14"/>
      <c r="AE506" s="14"/>
      <c r="AT506" s="258" t="s">
        <v>191</v>
      </c>
      <c r="AU506" s="258" t="s">
        <v>127</v>
      </c>
      <c r="AV506" s="14" t="s">
        <v>188</v>
      </c>
      <c r="AW506" s="14" t="s">
        <v>36</v>
      </c>
      <c r="AX506" s="14" t="s">
        <v>86</v>
      </c>
      <c r="AY506" s="258" t="s">
        <v>181</v>
      </c>
    </row>
    <row r="507" s="2" customFormat="1" ht="24.15" customHeight="1">
      <c r="A507" s="38"/>
      <c r="B507" s="39"/>
      <c r="C507" s="218" t="s">
        <v>427</v>
      </c>
      <c r="D507" s="218" t="s">
        <v>183</v>
      </c>
      <c r="E507" s="219" t="s">
        <v>672</v>
      </c>
      <c r="F507" s="220" t="s">
        <v>673</v>
      </c>
      <c r="G507" s="221" t="s">
        <v>227</v>
      </c>
      <c r="H507" s="222">
        <v>602.00800000000004</v>
      </c>
      <c r="I507" s="223"/>
      <c r="J507" s="224">
        <f>ROUND(I507*H507,2)</f>
        <v>0</v>
      </c>
      <c r="K507" s="220" t="s">
        <v>187</v>
      </c>
      <c r="L507" s="44"/>
      <c r="M507" s="225" t="s">
        <v>1</v>
      </c>
      <c r="N507" s="226" t="s">
        <v>45</v>
      </c>
      <c r="O507" s="91"/>
      <c r="P507" s="227">
        <f>O507*H507</f>
        <v>0</v>
      </c>
      <c r="Q507" s="227">
        <v>0</v>
      </c>
      <c r="R507" s="227">
        <f>Q507*H507</f>
        <v>0</v>
      </c>
      <c r="S507" s="227">
        <v>0</v>
      </c>
      <c r="T507" s="228">
        <f>S507*H507</f>
        <v>0</v>
      </c>
      <c r="U507" s="38"/>
      <c r="V507" s="38"/>
      <c r="W507" s="38"/>
      <c r="X507" s="38"/>
      <c r="Y507" s="38"/>
      <c r="Z507" s="38"/>
      <c r="AA507" s="38"/>
      <c r="AB507" s="38"/>
      <c r="AC507" s="38"/>
      <c r="AD507" s="38"/>
      <c r="AE507" s="38"/>
      <c r="AR507" s="229" t="s">
        <v>188</v>
      </c>
      <c r="AT507" s="229" t="s">
        <v>183</v>
      </c>
      <c r="AU507" s="229" t="s">
        <v>127</v>
      </c>
      <c r="AY507" s="17" t="s">
        <v>181</v>
      </c>
      <c r="BE507" s="230">
        <f>IF(N507="základní",J507,0)</f>
        <v>0</v>
      </c>
      <c r="BF507" s="230">
        <f>IF(N507="snížená",J507,0)</f>
        <v>0</v>
      </c>
      <c r="BG507" s="230">
        <f>IF(N507="zákl. přenesená",J507,0)</f>
        <v>0</v>
      </c>
      <c r="BH507" s="230">
        <f>IF(N507="sníž. přenesená",J507,0)</f>
        <v>0</v>
      </c>
      <c r="BI507" s="230">
        <f>IF(N507="nulová",J507,0)</f>
        <v>0</v>
      </c>
      <c r="BJ507" s="17" t="s">
        <v>127</v>
      </c>
      <c r="BK507" s="230">
        <f>ROUND(I507*H507,2)</f>
        <v>0</v>
      </c>
      <c r="BL507" s="17" t="s">
        <v>188</v>
      </c>
      <c r="BM507" s="229" t="s">
        <v>674</v>
      </c>
    </row>
    <row r="508" s="2" customFormat="1">
      <c r="A508" s="38"/>
      <c r="B508" s="39"/>
      <c r="C508" s="40"/>
      <c r="D508" s="231" t="s">
        <v>189</v>
      </c>
      <c r="E508" s="40"/>
      <c r="F508" s="232" t="s">
        <v>675</v>
      </c>
      <c r="G508" s="40"/>
      <c r="H508" s="40"/>
      <c r="I508" s="233"/>
      <c r="J508" s="40"/>
      <c r="K508" s="40"/>
      <c r="L508" s="44"/>
      <c r="M508" s="234"/>
      <c r="N508" s="235"/>
      <c r="O508" s="91"/>
      <c r="P508" s="91"/>
      <c r="Q508" s="91"/>
      <c r="R508" s="91"/>
      <c r="S508" s="91"/>
      <c r="T508" s="92"/>
      <c r="U508" s="38"/>
      <c r="V508" s="38"/>
      <c r="W508" s="38"/>
      <c r="X508" s="38"/>
      <c r="Y508" s="38"/>
      <c r="Z508" s="38"/>
      <c r="AA508" s="38"/>
      <c r="AB508" s="38"/>
      <c r="AC508" s="38"/>
      <c r="AD508" s="38"/>
      <c r="AE508" s="38"/>
      <c r="AT508" s="17" t="s">
        <v>189</v>
      </c>
      <c r="AU508" s="17" t="s">
        <v>127</v>
      </c>
    </row>
    <row r="509" s="13" customFormat="1">
      <c r="A509" s="13"/>
      <c r="B509" s="236"/>
      <c r="C509" s="237"/>
      <c r="D509" s="238" t="s">
        <v>191</v>
      </c>
      <c r="E509" s="239" t="s">
        <v>1</v>
      </c>
      <c r="F509" s="240" t="s">
        <v>676</v>
      </c>
      <c r="G509" s="237"/>
      <c r="H509" s="241">
        <v>286.89999999999998</v>
      </c>
      <c r="I509" s="242"/>
      <c r="J509" s="237"/>
      <c r="K509" s="237"/>
      <c r="L509" s="243"/>
      <c r="M509" s="244"/>
      <c r="N509" s="245"/>
      <c r="O509" s="245"/>
      <c r="P509" s="245"/>
      <c r="Q509" s="245"/>
      <c r="R509" s="245"/>
      <c r="S509" s="245"/>
      <c r="T509" s="246"/>
      <c r="U509" s="13"/>
      <c r="V509" s="13"/>
      <c r="W509" s="13"/>
      <c r="X509" s="13"/>
      <c r="Y509" s="13"/>
      <c r="Z509" s="13"/>
      <c r="AA509" s="13"/>
      <c r="AB509" s="13"/>
      <c r="AC509" s="13"/>
      <c r="AD509" s="13"/>
      <c r="AE509" s="13"/>
      <c r="AT509" s="247" t="s">
        <v>191</v>
      </c>
      <c r="AU509" s="247" t="s">
        <v>127</v>
      </c>
      <c r="AV509" s="13" t="s">
        <v>127</v>
      </c>
      <c r="AW509" s="13" t="s">
        <v>36</v>
      </c>
      <c r="AX509" s="13" t="s">
        <v>79</v>
      </c>
      <c r="AY509" s="247" t="s">
        <v>181</v>
      </c>
    </row>
    <row r="510" s="13" customFormat="1">
      <c r="A510" s="13"/>
      <c r="B510" s="236"/>
      <c r="C510" s="237"/>
      <c r="D510" s="238" t="s">
        <v>191</v>
      </c>
      <c r="E510" s="239" t="s">
        <v>1</v>
      </c>
      <c r="F510" s="240" t="s">
        <v>677</v>
      </c>
      <c r="G510" s="237"/>
      <c r="H510" s="241">
        <v>-81.974999999999994</v>
      </c>
      <c r="I510" s="242"/>
      <c r="J510" s="237"/>
      <c r="K510" s="237"/>
      <c r="L510" s="243"/>
      <c r="M510" s="244"/>
      <c r="N510" s="245"/>
      <c r="O510" s="245"/>
      <c r="P510" s="245"/>
      <c r="Q510" s="245"/>
      <c r="R510" s="245"/>
      <c r="S510" s="245"/>
      <c r="T510" s="246"/>
      <c r="U510" s="13"/>
      <c r="V510" s="13"/>
      <c r="W510" s="13"/>
      <c r="X510" s="13"/>
      <c r="Y510" s="13"/>
      <c r="Z510" s="13"/>
      <c r="AA510" s="13"/>
      <c r="AB510" s="13"/>
      <c r="AC510" s="13"/>
      <c r="AD510" s="13"/>
      <c r="AE510" s="13"/>
      <c r="AT510" s="247" t="s">
        <v>191</v>
      </c>
      <c r="AU510" s="247" t="s">
        <v>127</v>
      </c>
      <c r="AV510" s="13" t="s">
        <v>127</v>
      </c>
      <c r="AW510" s="13" t="s">
        <v>36</v>
      </c>
      <c r="AX510" s="13" t="s">
        <v>79</v>
      </c>
      <c r="AY510" s="247" t="s">
        <v>181</v>
      </c>
    </row>
    <row r="511" s="13" customFormat="1">
      <c r="A511" s="13"/>
      <c r="B511" s="236"/>
      <c r="C511" s="237"/>
      <c r="D511" s="238" t="s">
        <v>191</v>
      </c>
      <c r="E511" s="239" t="s">
        <v>1</v>
      </c>
      <c r="F511" s="240" t="s">
        <v>678</v>
      </c>
      <c r="G511" s="237"/>
      <c r="H511" s="241">
        <v>82.248999999999995</v>
      </c>
      <c r="I511" s="242"/>
      <c r="J511" s="237"/>
      <c r="K511" s="237"/>
      <c r="L511" s="243"/>
      <c r="M511" s="244"/>
      <c r="N511" s="245"/>
      <c r="O511" s="245"/>
      <c r="P511" s="245"/>
      <c r="Q511" s="245"/>
      <c r="R511" s="245"/>
      <c r="S511" s="245"/>
      <c r="T511" s="246"/>
      <c r="U511" s="13"/>
      <c r="V511" s="13"/>
      <c r="W511" s="13"/>
      <c r="X511" s="13"/>
      <c r="Y511" s="13"/>
      <c r="Z511" s="13"/>
      <c r="AA511" s="13"/>
      <c r="AB511" s="13"/>
      <c r="AC511" s="13"/>
      <c r="AD511" s="13"/>
      <c r="AE511" s="13"/>
      <c r="AT511" s="247" t="s">
        <v>191</v>
      </c>
      <c r="AU511" s="247" t="s">
        <v>127</v>
      </c>
      <c r="AV511" s="13" t="s">
        <v>127</v>
      </c>
      <c r="AW511" s="13" t="s">
        <v>36</v>
      </c>
      <c r="AX511" s="13" t="s">
        <v>79</v>
      </c>
      <c r="AY511" s="247" t="s">
        <v>181</v>
      </c>
    </row>
    <row r="512" s="13" customFormat="1">
      <c r="A512" s="13"/>
      <c r="B512" s="236"/>
      <c r="C512" s="237"/>
      <c r="D512" s="238" t="s">
        <v>191</v>
      </c>
      <c r="E512" s="239" t="s">
        <v>1</v>
      </c>
      <c r="F512" s="240" t="s">
        <v>679</v>
      </c>
      <c r="G512" s="237"/>
      <c r="H512" s="241">
        <v>13.83</v>
      </c>
      <c r="I512" s="242"/>
      <c r="J512" s="237"/>
      <c r="K512" s="237"/>
      <c r="L512" s="243"/>
      <c r="M512" s="244"/>
      <c r="N512" s="245"/>
      <c r="O512" s="245"/>
      <c r="P512" s="245"/>
      <c r="Q512" s="245"/>
      <c r="R512" s="245"/>
      <c r="S512" s="245"/>
      <c r="T512" s="246"/>
      <c r="U512" s="13"/>
      <c r="V512" s="13"/>
      <c r="W512" s="13"/>
      <c r="X512" s="13"/>
      <c r="Y512" s="13"/>
      <c r="Z512" s="13"/>
      <c r="AA512" s="13"/>
      <c r="AB512" s="13"/>
      <c r="AC512" s="13"/>
      <c r="AD512" s="13"/>
      <c r="AE512" s="13"/>
      <c r="AT512" s="247" t="s">
        <v>191</v>
      </c>
      <c r="AU512" s="247" t="s">
        <v>127</v>
      </c>
      <c r="AV512" s="13" t="s">
        <v>127</v>
      </c>
      <c r="AW512" s="13" t="s">
        <v>36</v>
      </c>
      <c r="AX512" s="13" t="s">
        <v>79</v>
      </c>
      <c r="AY512" s="247" t="s">
        <v>181</v>
      </c>
    </row>
    <row r="513" s="13" customFormat="1">
      <c r="A513" s="13"/>
      <c r="B513" s="236"/>
      <c r="C513" s="237"/>
      <c r="D513" s="238" t="s">
        <v>191</v>
      </c>
      <c r="E513" s="239" t="s">
        <v>1</v>
      </c>
      <c r="F513" s="240" t="s">
        <v>680</v>
      </c>
      <c r="G513" s="237"/>
      <c r="H513" s="241">
        <v>301.00400000000002</v>
      </c>
      <c r="I513" s="242"/>
      <c r="J513" s="237"/>
      <c r="K513" s="237"/>
      <c r="L513" s="243"/>
      <c r="M513" s="244"/>
      <c r="N513" s="245"/>
      <c r="O513" s="245"/>
      <c r="P513" s="245"/>
      <c r="Q513" s="245"/>
      <c r="R513" s="245"/>
      <c r="S513" s="245"/>
      <c r="T513" s="246"/>
      <c r="U513" s="13"/>
      <c r="V513" s="13"/>
      <c r="W513" s="13"/>
      <c r="X513" s="13"/>
      <c r="Y513" s="13"/>
      <c r="Z513" s="13"/>
      <c r="AA513" s="13"/>
      <c r="AB513" s="13"/>
      <c r="AC513" s="13"/>
      <c r="AD513" s="13"/>
      <c r="AE513" s="13"/>
      <c r="AT513" s="247" t="s">
        <v>191</v>
      </c>
      <c r="AU513" s="247" t="s">
        <v>127</v>
      </c>
      <c r="AV513" s="13" t="s">
        <v>127</v>
      </c>
      <c r="AW513" s="13" t="s">
        <v>36</v>
      </c>
      <c r="AX513" s="13" t="s">
        <v>79</v>
      </c>
      <c r="AY513" s="247" t="s">
        <v>181</v>
      </c>
    </row>
    <row r="514" s="14" customFormat="1">
      <c r="A514" s="14"/>
      <c r="B514" s="248"/>
      <c r="C514" s="249"/>
      <c r="D514" s="238" t="s">
        <v>191</v>
      </c>
      <c r="E514" s="250" t="s">
        <v>1</v>
      </c>
      <c r="F514" s="251" t="s">
        <v>193</v>
      </c>
      <c r="G514" s="249"/>
      <c r="H514" s="252">
        <v>602.00800000000004</v>
      </c>
      <c r="I514" s="253"/>
      <c r="J514" s="249"/>
      <c r="K514" s="249"/>
      <c r="L514" s="254"/>
      <c r="M514" s="255"/>
      <c r="N514" s="256"/>
      <c r="O514" s="256"/>
      <c r="P514" s="256"/>
      <c r="Q514" s="256"/>
      <c r="R514" s="256"/>
      <c r="S514" s="256"/>
      <c r="T514" s="257"/>
      <c r="U514" s="14"/>
      <c r="V514" s="14"/>
      <c r="W514" s="14"/>
      <c r="X514" s="14"/>
      <c r="Y514" s="14"/>
      <c r="Z514" s="14"/>
      <c r="AA514" s="14"/>
      <c r="AB514" s="14"/>
      <c r="AC514" s="14"/>
      <c r="AD514" s="14"/>
      <c r="AE514" s="14"/>
      <c r="AT514" s="258" t="s">
        <v>191</v>
      </c>
      <c r="AU514" s="258" t="s">
        <v>127</v>
      </c>
      <c r="AV514" s="14" t="s">
        <v>188</v>
      </c>
      <c r="AW514" s="14" t="s">
        <v>36</v>
      </c>
      <c r="AX514" s="14" t="s">
        <v>86</v>
      </c>
      <c r="AY514" s="258" t="s">
        <v>181</v>
      </c>
    </row>
    <row r="515" s="2" customFormat="1" ht="66.75" customHeight="1">
      <c r="A515" s="38"/>
      <c r="B515" s="39"/>
      <c r="C515" s="218" t="s">
        <v>681</v>
      </c>
      <c r="D515" s="218" t="s">
        <v>183</v>
      </c>
      <c r="E515" s="219" t="s">
        <v>682</v>
      </c>
      <c r="F515" s="220" t="s">
        <v>683</v>
      </c>
      <c r="G515" s="221" t="s">
        <v>227</v>
      </c>
      <c r="H515" s="222">
        <v>151.86000000000001</v>
      </c>
      <c r="I515" s="223"/>
      <c r="J515" s="224">
        <f>ROUND(I515*H515,2)</f>
        <v>0</v>
      </c>
      <c r="K515" s="220" t="s">
        <v>187</v>
      </c>
      <c r="L515" s="44"/>
      <c r="M515" s="225" t="s">
        <v>1</v>
      </c>
      <c r="N515" s="226" t="s">
        <v>45</v>
      </c>
      <c r="O515" s="91"/>
      <c r="P515" s="227">
        <f>O515*H515</f>
        <v>0</v>
      </c>
      <c r="Q515" s="227">
        <v>0</v>
      </c>
      <c r="R515" s="227">
        <f>Q515*H515</f>
        <v>0</v>
      </c>
      <c r="S515" s="227">
        <v>0</v>
      </c>
      <c r="T515" s="228">
        <f>S515*H515</f>
        <v>0</v>
      </c>
      <c r="U515" s="38"/>
      <c r="V515" s="38"/>
      <c r="W515" s="38"/>
      <c r="X515" s="38"/>
      <c r="Y515" s="38"/>
      <c r="Z515" s="38"/>
      <c r="AA515" s="38"/>
      <c r="AB515" s="38"/>
      <c r="AC515" s="38"/>
      <c r="AD515" s="38"/>
      <c r="AE515" s="38"/>
      <c r="AR515" s="229" t="s">
        <v>188</v>
      </c>
      <c r="AT515" s="229" t="s">
        <v>183</v>
      </c>
      <c r="AU515" s="229" t="s">
        <v>127</v>
      </c>
      <c r="AY515" s="17" t="s">
        <v>181</v>
      </c>
      <c r="BE515" s="230">
        <f>IF(N515="základní",J515,0)</f>
        <v>0</v>
      </c>
      <c r="BF515" s="230">
        <f>IF(N515="snížená",J515,0)</f>
        <v>0</v>
      </c>
      <c r="BG515" s="230">
        <f>IF(N515="zákl. přenesená",J515,0)</f>
        <v>0</v>
      </c>
      <c r="BH515" s="230">
        <f>IF(N515="sníž. přenesená",J515,0)</f>
        <v>0</v>
      </c>
      <c r="BI515" s="230">
        <f>IF(N515="nulová",J515,0)</f>
        <v>0</v>
      </c>
      <c r="BJ515" s="17" t="s">
        <v>127</v>
      </c>
      <c r="BK515" s="230">
        <f>ROUND(I515*H515,2)</f>
        <v>0</v>
      </c>
      <c r="BL515" s="17" t="s">
        <v>188</v>
      </c>
      <c r="BM515" s="229" t="s">
        <v>684</v>
      </c>
    </row>
    <row r="516" s="2" customFormat="1">
      <c r="A516" s="38"/>
      <c r="B516" s="39"/>
      <c r="C516" s="40"/>
      <c r="D516" s="231" t="s">
        <v>189</v>
      </c>
      <c r="E516" s="40"/>
      <c r="F516" s="232" t="s">
        <v>685</v>
      </c>
      <c r="G516" s="40"/>
      <c r="H516" s="40"/>
      <c r="I516" s="233"/>
      <c r="J516" s="40"/>
      <c r="K516" s="40"/>
      <c r="L516" s="44"/>
      <c r="M516" s="234"/>
      <c r="N516" s="235"/>
      <c r="O516" s="91"/>
      <c r="P516" s="91"/>
      <c r="Q516" s="91"/>
      <c r="R516" s="91"/>
      <c r="S516" s="91"/>
      <c r="T516" s="92"/>
      <c r="U516" s="38"/>
      <c r="V516" s="38"/>
      <c r="W516" s="38"/>
      <c r="X516" s="38"/>
      <c r="Y516" s="38"/>
      <c r="Z516" s="38"/>
      <c r="AA516" s="38"/>
      <c r="AB516" s="38"/>
      <c r="AC516" s="38"/>
      <c r="AD516" s="38"/>
      <c r="AE516" s="38"/>
      <c r="AT516" s="17" t="s">
        <v>189</v>
      </c>
      <c r="AU516" s="17" t="s">
        <v>127</v>
      </c>
    </row>
    <row r="517" s="13" customFormat="1">
      <c r="A517" s="13"/>
      <c r="B517" s="236"/>
      <c r="C517" s="237"/>
      <c r="D517" s="238" t="s">
        <v>191</v>
      </c>
      <c r="E517" s="239" t="s">
        <v>1</v>
      </c>
      <c r="F517" s="240" t="s">
        <v>636</v>
      </c>
      <c r="G517" s="237"/>
      <c r="H517" s="241">
        <v>151.86000000000001</v>
      </c>
      <c r="I517" s="242"/>
      <c r="J517" s="237"/>
      <c r="K517" s="237"/>
      <c r="L517" s="243"/>
      <c r="M517" s="244"/>
      <c r="N517" s="245"/>
      <c r="O517" s="245"/>
      <c r="P517" s="245"/>
      <c r="Q517" s="245"/>
      <c r="R517" s="245"/>
      <c r="S517" s="245"/>
      <c r="T517" s="246"/>
      <c r="U517" s="13"/>
      <c r="V517" s="13"/>
      <c r="W517" s="13"/>
      <c r="X517" s="13"/>
      <c r="Y517" s="13"/>
      <c r="Z517" s="13"/>
      <c r="AA517" s="13"/>
      <c r="AB517" s="13"/>
      <c r="AC517" s="13"/>
      <c r="AD517" s="13"/>
      <c r="AE517" s="13"/>
      <c r="AT517" s="247" t="s">
        <v>191</v>
      </c>
      <c r="AU517" s="247" t="s">
        <v>127</v>
      </c>
      <c r="AV517" s="13" t="s">
        <v>127</v>
      </c>
      <c r="AW517" s="13" t="s">
        <v>36</v>
      </c>
      <c r="AX517" s="13" t="s">
        <v>79</v>
      </c>
      <c r="AY517" s="247" t="s">
        <v>181</v>
      </c>
    </row>
    <row r="518" s="14" customFormat="1">
      <c r="A518" s="14"/>
      <c r="B518" s="248"/>
      <c r="C518" s="249"/>
      <c r="D518" s="238" t="s">
        <v>191</v>
      </c>
      <c r="E518" s="250" t="s">
        <v>1</v>
      </c>
      <c r="F518" s="251" t="s">
        <v>193</v>
      </c>
      <c r="G518" s="249"/>
      <c r="H518" s="252">
        <v>151.86000000000001</v>
      </c>
      <c r="I518" s="253"/>
      <c r="J518" s="249"/>
      <c r="K518" s="249"/>
      <c r="L518" s="254"/>
      <c r="M518" s="255"/>
      <c r="N518" s="256"/>
      <c r="O518" s="256"/>
      <c r="P518" s="256"/>
      <c r="Q518" s="256"/>
      <c r="R518" s="256"/>
      <c r="S518" s="256"/>
      <c r="T518" s="257"/>
      <c r="U518" s="14"/>
      <c r="V518" s="14"/>
      <c r="W518" s="14"/>
      <c r="X518" s="14"/>
      <c r="Y518" s="14"/>
      <c r="Z518" s="14"/>
      <c r="AA518" s="14"/>
      <c r="AB518" s="14"/>
      <c r="AC518" s="14"/>
      <c r="AD518" s="14"/>
      <c r="AE518" s="14"/>
      <c r="AT518" s="258" t="s">
        <v>191</v>
      </c>
      <c r="AU518" s="258" t="s">
        <v>127</v>
      </c>
      <c r="AV518" s="14" t="s">
        <v>188</v>
      </c>
      <c r="AW518" s="14" t="s">
        <v>36</v>
      </c>
      <c r="AX518" s="14" t="s">
        <v>86</v>
      </c>
      <c r="AY518" s="258" t="s">
        <v>181</v>
      </c>
    </row>
    <row r="519" s="2" customFormat="1" ht="16.5" customHeight="1">
      <c r="A519" s="38"/>
      <c r="B519" s="39"/>
      <c r="C519" s="259" t="s">
        <v>434</v>
      </c>
      <c r="D519" s="259" t="s">
        <v>238</v>
      </c>
      <c r="E519" s="260" t="s">
        <v>686</v>
      </c>
      <c r="F519" s="261" t="s">
        <v>687</v>
      </c>
      <c r="G519" s="262" t="s">
        <v>227</v>
      </c>
      <c r="H519" s="263">
        <v>159.453</v>
      </c>
      <c r="I519" s="264"/>
      <c r="J519" s="265">
        <f>ROUND(I519*H519,2)</f>
        <v>0</v>
      </c>
      <c r="K519" s="261" t="s">
        <v>187</v>
      </c>
      <c r="L519" s="266"/>
      <c r="M519" s="267" t="s">
        <v>1</v>
      </c>
      <c r="N519" s="268" t="s">
        <v>45</v>
      </c>
      <c r="O519" s="91"/>
      <c r="P519" s="227">
        <f>O519*H519</f>
        <v>0</v>
      </c>
      <c r="Q519" s="227">
        <v>0</v>
      </c>
      <c r="R519" s="227">
        <f>Q519*H519</f>
        <v>0</v>
      </c>
      <c r="S519" s="227">
        <v>0</v>
      </c>
      <c r="T519" s="228">
        <f>S519*H519</f>
        <v>0</v>
      </c>
      <c r="U519" s="38"/>
      <c r="V519" s="38"/>
      <c r="W519" s="38"/>
      <c r="X519" s="38"/>
      <c r="Y519" s="38"/>
      <c r="Z519" s="38"/>
      <c r="AA519" s="38"/>
      <c r="AB519" s="38"/>
      <c r="AC519" s="38"/>
      <c r="AD519" s="38"/>
      <c r="AE519" s="38"/>
      <c r="AR519" s="229" t="s">
        <v>208</v>
      </c>
      <c r="AT519" s="229" t="s">
        <v>238</v>
      </c>
      <c r="AU519" s="229" t="s">
        <v>127</v>
      </c>
      <c r="AY519" s="17" t="s">
        <v>181</v>
      </c>
      <c r="BE519" s="230">
        <f>IF(N519="základní",J519,0)</f>
        <v>0</v>
      </c>
      <c r="BF519" s="230">
        <f>IF(N519="snížená",J519,0)</f>
        <v>0</v>
      </c>
      <c r="BG519" s="230">
        <f>IF(N519="zákl. přenesená",J519,0)</f>
        <v>0</v>
      </c>
      <c r="BH519" s="230">
        <f>IF(N519="sníž. přenesená",J519,0)</f>
        <v>0</v>
      </c>
      <c r="BI519" s="230">
        <f>IF(N519="nulová",J519,0)</f>
        <v>0</v>
      </c>
      <c r="BJ519" s="17" t="s">
        <v>127</v>
      </c>
      <c r="BK519" s="230">
        <f>ROUND(I519*H519,2)</f>
        <v>0</v>
      </c>
      <c r="BL519" s="17" t="s">
        <v>188</v>
      </c>
      <c r="BM519" s="229" t="s">
        <v>688</v>
      </c>
    </row>
    <row r="520" s="13" customFormat="1">
      <c r="A520" s="13"/>
      <c r="B520" s="236"/>
      <c r="C520" s="237"/>
      <c r="D520" s="238" t="s">
        <v>191</v>
      </c>
      <c r="E520" s="239" t="s">
        <v>1</v>
      </c>
      <c r="F520" s="240" t="s">
        <v>689</v>
      </c>
      <c r="G520" s="237"/>
      <c r="H520" s="241">
        <v>159.453</v>
      </c>
      <c r="I520" s="242"/>
      <c r="J520" s="237"/>
      <c r="K520" s="237"/>
      <c r="L520" s="243"/>
      <c r="M520" s="244"/>
      <c r="N520" s="245"/>
      <c r="O520" s="245"/>
      <c r="P520" s="245"/>
      <c r="Q520" s="245"/>
      <c r="R520" s="245"/>
      <c r="S520" s="245"/>
      <c r="T520" s="246"/>
      <c r="U520" s="13"/>
      <c r="V520" s="13"/>
      <c r="W520" s="13"/>
      <c r="X520" s="13"/>
      <c r="Y520" s="13"/>
      <c r="Z520" s="13"/>
      <c r="AA520" s="13"/>
      <c r="AB520" s="13"/>
      <c r="AC520" s="13"/>
      <c r="AD520" s="13"/>
      <c r="AE520" s="13"/>
      <c r="AT520" s="247" t="s">
        <v>191</v>
      </c>
      <c r="AU520" s="247" t="s">
        <v>127</v>
      </c>
      <c r="AV520" s="13" t="s">
        <v>127</v>
      </c>
      <c r="AW520" s="13" t="s">
        <v>36</v>
      </c>
      <c r="AX520" s="13" t="s">
        <v>79</v>
      </c>
      <c r="AY520" s="247" t="s">
        <v>181</v>
      </c>
    </row>
    <row r="521" s="14" customFormat="1">
      <c r="A521" s="14"/>
      <c r="B521" s="248"/>
      <c r="C521" s="249"/>
      <c r="D521" s="238" t="s">
        <v>191</v>
      </c>
      <c r="E521" s="250" t="s">
        <v>1</v>
      </c>
      <c r="F521" s="251" t="s">
        <v>193</v>
      </c>
      <c r="G521" s="249"/>
      <c r="H521" s="252">
        <v>159.453</v>
      </c>
      <c r="I521" s="253"/>
      <c r="J521" s="249"/>
      <c r="K521" s="249"/>
      <c r="L521" s="254"/>
      <c r="M521" s="255"/>
      <c r="N521" s="256"/>
      <c r="O521" s="256"/>
      <c r="P521" s="256"/>
      <c r="Q521" s="256"/>
      <c r="R521" s="256"/>
      <c r="S521" s="256"/>
      <c r="T521" s="257"/>
      <c r="U521" s="14"/>
      <c r="V521" s="14"/>
      <c r="W521" s="14"/>
      <c r="X521" s="14"/>
      <c r="Y521" s="14"/>
      <c r="Z521" s="14"/>
      <c r="AA521" s="14"/>
      <c r="AB521" s="14"/>
      <c r="AC521" s="14"/>
      <c r="AD521" s="14"/>
      <c r="AE521" s="14"/>
      <c r="AT521" s="258" t="s">
        <v>191</v>
      </c>
      <c r="AU521" s="258" t="s">
        <v>127</v>
      </c>
      <c r="AV521" s="14" t="s">
        <v>188</v>
      </c>
      <c r="AW521" s="14" t="s">
        <v>36</v>
      </c>
      <c r="AX521" s="14" t="s">
        <v>86</v>
      </c>
      <c r="AY521" s="258" t="s">
        <v>181</v>
      </c>
    </row>
    <row r="522" s="2" customFormat="1" ht="66.75" customHeight="1">
      <c r="A522" s="38"/>
      <c r="B522" s="39"/>
      <c r="C522" s="218" t="s">
        <v>690</v>
      </c>
      <c r="D522" s="218" t="s">
        <v>183</v>
      </c>
      <c r="E522" s="219" t="s">
        <v>691</v>
      </c>
      <c r="F522" s="220" t="s">
        <v>692</v>
      </c>
      <c r="G522" s="221" t="s">
        <v>227</v>
      </c>
      <c r="H522" s="222">
        <v>3.552</v>
      </c>
      <c r="I522" s="223"/>
      <c r="J522" s="224">
        <f>ROUND(I522*H522,2)</f>
        <v>0</v>
      </c>
      <c r="K522" s="220" t="s">
        <v>187</v>
      </c>
      <c r="L522" s="44"/>
      <c r="M522" s="225" t="s">
        <v>1</v>
      </c>
      <c r="N522" s="226" t="s">
        <v>45</v>
      </c>
      <c r="O522" s="91"/>
      <c r="P522" s="227">
        <f>O522*H522</f>
        <v>0</v>
      </c>
      <c r="Q522" s="227">
        <v>0</v>
      </c>
      <c r="R522" s="227">
        <f>Q522*H522</f>
        <v>0</v>
      </c>
      <c r="S522" s="227">
        <v>0</v>
      </c>
      <c r="T522" s="228">
        <f>S522*H522</f>
        <v>0</v>
      </c>
      <c r="U522" s="38"/>
      <c r="V522" s="38"/>
      <c r="W522" s="38"/>
      <c r="X522" s="38"/>
      <c r="Y522" s="38"/>
      <c r="Z522" s="38"/>
      <c r="AA522" s="38"/>
      <c r="AB522" s="38"/>
      <c r="AC522" s="38"/>
      <c r="AD522" s="38"/>
      <c r="AE522" s="38"/>
      <c r="AR522" s="229" t="s">
        <v>188</v>
      </c>
      <c r="AT522" s="229" t="s">
        <v>183</v>
      </c>
      <c r="AU522" s="229" t="s">
        <v>127</v>
      </c>
      <c r="AY522" s="17" t="s">
        <v>181</v>
      </c>
      <c r="BE522" s="230">
        <f>IF(N522="základní",J522,0)</f>
        <v>0</v>
      </c>
      <c r="BF522" s="230">
        <f>IF(N522="snížená",J522,0)</f>
        <v>0</v>
      </c>
      <c r="BG522" s="230">
        <f>IF(N522="zákl. přenesená",J522,0)</f>
        <v>0</v>
      </c>
      <c r="BH522" s="230">
        <f>IF(N522="sníž. přenesená",J522,0)</f>
        <v>0</v>
      </c>
      <c r="BI522" s="230">
        <f>IF(N522="nulová",J522,0)</f>
        <v>0</v>
      </c>
      <c r="BJ522" s="17" t="s">
        <v>127</v>
      </c>
      <c r="BK522" s="230">
        <f>ROUND(I522*H522,2)</f>
        <v>0</v>
      </c>
      <c r="BL522" s="17" t="s">
        <v>188</v>
      </c>
      <c r="BM522" s="229" t="s">
        <v>693</v>
      </c>
    </row>
    <row r="523" s="2" customFormat="1">
      <c r="A523" s="38"/>
      <c r="B523" s="39"/>
      <c r="C523" s="40"/>
      <c r="D523" s="231" t="s">
        <v>189</v>
      </c>
      <c r="E523" s="40"/>
      <c r="F523" s="232" t="s">
        <v>694</v>
      </c>
      <c r="G523" s="40"/>
      <c r="H523" s="40"/>
      <c r="I523" s="233"/>
      <c r="J523" s="40"/>
      <c r="K523" s="40"/>
      <c r="L523" s="44"/>
      <c r="M523" s="234"/>
      <c r="N523" s="235"/>
      <c r="O523" s="91"/>
      <c r="P523" s="91"/>
      <c r="Q523" s="91"/>
      <c r="R523" s="91"/>
      <c r="S523" s="91"/>
      <c r="T523" s="92"/>
      <c r="U523" s="38"/>
      <c r="V523" s="38"/>
      <c r="W523" s="38"/>
      <c r="X523" s="38"/>
      <c r="Y523" s="38"/>
      <c r="Z523" s="38"/>
      <c r="AA523" s="38"/>
      <c r="AB523" s="38"/>
      <c r="AC523" s="38"/>
      <c r="AD523" s="38"/>
      <c r="AE523" s="38"/>
      <c r="AT523" s="17" t="s">
        <v>189</v>
      </c>
      <c r="AU523" s="17" t="s">
        <v>127</v>
      </c>
    </row>
    <row r="524" s="13" customFormat="1">
      <c r="A524" s="13"/>
      <c r="B524" s="236"/>
      <c r="C524" s="237"/>
      <c r="D524" s="238" t="s">
        <v>191</v>
      </c>
      <c r="E524" s="239" t="s">
        <v>1</v>
      </c>
      <c r="F524" s="240" t="s">
        <v>695</v>
      </c>
      <c r="G524" s="237"/>
      <c r="H524" s="241">
        <v>3.552</v>
      </c>
      <c r="I524" s="242"/>
      <c r="J524" s="237"/>
      <c r="K524" s="237"/>
      <c r="L524" s="243"/>
      <c r="M524" s="244"/>
      <c r="N524" s="245"/>
      <c r="O524" s="245"/>
      <c r="P524" s="245"/>
      <c r="Q524" s="245"/>
      <c r="R524" s="245"/>
      <c r="S524" s="245"/>
      <c r="T524" s="246"/>
      <c r="U524" s="13"/>
      <c r="V524" s="13"/>
      <c r="W524" s="13"/>
      <c r="X524" s="13"/>
      <c r="Y524" s="13"/>
      <c r="Z524" s="13"/>
      <c r="AA524" s="13"/>
      <c r="AB524" s="13"/>
      <c r="AC524" s="13"/>
      <c r="AD524" s="13"/>
      <c r="AE524" s="13"/>
      <c r="AT524" s="247" t="s">
        <v>191</v>
      </c>
      <c r="AU524" s="247" t="s">
        <v>127</v>
      </c>
      <c r="AV524" s="13" t="s">
        <v>127</v>
      </c>
      <c r="AW524" s="13" t="s">
        <v>36</v>
      </c>
      <c r="AX524" s="13" t="s">
        <v>79</v>
      </c>
      <c r="AY524" s="247" t="s">
        <v>181</v>
      </c>
    </row>
    <row r="525" s="14" customFormat="1">
      <c r="A525" s="14"/>
      <c r="B525" s="248"/>
      <c r="C525" s="249"/>
      <c r="D525" s="238" t="s">
        <v>191</v>
      </c>
      <c r="E525" s="250" t="s">
        <v>1</v>
      </c>
      <c r="F525" s="251" t="s">
        <v>193</v>
      </c>
      <c r="G525" s="249"/>
      <c r="H525" s="252">
        <v>3.552</v>
      </c>
      <c r="I525" s="253"/>
      <c r="J525" s="249"/>
      <c r="K525" s="249"/>
      <c r="L525" s="254"/>
      <c r="M525" s="255"/>
      <c r="N525" s="256"/>
      <c r="O525" s="256"/>
      <c r="P525" s="256"/>
      <c r="Q525" s="256"/>
      <c r="R525" s="256"/>
      <c r="S525" s="256"/>
      <c r="T525" s="257"/>
      <c r="U525" s="14"/>
      <c r="V525" s="14"/>
      <c r="W525" s="14"/>
      <c r="X525" s="14"/>
      <c r="Y525" s="14"/>
      <c r="Z525" s="14"/>
      <c r="AA525" s="14"/>
      <c r="AB525" s="14"/>
      <c r="AC525" s="14"/>
      <c r="AD525" s="14"/>
      <c r="AE525" s="14"/>
      <c r="AT525" s="258" t="s">
        <v>191</v>
      </c>
      <c r="AU525" s="258" t="s">
        <v>127</v>
      </c>
      <c r="AV525" s="14" t="s">
        <v>188</v>
      </c>
      <c r="AW525" s="14" t="s">
        <v>36</v>
      </c>
      <c r="AX525" s="14" t="s">
        <v>86</v>
      </c>
      <c r="AY525" s="258" t="s">
        <v>181</v>
      </c>
    </row>
    <row r="526" s="2" customFormat="1" ht="24.15" customHeight="1">
      <c r="A526" s="38"/>
      <c r="B526" s="39"/>
      <c r="C526" s="259" t="s">
        <v>439</v>
      </c>
      <c r="D526" s="259" t="s">
        <v>238</v>
      </c>
      <c r="E526" s="260" t="s">
        <v>696</v>
      </c>
      <c r="F526" s="261" t="s">
        <v>697</v>
      </c>
      <c r="G526" s="262" t="s">
        <v>227</v>
      </c>
      <c r="H526" s="263">
        <v>3.73</v>
      </c>
      <c r="I526" s="264"/>
      <c r="J526" s="265">
        <f>ROUND(I526*H526,2)</f>
        <v>0</v>
      </c>
      <c r="K526" s="261" t="s">
        <v>187</v>
      </c>
      <c r="L526" s="266"/>
      <c r="M526" s="267" t="s">
        <v>1</v>
      </c>
      <c r="N526" s="268" t="s">
        <v>45</v>
      </c>
      <c r="O526" s="91"/>
      <c r="P526" s="227">
        <f>O526*H526</f>
        <v>0</v>
      </c>
      <c r="Q526" s="227">
        <v>0</v>
      </c>
      <c r="R526" s="227">
        <f>Q526*H526</f>
        <v>0</v>
      </c>
      <c r="S526" s="227">
        <v>0</v>
      </c>
      <c r="T526" s="228">
        <f>S526*H526</f>
        <v>0</v>
      </c>
      <c r="U526" s="38"/>
      <c r="V526" s="38"/>
      <c r="W526" s="38"/>
      <c r="X526" s="38"/>
      <c r="Y526" s="38"/>
      <c r="Z526" s="38"/>
      <c r="AA526" s="38"/>
      <c r="AB526" s="38"/>
      <c r="AC526" s="38"/>
      <c r="AD526" s="38"/>
      <c r="AE526" s="38"/>
      <c r="AR526" s="229" t="s">
        <v>208</v>
      </c>
      <c r="AT526" s="229" t="s">
        <v>238</v>
      </c>
      <c r="AU526" s="229" t="s">
        <v>127</v>
      </c>
      <c r="AY526" s="17" t="s">
        <v>181</v>
      </c>
      <c r="BE526" s="230">
        <f>IF(N526="základní",J526,0)</f>
        <v>0</v>
      </c>
      <c r="BF526" s="230">
        <f>IF(N526="snížená",J526,0)</f>
        <v>0</v>
      </c>
      <c r="BG526" s="230">
        <f>IF(N526="zákl. přenesená",J526,0)</f>
        <v>0</v>
      </c>
      <c r="BH526" s="230">
        <f>IF(N526="sníž. přenesená",J526,0)</f>
        <v>0</v>
      </c>
      <c r="BI526" s="230">
        <f>IF(N526="nulová",J526,0)</f>
        <v>0</v>
      </c>
      <c r="BJ526" s="17" t="s">
        <v>127</v>
      </c>
      <c r="BK526" s="230">
        <f>ROUND(I526*H526,2)</f>
        <v>0</v>
      </c>
      <c r="BL526" s="17" t="s">
        <v>188</v>
      </c>
      <c r="BM526" s="229" t="s">
        <v>698</v>
      </c>
    </row>
    <row r="527" s="13" customFormat="1">
      <c r="A527" s="13"/>
      <c r="B527" s="236"/>
      <c r="C527" s="237"/>
      <c r="D527" s="238" t="s">
        <v>191</v>
      </c>
      <c r="E527" s="239" t="s">
        <v>1</v>
      </c>
      <c r="F527" s="240" t="s">
        <v>699</v>
      </c>
      <c r="G527" s="237"/>
      <c r="H527" s="241">
        <v>3.73</v>
      </c>
      <c r="I527" s="242"/>
      <c r="J527" s="237"/>
      <c r="K527" s="237"/>
      <c r="L527" s="243"/>
      <c r="M527" s="244"/>
      <c r="N527" s="245"/>
      <c r="O527" s="245"/>
      <c r="P527" s="245"/>
      <c r="Q527" s="245"/>
      <c r="R527" s="245"/>
      <c r="S527" s="245"/>
      <c r="T527" s="246"/>
      <c r="U527" s="13"/>
      <c r="V527" s="13"/>
      <c r="W527" s="13"/>
      <c r="X527" s="13"/>
      <c r="Y527" s="13"/>
      <c r="Z527" s="13"/>
      <c r="AA527" s="13"/>
      <c r="AB527" s="13"/>
      <c r="AC527" s="13"/>
      <c r="AD527" s="13"/>
      <c r="AE527" s="13"/>
      <c r="AT527" s="247" t="s">
        <v>191</v>
      </c>
      <c r="AU527" s="247" t="s">
        <v>127</v>
      </c>
      <c r="AV527" s="13" t="s">
        <v>127</v>
      </c>
      <c r="AW527" s="13" t="s">
        <v>36</v>
      </c>
      <c r="AX527" s="13" t="s">
        <v>79</v>
      </c>
      <c r="AY527" s="247" t="s">
        <v>181</v>
      </c>
    </row>
    <row r="528" s="14" customFormat="1">
      <c r="A528" s="14"/>
      <c r="B528" s="248"/>
      <c r="C528" s="249"/>
      <c r="D528" s="238" t="s">
        <v>191</v>
      </c>
      <c r="E528" s="250" t="s">
        <v>1</v>
      </c>
      <c r="F528" s="251" t="s">
        <v>193</v>
      </c>
      <c r="G528" s="249"/>
      <c r="H528" s="252">
        <v>3.73</v>
      </c>
      <c r="I528" s="253"/>
      <c r="J528" s="249"/>
      <c r="K528" s="249"/>
      <c r="L528" s="254"/>
      <c r="M528" s="255"/>
      <c r="N528" s="256"/>
      <c r="O528" s="256"/>
      <c r="P528" s="256"/>
      <c r="Q528" s="256"/>
      <c r="R528" s="256"/>
      <c r="S528" s="256"/>
      <c r="T528" s="257"/>
      <c r="U528" s="14"/>
      <c r="V528" s="14"/>
      <c r="W528" s="14"/>
      <c r="X528" s="14"/>
      <c r="Y528" s="14"/>
      <c r="Z528" s="14"/>
      <c r="AA528" s="14"/>
      <c r="AB528" s="14"/>
      <c r="AC528" s="14"/>
      <c r="AD528" s="14"/>
      <c r="AE528" s="14"/>
      <c r="AT528" s="258" t="s">
        <v>191</v>
      </c>
      <c r="AU528" s="258" t="s">
        <v>127</v>
      </c>
      <c r="AV528" s="14" t="s">
        <v>188</v>
      </c>
      <c r="AW528" s="14" t="s">
        <v>36</v>
      </c>
      <c r="AX528" s="14" t="s">
        <v>86</v>
      </c>
      <c r="AY528" s="258" t="s">
        <v>181</v>
      </c>
    </row>
    <row r="529" s="2" customFormat="1" ht="66.75" customHeight="1">
      <c r="A529" s="38"/>
      <c r="B529" s="39"/>
      <c r="C529" s="218" t="s">
        <v>700</v>
      </c>
      <c r="D529" s="218" t="s">
        <v>183</v>
      </c>
      <c r="E529" s="219" t="s">
        <v>701</v>
      </c>
      <c r="F529" s="220" t="s">
        <v>702</v>
      </c>
      <c r="G529" s="221" t="s">
        <v>227</v>
      </c>
      <c r="H529" s="222">
        <v>21.893999999999998</v>
      </c>
      <c r="I529" s="223"/>
      <c r="J529" s="224">
        <f>ROUND(I529*H529,2)</f>
        <v>0</v>
      </c>
      <c r="K529" s="220" t="s">
        <v>187</v>
      </c>
      <c r="L529" s="44"/>
      <c r="M529" s="225" t="s">
        <v>1</v>
      </c>
      <c r="N529" s="226" t="s">
        <v>45</v>
      </c>
      <c r="O529" s="91"/>
      <c r="P529" s="227">
        <f>O529*H529</f>
        <v>0</v>
      </c>
      <c r="Q529" s="227">
        <v>0</v>
      </c>
      <c r="R529" s="227">
        <f>Q529*H529</f>
        <v>0</v>
      </c>
      <c r="S529" s="227">
        <v>0</v>
      </c>
      <c r="T529" s="228">
        <f>S529*H529</f>
        <v>0</v>
      </c>
      <c r="U529" s="38"/>
      <c r="V529" s="38"/>
      <c r="W529" s="38"/>
      <c r="X529" s="38"/>
      <c r="Y529" s="38"/>
      <c r="Z529" s="38"/>
      <c r="AA529" s="38"/>
      <c r="AB529" s="38"/>
      <c r="AC529" s="38"/>
      <c r="AD529" s="38"/>
      <c r="AE529" s="38"/>
      <c r="AR529" s="229" t="s">
        <v>188</v>
      </c>
      <c r="AT529" s="229" t="s">
        <v>183</v>
      </c>
      <c r="AU529" s="229" t="s">
        <v>127</v>
      </c>
      <c r="AY529" s="17" t="s">
        <v>181</v>
      </c>
      <c r="BE529" s="230">
        <f>IF(N529="základní",J529,0)</f>
        <v>0</v>
      </c>
      <c r="BF529" s="230">
        <f>IF(N529="snížená",J529,0)</f>
        <v>0</v>
      </c>
      <c r="BG529" s="230">
        <f>IF(N529="zákl. přenesená",J529,0)</f>
        <v>0</v>
      </c>
      <c r="BH529" s="230">
        <f>IF(N529="sníž. přenesená",J529,0)</f>
        <v>0</v>
      </c>
      <c r="BI529" s="230">
        <f>IF(N529="nulová",J529,0)</f>
        <v>0</v>
      </c>
      <c r="BJ529" s="17" t="s">
        <v>127</v>
      </c>
      <c r="BK529" s="230">
        <f>ROUND(I529*H529,2)</f>
        <v>0</v>
      </c>
      <c r="BL529" s="17" t="s">
        <v>188</v>
      </c>
      <c r="BM529" s="229" t="s">
        <v>703</v>
      </c>
    </row>
    <row r="530" s="2" customFormat="1">
      <c r="A530" s="38"/>
      <c r="B530" s="39"/>
      <c r="C530" s="40"/>
      <c r="D530" s="231" t="s">
        <v>189</v>
      </c>
      <c r="E530" s="40"/>
      <c r="F530" s="232" t="s">
        <v>704</v>
      </c>
      <c r="G530" s="40"/>
      <c r="H530" s="40"/>
      <c r="I530" s="233"/>
      <c r="J530" s="40"/>
      <c r="K530" s="40"/>
      <c r="L530" s="44"/>
      <c r="M530" s="234"/>
      <c r="N530" s="235"/>
      <c r="O530" s="91"/>
      <c r="P530" s="91"/>
      <c r="Q530" s="91"/>
      <c r="R530" s="91"/>
      <c r="S530" s="91"/>
      <c r="T530" s="92"/>
      <c r="U530" s="38"/>
      <c r="V530" s="38"/>
      <c r="W530" s="38"/>
      <c r="X530" s="38"/>
      <c r="Y530" s="38"/>
      <c r="Z530" s="38"/>
      <c r="AA530" s="38"/>
      <c r="AB530" s="38"/>
      <c r="AC530" s="38"/>
      <c r="AD530" s="38"/>
      <c r="AE530" s="38"/>
      <c r="AT530" s="17" t="s">
        <v>189</v>
      </c>
      <c r="AU530" s="17" t="s">
        <v>127</v>
      </c>
    </row>
    <row r="531" s="13" customFormat="1">
      <c r="A531" s="13"/>
      <c r="B531" s="236"/>
      <c r="C531" s="237"/>
      <c r="D531" s="238" t="s">
        <v>191</v>
      </c>
      <c r="E531" s="239" t="s">
        <v>1</v>
      </c>
      <c r="F531" s="240" t="s">
        <v>679</v>
      </c>
      <c r="G531" s="237"/>
      <c r="H531" s="241">
        <v>13.83</v>
      </c>
      <c r="I531" s="242"/>
      <c r="J531" s="237"/>
      <c r="K531" s="237"/>
      <c r="L531" s="243"/>
      <c r="M531" s="244"/>
      <c r="N531" s="245"/>
      <c r="O531" s="245"/>
      <c r="P531" s="245"/>
      <c r="Q531" s="245"/>
      <c r="R531" s="245"/>
      <c r="S531" s="245"/>
      <c r="T531" s="246"/>
      <c r="U531" s="13"/>
      <c r="V531" s="13"/>
      <c r="W531" s="13"/>
      <c r="X531" s="13"/>
      <c r="Y531" s="13"/>
      <c r="Z531" s="13"/>
      <c r="AA531" s="13"/>
      <c r="AB531" s="13"/>
      <c r="AC531" s="13"/>
      <c r="AD531" s="13"/>
      <c r="AE531" s="13"/>
      <c r="AT531" s="247" t="s">
        <v>191</v>
      </c>
      <c r="AU531" s="247" t="s">
        <v>127</v>
      </c>
      <c r="AV531" s="13" t="s">
        <v>127</v>
      </c>
      <c r="AW531" s="13" t="s">
        <v>36</v>
      </c>
      <c r="AX531" s="13" t="s">
        <v>79</v>
      </c>
      <c r="AY531" s="247" t="s">
        <v>181</v>
      </c>
    </row>
    <row r="532" s="13" customFormat="1">
      <c r="A532" s="13"/>
      <c r="B532" s="236"/>
      <c r="C532" s="237"/>
      <c r="D532" s="238" t="s">
        <v>191</v>
      </c>
      <c r="E532" s="239" t="s">
        <v>1</v>
      </c>
      <c r="F532" s="240" t="s">
        <v>705</v>
      </c>
      <c r="G532" s="237"/>
      <c r="H532" s="241">
        <v>8.0640000000000001</v>
      </c>
      <c r="I532" s="242"/>
      <c r="J532" s="237"/>
      <c r="K532" s="237"/>
      <c r="L532" s="243"/>
      <c r="M532" s="244"/>
      <c r="N532" s="245"/>
      <c r="O532" s="245"/>
      <c r="P532" s="245"/>
      <c r="Q532" s="245"/>
      <c r="R532" s="245"/>
      <c r="S532" s="245"/>
      <c r="T532" s="246"/>
      <c r="U532" s="13"/>
      <c r="V532" s="13"/>
      <c r="W532" s="13"/>
      <c r="X532" s="13"/>
      <c r="Y532" s="13"/>
      <c r="Z532" s="13"/>
      <c r="AA532" s="13"/>
      <c r="AB532" s="13"/>
      <c r="AC532" s="13"/>
      <c r="AD532" s="13"/>
      <c r="AE532" s="13"/>
      <c r="AT532" s="247" t="s">
        <v>191</v>
      </c>
      <c r="AU532" s="247" t="s">
        <v>127</v>
      </c>
      <c r="AV532" s="13" t="s">
        <v>127</v>
      </c>
      <c r="AW532" s="13" t="s">
        <v>36</v>
      </c>
      <c r="AX532" s="13" t="s">
        <v>79</v>
      </c>
      <c r="AY532" s="247" t="s">
        <v>181</v>
      </c>
    </row>
    <row r="533" s="14" customFormat="1">
      <c r="A533" s="14"/>
      <c r="B533" s="248"/>
      <c r="C533" s="249"/>
      <c r="D533" s="238" t="s">
        <v>191</v>
      </c>
      <c r="E533" s="250" t="s">
        <v>1</v>
      </c>
      <c r="F533" s="251" t="s">
        <v>193</v>
      </c>
      <c r="G533" s="249"/>
      <c r="H533" s="252">
        <v>21.893999999999998</v>
      </c>
      <c r="I533" s="253"/>
      <c r="J533" s="249"/>
      <c r="K533" s="249"/>
      <c r="L533" s="254"/>
      <c r="M533" s="255"/>
      <c r="N533" s="256"/>
      <c r="O533" s="256"/>
      <c r="P533" s="256"/>
      <c r="Q533" s="256"/>
      <c r="R533" s="256"/>
      <c r="S533" s="256"/>
      <c r="T533" s="257"/>
      <c r="U533" s="14"/>
      <c r="V533" s="14"/>
      <c r="W533" s="14"/>
      <c r="X533" s="14"/>
      <c r="Y533" s="14"/>
      <c r="Z533" s="14"/>
      <c r="AA533" s="14"/>
      <c r="AB533" s="14"/>
      <c r="AC533" s="14"/>
      <c r="AD533" s="14"/>
      <c r="AE533" s="14"/>
      <c r="AT533" s="258" t="s">
        <v>191</v>
      </c>
      <c r="AU533" s="258" t="s">
        <v>127</v>
      </c>
      <c r="AV533" s="14" t="s">
        <v>188</v>
      </c>
      <c r="AW533" s="14" t="s">
        <v>36</v>
      </c>
      <c r="AX533" s="14" t="s">
        <v>86</v>
      </c>
      <c r="AY533" s="258" t="s">
        <v>181</v>
      </c>
    </row>
    <row r="534" s="2" customFormat="1" ht="24.15" customHeight="1">
      <c r="A534" s="38"/>
      <c r="B534" s="39"/>
      <c r="C534" s="259" t="s">
        <v>446</v>
      </c>
      <c r="D534" s="259" t="s">
        <v>238</v>
      </c>
      <c r="E534" s="260" t="s">
        <v>706</v>
      </c>
      <c r="F534" s="261" t="s">
        <v>707</v>
      </c>
      <c r="G534" s="262" t="s">
        <v>227</v>
      </c>
      <c r="H534" s="263">
        <v>22.989000000000001</v>
      </c>
      <c r="I534" s="264"/>
      <c r="J534" s="265">
        <f>ROUND(I534*H534,2)</f>
        <v>0</v>
      </c>
      <c r="K534" s="261" t="s">
        <v>187</v>
      </c>
      <c r="L534" s="266"/>
      <c r="M534" s="267" t="s">
        <v>1</v>
      </c>
      <c r="N534" s="268" t="s">
        <v>45</v>
      </c>
      <c r="O534" s="91"/>
      <c r="P534" s="227">
        <f>O534*H534</f>
        <v>0</v>
      </c>
      <c r="Q534" s="227">
        <v>0</v>
      </c>
      <c r="R534" s="227">
        <f>Q534*H534</f>
        <v>0</v>
      </c>
      <c r="S534" s="227">
        <v>0</v>
      </c>
      <c r="T534" s="228">
        <f>S534*H534</f>
        <v>0</v>
      </c>
      <c r="U534" s="38"/>
      <c r="V534" s="38"/>
      <c r="W534" s="38"/>
      <c r="X534" s="38"/>
      <c r="Y534" s="38"/>
      <c r="Z534" s="38"/>
      <c r="AA534" s="38"/>
      <c r="AB534" s="38"/>
      <c r="AC534" s="38"/>
      <c r="AD534" s="38"/>
      <c r="AE534" s="38"/>
      <c r="AR534" s="229" t="s">
        <v>208</v>
      </c>
      <c r="AT534" s="229" t="s">
        <v>238</v>
      </c>
      <c r="AU534" s="229" t="s">
        <v>127</v>
      </c>
      <c r="AY534" s="17" t="s">
        <v>181</v>
      </c>
      <c r="BE534" s="230">
        <f>IF(N534="základní",J534,0)</f>
        <v>0</v>
      </c>
      <c r="BF534" s="230">
        <f>IF(N534="snížená",J534,0)</f>
        <v>0</v>
      </c>
      <c r="BG534" s="230">
        <f>IF(N534="zákl. přenesená",J534,0)</f>
        <v>0</v>
      </c>
      <c r="BH534" s="230">
        <f>IF(N534="sníž. přenesená",J534,0)</f>
        <v>0</v>
      </c>
      <c r="BI534" s="230">
        <f>IF(N534="nulová",J534,0)</f>
        <v>0</v>
      </c>
      <c r="BJ534" s="17" t="s">
        <v>127</v>
      </c>
      <c r="BK534" s="230">
        <f>ROUND(I534*H534,2)</f>
        <v>0</v>
      </c>
      <c r="BL534" s="17" t="s">
        <v>188</v>
      </c>
      <c r="BM534" s="229" t="s">
        <v>708</v>
      </c>
    </row>
    <row r="535" s="13" customFormat="1">
      <c r="A535" s="13"/>
      <c r="B535" s="236"/>
      <c r="C535" s="237"/>
      <c r="D535" s="238" t="s">
        <v>191</v>
      </c>
      <c r="E535" s="239" t="s">
        <v>1</v>
      </c>
      <c r="F535" s="240" t="s">
        <v>709</v>
      </c>
      <c r="G535" s="237"/>
      <c r="H535" s="241">
        <v>22.989000000000001</v>
      </c>
      <c r="I535" s="242"/>
      <c r="J535" s="237"/>
      <c r="K535" s="237"/>
      <c r="L535" s="243"/>
      <c r="M535" s="244"/>
      <c r="N535" s="245"/>
      <c r="O535" s="245"/>
      <c r="P535" s="245"/>
      <c r="Q535" s="245"/>
      <c r="R535" s="245"/>
      <c r="S535" s="245"/>
      <c r="T535" s="246"/>
      <c r="U535" s="13"/>
      <c r="V535" s="13"/>
      <c r="W535" s="13"/>
      <c r="X535" s="13"/>
      <c r="Y535" s="13"/>
      <c r="Z535" s="13"/>
      <c r="AA535" s="13"/>
      <c r="AB535" s="13"/>
      <c r="AC535" s="13"/>
      <c r="AD535" s="13"/>
      <c r="AE535" s="13"/>
      <c r="AT535" s="247" t="s">
        <v>191</v>
      </c>
      <c r="AU535" s="247" t="s">
        <v>127</v>
      </c>
      <c r="AV535" s="13" t="s">
        <v>127</v>
      </c>
      <c r="AW535" s="13" t="s">
        <v>36</v>
      </c>
      <c r="AX535" s="13" t="s">
        <v>79</v>
      </c>
      <c r="AY535" s="247" t="s">
        <v>181</v>
      </c>
    </row>
    <row r="536" s="14" customFormat="1">
      <c r="A536" s="14"/>
      <c r="B536" s="248"/>
      <c r="C536" s="249"/>
      <c r="D536" s="238" t="s">
        <v>191</v>
      </c>
      <c r="E536" s="250" t="s">
        <v>1</v>
      </c>
      <c r="F536" s="251" t="s">
        <v>193</v>
      </c>
      <c r="G536" s="249"/>
      <c r="H536" s="252">
        <v>22.989000000000001</v>
      </c>
      <c r="I536" s="253"/>
      <c r="J536" s="249"/>
      <c r="K536" s="249"/>
      <c r="L536" s="254"/>
      <c r="M536" s="255"/>
      <c r="N536" s="256"/>
      <c r="O536" s="256"/>
      <c r="P536" s="256"/>
      <c r="Q536" s="256"/>
      <c r="R536" s="256"/>
      <c r="S536" s="256"/>
      <c r="T536" s="257"/>
      <c r="U536" s="14"/>
      <c r="V536" s="14"/>
      <c r="W536" s="14"/>
      <c r="X536" s="14"/>
      <c r="Y536" s="14"/>
      <c r="Z536" s="14"/>
      <c r="AA536" s="14"/>
      <c r="AB536" s="14"/>
      <c r="AC536" s="14"/>
      <c r="AD536" s="14"/>
      <c r="AE536" s="14"/>
      <c r="AT536" s="258" t="s">
        <v>191</v>
      </c>
      <c r="AU536" s="258" t="s">
        <v>127</v>
      </c>
      <c r="AV536" s="14" t="s">
        <v>188</v>
      </c>
      <c r="AW536" s="14" t="s">
        <v>36</v>
      </c>
      <c r="AX536" s="14" t="s">
        <v>86</v>
      </c>
      <c r="AY536" s="258" t="s">
        <v>181</v>
      </c>
    </row>
    <row r="537" s="2" customFormat="1" ht="66.75" customHeight="1">
      <c r="A537" s="38"/>
      <c r="B537" s="39"/>
      <c r="C537" s="218" t="s">
        <v>710</v>
      </c>
      <c r="D537" s="218" t="s">
        <v>183</v>
      </c>
      <c r="E537" s="219" t="s">
        <v>711</v>
      </c>
      <c r="F537" s="220" t="s">
        <v>712</v>
      </c>
      <c r="G537" s="221" t="s">
        <v>227</v>
      </c>
      <c r="H537" s="222">
        <v>433.29399999999998</v>
      </c>
      <c r="I537" s="223"/>
      <c r="J537" s="224">
        <f>ROUND(I537*H537,2)</f>
        <v>0</v>
      </c>
      <c r="K537" s="220" t="s">
        <v>187</v>
      </c>
      <c r="L537" s="44"/>
      <c r="M537" s="225" t="s">
        <v>1</v>
      </c>
      <c r="N537" s="226" t="s">
        <v>45</v>
      </c>
      <c r="O537" s="91"/>
      <c r="P537" s="227">
        <f>O537*H537</f>
        <v>0</v>
      </c>
      <c r="Q537" s="227">
        <v>0</v>
      </c>
      <c r="R537" s="227">
        <f>Q537*H537</f>
        <v>0</v>
      </c>
      <c r="S537" s="227">
        <v>0</v>
      </c>
      <c r="T537" s="228">
        <f>S537*H537</f>
        <v>0</v>
      </c>
      <c r="U537" s="38"/>
      <c r="V537" s="38"/>
      <c r="W537" s="38"/>
      <c r="X537" s="38"/>
      <c r="Y537" s="38"/>
      <c r="Z537" s="38"/>
      <c r="AA537" s="38"/>
      <c r="AB537" s="38"/>
      <c r="AC537" s="38"/>
      <c r="AD537" s="38"/>
      <c r="AE537" s="38"/>
      <c r="AR537" s="229" t="s">
        <v>188</v>
      </c>
      <c r="AT537" s="229" t="s">
        <v>183</v>
      </c>
      <c r="AU537" s="229" t="s">
        <v>127</v>
      </c>
      <c r="AY537" s="17" t="s">
        <v>181</v>
      </c>
      <c r="BE537" s="230">
        <f>IF(N537="základní",J537,0)</f>
        <v>0</v>
      </c>
      <c r="BF537" s="230">
        <f>IF(N537="snížená",J537,0)</f>
        <v>0</v>
      </c>
      <c r="BG537" s="230">
        <f>IF(N537="zákl. přenesená",J537,0)</f>
        <v>0</v>
      </c>
      <c r="BH537" s="230">
        <f>IF(N537="sníž. přenesená",J537,0)</f>
        <v>0</v>
      </c>
      <c r="BI537" s="230">
        <f>IF(N537="nulová",J537,0)</f>
        <v>0</v>
      </c>
      <c r="BJ537" s="17" t="s">
        <v>127</v>
      </c>
      <c r="BK537" s="230">
        <f>ROUND(I537*H537,2)</f>
        <v>0</v>
      </c>
      <c r="BL537" s="17" t="s">
        <v>188</v>
      </c>
      <c r="BM537" s="229" t="s">
        <v>713</v>
      </c>
    </row>
    <row r="538" s="2" customFormat="1">
      <c r="A538" s="38"/>
      <c r="B538" s="39"/>
      <c r="C538" s="40"/>
      <c r="D538" s="231" t="s">
        <v>189</v>
      </c>
      <c r="E538" s="40"/>
      <c r="F538" s="232" t="s">
        <v>714</v>
      </c>
      <c r="G538" s="40"/>
      <c r="H538" s="40"/>
      <c r="I538" s="233"/>
      <c r="J538" s="40"/>
      <c r="K538" s="40"/>
      <c r="L538" s="44"/>
      <c r="M538" s="234"/>
      <c r="N538" s="235"/>
      <c r="O538" s="91"/>
      <c r="P538" s="91"/>
      <c r="Q538" s="91"/>
      <c r="R538" s="91"/>
      <c r="S538" s="91"/>
      <c r="T538" s="92"/>
      <c r="U538" s="38"/>
      <c r="V538" s="38"/>
      <c r="W538" s="38"/>
      <c r="X538" s="38"/>
      <c r="Y538" s="38"/>
      <c r="Z538" s="38"/>
      <c r="AA538" s="38"/>
      <c r="AB538" s="38"/>
      <c r="AC538" s="38"/>
      <c r="AD538" s="38"/>
      <c r="AE538" s="38"/>
      <c r="AT538" s="17" t="s">
        <v>189</v>
      </c>
      <c r="AU538" s="17" t="s">
        <v>127</v>
      </c>
    </row>
    <row r="539" s="13" customFormat="1">
      <c r="A539" s="13"/>
      <c r="B539" s="236"/>
      <c r="C539" s="237"/>
      <c r="D539" s="238" t="s">
        <v>191</v>
      </c>
      <c r="E539" s="239" t="s">
        <v>1</v>
      </c>
      <c r="F539" s="240" t="s">
        <v>676</v>
      </c>
      <c r="G539" s="237"/>
      <c r="H539" s="241">
        <v>286.89999999999998</v>
      </c>
      <c r="I539" s="242"/>
      <c r="J539" s="237"/>
      <c r="K539" s="237"/>
      <c r="L539" s="243"/>
      <c r="M539" s="244"/>
      <c r="N539" s="245"/>
      <c r="O539" s="245"/>
      <c r="P539" s="245"/>
      <c r="Q539" s="245"/>
      <c r="R539" s="245"/>
      <c r="S539" s="245"/>
      <c r="T539" s="246"/>
      <c r="U539" s="13"/>
      <c r="V539" s="13"/>
      <c r="W539" s="13"/>
      <c r="X539" s="13"/>
      <c r="Y539" s="13"/>
      <c r="Z539" s="13"/>
      <c r="AA539" s="13"/>
      <c r="AB539" s="13"/>
      <c r="AC539" s="13"/>
      <c r="AD539" s="13"/>
      <c r="AE539" s="13"/>
      <c r="AT539" s="247" t="s">
        <v>191</v>
      </c>
      <c r="AU539" s="247" t="s">
        <v>127</v>
      </c>
      <c r="AV539" s="13" t="s">
        <v>127</v>
      </c>
      <c r="AW539" s="13" t="s">
        <v>36</v>
      </c>
      <c r="AX539" s="13" t="s">
        <v>79</v>
      </c>
      <c r="AY539" s="247" t="s">
        <v>181</v>
      </c>
    </row>
    <row r="540" s="13" customFormat="1">
      <c r="A540" s="13"/>
      <c r="B540" s="236"/>
      <c r="C540" s="237"/>
      <c r="D540" s="238" t="s">
        <v>191</v>
      </c>
      <c r="E540" s="239" t="s">
        <v>1</v>
      </c>
      <c r="F540" s="240" t="s">
        <v>677</v>
      </c>
      <c r="G540" s="237"/>
      <c r="H540" s="241">
        <v>-81.974999999999994</v>
      </c>
      <c r="I540" s="242"/>
      <c r="J540" s="237"/>
      <c r="K540" s="237"/>
      <c r="L540" s="243"/>
      <c r="M540" s="244"/>
      <c r="N540" s="245"/>
      <c r="O540" s="245"/>
      <c r="P540" s="245"/>
      <c r="Q540" s="245"/>
      <c r="R540" s="245"/>
      <c r="S540" s="245"/>
      <c r="T540" s="246"/>
      <c r="U540" s="13"/>
      <c r="V540" s="13"/>
      <c r="W540" s="13"/>
      <c r="X540" s="13"/>
      <c r="Y540" s="13"/>
      <c r="Z540" s="13"/>
      <c r="AA540" s="13"/>
      <c r="AB540" s="13"/>
      <c r="AC540" s="13"/>
      <c r="AD540" s="13"/>
      <c r="AE540" s="13"/>
      <c r="AT540" s="247" t="s">
        <v>191</v>
      </c>
      <c r="AU540" s="247" t="s">
        <v>127</v>
      </c>
      <c r="AV540" s="13" t="s">
        <v>127</v>
      </c>
      <c r="AW540" s="13" t="s">
        <v>36</v>
      </c>
      <c r="AX540" s="13" t="s">
        <v>79</v>
      </c>
      <c r="AY540" s="247" t="s">
        <v>181</v>
      </c>
    </row>
    <row r="541" s="13" customFormat="1">
      <c r="A541" s="13"/>
      <c r="B541" s="236"/>
      <c r="C541" s="237"/>
      <c r="D541" s="238" t="s">
        <v>191</v>
      </c>
      <c r="E541" s="239" t="s">
        <v>1</v>
      </c>
      <c r="F541" s="240" t="s">
        <v>678</v>
      </c>
      <c r="G541" s="237"/>
      <c r="H541" s="241">
        <v>82.248999999999995</v>
      </c>
      <c r="I541" s="242"/>
      <c r="J541" s="237"/>
      <c r="K541" s="237"/>
      <c r="L541" s="243"/>
      <c r="M541" s="244"/>
      <c r="N541" s="245"/>
      <c r="O541" s="245"/>
      <c r="P541" s="245"/>
      <c r="Q541" s="245"/>
      <c r="R541" s="245"/>
      <c r="S541" s="245"/>
      <c r="T541" s="246"/>
      <c r="U541" s="13"/>
      <c r="V541" s="13"/>
      <c r="W541" s="13"/>
      <c r="X541" s="13"/>
      <c r="Y541" s="13"/>
      <c r="Z541" s="13"/>
      <c r="AA541" s="13"/>
      <c r="AB541" s="13"/>
      <c r="AC541" s="13"/>
      <c r="AD541" s="13"/>
      <c r="AE541" s="13"/>
      <c r="AT541" s="247" t="s">
        <v>191</v>
      </c>
      <c r="AU541" s="247" t="s">
        <v>127</v>
      </c>
      <c r="AV541" s="13" t="s">
        <v>127</v>
      </c>
      <c r="AW541" s="13" t="s">
        <v>36</v>
      </c>
      <c r="AX541" s="13" t="s">
        <v>79</v>
      </c>
      <c r="AY541" s="247" t="s">
        <v>181</v>
      </c>
    </row>
    <row r="542" s="13" customFormat="1">
      <c r="A542" s="13"/>
      <c r="B542" s="236"/>
      <c r="C542" s="237"/>
      <c r="D542" s="238" t="s">
        <v>191</v>
      </c>
      <c r="E542" s="239" t="s">
        <v>1</v>
      </c>
      <c r="F542" s="240" t="s">
        <v>715</v>
      </c>
      <c r="G542" s="237"/>
      <c r="H542" s="241">
        <v>165.87000000000001</v>
      </c>
      <c r="I542" s="242"/>
      <c r="J542" s="237"/>
      <c r="K542" s="237"/>
      <c r="L542" s="243"/>
      <c r="M542" s="244"/>
      <c r="N542" s="245"/>
      <c r="O542" s="245"/>
      <c r="P542" s="245"/>
      <c r="Q542" s="245"/>
      <c r="R542" s="245"/>
      <c r="S542" s="245"/>
      <c r="T542" s="246"/>
      <c r="U542" s="13"/>
      <c r="V542" s="13"/>
      <c r="W542" s="13"/>
      <c r="X542" s="13"/>
      <c r="Y542" s="13"/>
      <c r="Z542" s="13"/>
      <c r="AA542" s="13"/>
      <c r="AB542" s="13"/>
      <c r="AC542" s="13"/>
      <c r="AD542" s="13"/>
      <c r="AE542" s="13"/>
      <c r="AT542" s="247" t="s">
        <v>191</v>
      </c>
      <c r="AU542" s="247" t="s">
        <v>127</v>
      </c>
      <c r="AV542" s="13" t="s">
        <v>127</v>
      </c>
      <c r="AW542" s="13" t="s">
        <v>36</v>
      </c>
      <c r="AX542" s="13" t="s">
        <v>79</v>
      </c>
      <c r="AY542" s="247" t="s">
        <v>181</v>
      </c>
    </row>
    <row r="543" s="13" customFormat="1">
      <c r="A543" s="13"/>
      <c r="B543" s="236"/>
      <c r="C543" s="237"/>
      <c r="D543" s="238" t="s">
        <v>191</v>
      </c>
      <c r="E543" s="239" t="s">
        <v>1</v>
      </c>
      <c r="F543" s="240" t="s">
        <v>716</v>
      </c>
      <c r="G543" s="237"/>
      <c r="H543" s="241">
        <v>-19.75</v>
      </c>
      <c r="I543" s="242"/>
      <c r="J543" s="237"/>
      <c r="K543" s="237"/>
      <c r="L543" s="243"/>
      <c r="M543" s="244"/>
      <c r="N543" s="245"/>
      <c r="O543" s="245"/>
      <c r="P543" s="245"/>
      <c r="Q543" s="245"/>
      <c r="R543" s="245"/>
      <c r="S543" s="245"/>
      <c r="T543" s="246"/>
      <c r="U543" s="13"/>
      <c r="V543" s="13"/>
      <c r="W543" s="13"/>
      <c r="X543" s="13"/>
      <c r="Y543" s="13"/>
      <c r="Z543" s="13"/>
      <c r="AA543" s="13"/>
      <c r="AB543" s="13"/>
      <c r="AC543" s="13"/>
      <c r="AD543" s="13"/>
      <c r="AE543" s="13"/>
      <c r="AT543" s="247" t="s">
        <v>191</v>
      </c>
      <c r="AU543" s="247" t="s">
        <v>127</v>
      </c>
      <c r="AV543" s="13" t="s">
        <v>127</v>
      </c>
      <c r="AW543" s="13" t="s">
        <v>36</v>
      </c>
      <c r="AX543" s="13" t="s">
        <v>79</v>
      </c>
      <c r="AY543" s="247" t="s">
        <v>181</v>
      </c>
    </row>
    <row r="544" s="14" customFormat="1">
      <c r="A544" s="14"/>
      <c r="B544" s="248"/>
      <c r="C544" s="249"/>
      <c r="D544" s="238" t="s">
        <v>191</v>
      </c>
      <c r="E544" s="250" t="s">
        <v>1</v>
      </c>
      <c r="F544" s="251" t="s">
        <v>193</v>
      </c>
      <c r="G544" s="249"/>
      <c r="H544" s="252">
        <v>433.29399999999998</v>
      </c>
      <c r="I544" s="253"/>
      <c r="J544" s="249"/>
      <c r="K544" s="249"/>
      <c r="L544" s="254"/>
      <c r="M544" s="255"/>
      <c r="N544" s="256"/>
      <c r="O544" s="256"/>
      <c r="P544" s="256"/>
      <c r="Q544" s="256"/>
      <c r="R544" s="256"/>
      <c r="S544" s="256"/>
      <c r="T544" s="257"/>
      <c r="U544" s="14"/>
      <c r="V544" s="14"/>
      <c r="W544" s="14"/>
      <c r="X544" s="14"/>
      <c r="Y544" s="14"/>
      <c r="Z544" s="14"/>
      <c r="AA544" s="14"/>
      <c r="AB544" s="14"/>
      <c r="AC544" s="14"/>
      <c r="AD544" s="14"/>
      <c r="AE544" s="14"/>
      <c r="AT544" s="258" t="s">
        <v>191</v>
      </c>
      <c r="AU544" s="258" t="s">
        <v>127</v>
      </c>
      <c r="AV544" s="14" t="s">
        <v>188</v>
      </c>
      <c r="AW544" s="14" t="s">
        <v>36</v>
      </c>
      <c r="AX544" s="14" t="s">
        <v>86</v>
      </c>
      <c r="AY544" s="258" t="s">
        <v>181</v>
      </c>
    </row>
    <row r="545" s="2" customFormat="1" ht="24.15" customHeight="1">
      <c r="A545" s="38"/>
      <c r="B545" s="39"/>
      <c r="C545" s="259" t="s">
        <v>452</v>
      </c>
      <c r="D545" s="259" t="s">
        <v>238</v>
      </c>
      <c r="E545" s="260" t="s">
        <v>717</v>
      </c>
      <c r="F545" s="261" t="s">
        <v>718</v>
      </c>
      <c r="G545" s="262" t="s">
        <v>227</v>
      </c>
      <c r="H545" s="263">
        <v>454.959</v>
      </c>
      <c r="I545" s="264"/>
      <c r="J545" s="265">
        <f>ROUND(I545*H545,2)</f>
        <v>0</v>
      </c>
      <c r="K545" s="261" t="s">
        <v>187</v>
      </c>
      <c r="L545" s="266"/>
      <c r="M545" s="267" t="s">
        <v>1</v>
      </c>
      <c r="N545" s="268" t="s">
        <v>45</v>
      </c>
      <c r="O545" s="91"/>
      <c r="P545" s="227">
        <f>O545*H545</f>
        <v>0</v>
      </c>
      <c r="Q545" s="227">
        <v>0</v>
      </c>
      <c r="R545" s="227">
        <f>Q545*H545</f>
        <v>0</v>
      </c>
      <c r="S545" s="227">
        <v>0</v>
      </c>
      <c r="T545" s="228">
        <f>S545*H545</f>
        <v>0</v>
      </c>
      <c r="U545" s="38"/>
      <c r="V545" s="38"/>
      <c r="W545" s="38"/>
      <c r="X545" s="38"/>
      <c r="Y545" s="38"/>
      <c r="Z545" s="38"/>
      <c r="AA545" s="38"/>
      <c r="AB545" s="38"/>
      <c r="AC545" s="38"/>
      <c r="AD545" s="38"/>
      <c r="AE545" s="38"/>
      <c r="AR545" s="229" t="s">
        <v>208</v>
      </c>
      <c r="AT545" s="229" t="s">
        <v>238</v>
      </c>
      <c r="AU545" s="229" t="s">
        <v>127</v>
      </c>
      <c r="AY545" s="17" t="s">
        <v>181</v>
      </c>
      <c r="BE545" s="230">
        <f>IF(N545="základní",J545,0)</f>
        <v>0</v>
      </c>
      <c r="BF545" s="230">
        <f>IF(N545="snížená",J545,0)</f>
        <v>0</v>
      </c>
      <c r="BG545" s="230">
        <f>IF(N545="zákl. přenesená",J545,0)</f>
        <v>0</v>
      </c>
      <c r="BH545" s="230">
        <f>IF(N545="sníž. přenesená",J545,0)</f>
        <v>0</v>
      </c>
      <c r="BI545" s="230">
        <f>IF(N545="nulová",J545,0)</f>
        <v>0</v>
      </c>
      <c r="BJ545" s="17" t="s">
        <v>127</v>
      </c>
      <c r="BK545" s="230">
        <f>ROUND(I545*H545,2)</f>
        <v>0</v>
      </c>
      <c r="BL545" s="17" t="s">
        <v>188</v>
      </c>
      <c r="BM545" s="229" t="s">
        <v>719</v>
      </c>
    </row>
    <row r="546" s="13" customFormat="1">
      <c r="A546" s="13"/>
      <c r="B546" s="236"/>
      <c r="C546" s="237"/>
      <c r="D546" s="238" t="s">
        <v>191</v>
      </c>
      <c r="E546" s="239" t="s">
        <v>1</v>
      </c>
      <c r="F546" s="240" t="s">
        <v>720</v>
      </c>
      <c r="G546" s="237"/>
      <c r="H546" s="241">
        <v>454.959</v>
      </c>
      <c r="I546" s="242"/>
      <c r="J546" s="237"/>
      <c r="K546" s="237"/>
      <c r="L546" s="243"/>
      <c r="M546" s="244"/>
      <c r="N546" s="245"/>
      <c r="O546" s="245"/>
      <c r="P546" s="245"/>
      <c r="Q546" s="245"/>
      <c r="R546" s="245"/>
      <c r="S546" s="245"/>
      <c r="T546" s="246"/>
      <c r="U546" s="13"/>
      <c r="V546" s="13"/>
      <c r="W546" s="13"/>
      <c r="X546" s="13"/>
      <c r="Y546" s="13"/>
      <c r="Z546" s="13"/>
      <c r="AA546" s="13"/>
      <c r="AB546" s="13"/>
      <c r="AC546" s="13"/>
      <c r="AD546" s="13"/>
      <c r="AE546" s="13"/>
      <c r="AT546" s="247" t="s">
        <v>191</v>
      </c>
      <c r="AU546" s="247" t="s">
        <v>127</v>
      </c>
      <c r="AV546" s="13" t="s">
        <v>127</v>
      </c>
      <c r="AW546" s="13" t="s">
        <v>36</v>
      </c>
      <c r="AX546" s="13" t="s">
        <v>79</v>
      </c>
      <c r="AY546" s="247" t="s">
        <v>181</v>
      </c>
    </row>
    <row r="547" s="14" customFormat="1">
      <c r="A547" s="14"/>
      <c r="B547" s="248"/>
      <c r="C547" s="249"/>
      <c r="D547" s="238" t="s">
        <v>191</v>
      </c>
      <c r="E547" s="250" t="s">
        <v>1</v>
      </c>
      <c r="F547" s="251" t="s">
        <v>193</v>
      </c>
      <c r="G547" s="249"/>
      <c r="H547" s="252">
        <v>454.959</v>
      </c>
      <c r="I547" s="253"/>
      <c r="J547" s="249"/>
      <c r="K547" s="249"/>
      <c r="L547" s="254"/>
      <c r="M547" s="255"/>
      <c r="N547" s="256"/>
      <c r="O547" s="256"/>
      <c r="P547" s="256"/>
      <c r="Q547" s="256"/>
      <c r="R547" s="256"/>
      <c r="S547" s="256"/>
      <c r="T547" s="257"/>
      <c r="U547" s="14"/>
      <c r="V547" s="14"/>
      <c r="W547" s="14"/>
      <c r="X547" s="14"/>
      <c r="Y547" s="14"/>
      <c r="Z547" s="14"/>
      <c r="AA547" s="14"/>
      <c r="AB547" s="14"/>
      <c r="AC547" s="14"/>
      <c r="AD547" s="14"/>
      <c r="AE547" s="14"/>
      <c r="AT547" s="258" t="s">
        <v>191</v>
      </c>
      <c r="AU547" s="258" t="s">
        <v>127</v>
      </c>
      <c r="AV547" s="14" t="s">
        <v>188</v>
      </c>
      <c r="AW547" s="14" t="s">
        <v>36</v>
      </c>
      <c r="AX547" s="14" t="s">
        <v>86</v>
      </c>
      <c r="AY547" s="258" t="s">
        <v>181</v>
      </c>
    </row>
    <row r="548" s="2" customFormat="1" ht="66.75" customHeight="1">
      <c r="A548" s="38"/>
      <c r="B548" s="39"/>
      <c r="C548" s="218" t="s">
        <v>721</v>
      </c>
      <c r="D548" s="218" t="s">
        <v>183</v>
      </c>
      <c r="E548" s="219" t="s">
        <v>722</v>
      </c>
      <c r="F548" s="220" t="s">
        <v>723</v>
      </c>
      <c r="G548" s="221" t="s">
        <v>227</v>
      </c>
      <c r="H548" s="222">
        <v>24.975000000000001</v>
      </c>
      <c r="I548" s="223"/>
      <c r="J548" s="224">
        <f>ROUND(I548*H548,2)</f>
        <v>0</v>
      </c>
      <c r="K548" s="220" t="s">
        <v>187</v>
      </c>
      <c r="L548" s="44"/>
      <c r="M548" s="225" t="s">
        <v>1</v>
      </c>
      <c r="N548" s="226" t="s">
        <v>45</v>
      </c>
      <c r="O548" s="91"/>
      <c r="P548" s="227">
        <f>O548*H548</f>
        <v>0</v>
      </c>
      <c r="Q548" s="227">
        <v>0</v>
      </c>
      <c r="R548" s="227">
        <f>Q548*H548</f>
        <v>0</v>
      </c>
      <c r="S548" s="227">
        <v>0</v>
      </c>
      <c r="T548" s="228">
        <f>S548*H548</f>
        <v>0</v>
      </c>
      <c r="U548" s="38"/>
      <c r="V548" s="38"/>
      <c r="W548" s="38"/>
      <c r="X548" s="38"/>
      <c r="Y548" s="38"/>
      <c r="Z548" s="38"/>
      <c r="AA548" s="38"/>
      <c r="AB548" s="38"/>
      <c r="AC548" s="38"/>
      <c r="AD548" s="38"/>
      <c r="AE548" s="38"/>
      <c r="AR548" s="229" t="s">
        <v>188</v>
      </c>
      <c r="AT548" s="229" t="s">
        <v>183</v>
      </c>
      <c r="AU548" s="229" t="s">
        <v>127</v>
      </c>
      <c r="AY548" s="17" t="s">
        <v>181</v>
      </c>
      <c r="BE548" s="230">
        <f>IF(N548="základní",J548,0)</f>
        <v>0</v>
      </c>
      <c r="BF548" s="230">
        <f>IF(N548="snížená",J548,0)</f>
        <v>0</v>
      </c>
      <c r="BG548" s="230">
        <f>IF(N548="zákl. přenesená",J548,0)</f>
        <v>0</v>
      </c>
      <c r="BH548" s="230">
        <f>IF(N548="sníž. přenesená",J548,0)</f>
        <v>0</v>
      </c>
      <c r="BI548" s="230">
        <f>IF(N548="nulová",J548,0)</f>
        <v>0</v>
      </c>
      <c r="BJ548" s="17" t="s">
        <v>127</v>
      </c>
      <c r="BK548" s="230">
        <f>ROUND(I548*H548,2)</f>
        <v>0</v>
      </c>
      <c r="BL548" s="17" t="s">
        <v>188</v>
      </c>
      <c r="BM548" s="229" t="s">
        <v>724</v>
      </c>
    </row>
    <row r="549" s="2" customFormat="1">
      <c r="A549" s="38"/>
      <c r="B549" s="39"/>
      <c r="C549" s="40"/>
      <c r="D549" s="231" t="s">
        <v>189</v>
      </c>
      <c r="E549" s="40"/>
      <c r="F549" s="232" t="s">
        <v>725</v>
      </c>
      <c r="G549" s="40"/>
      <c r="H549" s="40"/>
      <c r="I549" s="233"/>
      <c r="J549" s="40"/>
      <c r="K549" s="40"/>
      <c r="L549" s="44"/>
      <c r="M549" s="234"/>
      <c r="N549" s="235"/>
      <c r="O549" s="91"/>
      <c r="P549" s="91"/>
      <c r="Q549" s="91"/>
      <c r="R549" s="91"/>
      <c r="S549" s="91"/>
      <c r="T549" s="92"/>
      <c r="U549" s="38"/>
      <c r="V549" s="38"/>
      <c r="W549" s="38"/>
      <c r="X549" s="38"/>
      <c r="Y549" s="38"/>
      <c r="Z549" s="38"/>
      <c r="AA549" s="38"/>
      <c r="AB549" s="38"/>
      <c r="AC549" s="38"/>
      <c r="AD549" s="38"/>
      <c r="AE549" s="38"/>
      <c r="AT549" s="17" t="s">
        <v>189</v>
      </c>
      <c r="AU549" s="17" t="s">
        <v>127</v>
      </c>
    </row>
    <row r="550" s="13" customFormat="1">
      <c r="A550" s="13"/>
      <c r="B550" s="236"/>
      <c r="C550" s="237"/>
      <c r="D550" s="238" t="s">
        <v>191</v>
      </c>
      <c r="E550" s="239" t="s">
        <v>1</v>
      </c>
      <c r="F550" s="240" t="s">
        <v>726</v>
      </c>
      <c r="G550" s="237"/>
      <c r="H550" s="241">
        <v>24.975000000000001</v>
      </c>
      <c r="I550" s="242"/>
      <c r="J550" s="237"/>
      <c r="K550" s="237"/>
      <c r="L550" s="243"/>
      <c r="M550" s="244"/>
      <c r="N550" s="245"/>
      <c r="O550" s="245"/>
      <c r="P550" s="245"/>
      <c r="Q550" s="245"/>
      <c r="R550" s="245"/>
      <c r="S550" s="245"/>
      <c r="T550" s="246"/>
      <c r="U550" s="13"/>
      <c r="V550" s="13"/>
      <c r="W550" s="13"/>
      <c r="X550" s="13"/>
      <c r="Y550" s="13"/>
      <c r="Z550" s="13"/>
      <c r="AA550" s="13"/>
      <c r="AB550" s="13"/>
      <c r="AC550" s="13"/>
      <c r="AD550" s="13"/>
      <c r="AE550" s="13"/>
      <c r="AT550" s="247" t="s">
        <v>191</v>
      </c>
      <c r="AU550" s="247" t="s">
        <v>127</v>
      </c>
      <c r="AV550" s="13" t="s">
        <v>127</v>
      </c>
      <c r="AW550" s="13" t="s">
        <v>36</v>
      </c>
      <c r="AX550" s="13" t="s">
        <v>79</v>
      </c>
      <c r="AY550" s="247" t="s">
        <v>181</v>
      </c>
    </row>
    <row r="551" s="14" customFormat="1">
      <c r="A551" s="14"/>
      <c r="B551" s="248"/>
      <c r="C551" s="249"/>
      <c r="D551" s="238" t="s">
        <v>191</v>
      </c>
      <c r="E551" s="250" t="s">
        <v>1</v>
      </c>
      <c r="F551" s="251" t="s">
        <v>193</v>
      </c>
      <c r="G551" s="249"/>
      <c r="H551" s="252">
        <v>24.975000000000001</v>
      </c>
      <c r="I551" s="253"/>
      <c r="J551" s="249"/>
      <c r="K551" s="249"/>
      <c r="L551" s="254"/>
      <c r="M551" s="255"/>
      <c r="N551" s="256"/>
      <c r="O551" s="256"/>
      <c r="P551" s="256"/>
      <c r="Q551" s="256"/>
      <c r="R551" s="256"/>
      <c r="S551" s="256"/>
      <c r="T551" s="257"/>
      <c r="U551" s="14"/>
      <c r="V551" s="14"/>
      <c r="W551" s="14"/>
      <c r="X551" s="14"/>
      <c r="Y551" s="14"/>
      <c r="Z551" s="14"/>
      <c r="AA551" s="14"/>
      <c r="AB551" s="14"/>
      <c r="AC551" s="14"/>
      <c r="AD551" s="14"/>
      <c r="AE551" s="14"/>
      <c r="AT551" s="258" t="s">
        <v>191</v>
      </c>
      <c r="AU551" s="258" t="s">
        <v>127</v>
      </c>
      <c r="AV551" s="14" t="s">
        <v>188</v>
      </c>
      <c r="AW551" s="14" t="s">
        <v>36</v>
      </c>
      <c r="AX551" s="14" t="s">
        <v>86</v>
      </c>
      <c r="AY551" s="258" t="s">
        <v>181</v>
      </c>
    </row>
    <row r="552" s="2" customFormat="1" ht="16.5" customHeight="1">
      <c r="A552" s="38"/>
      <c r="B552" s="39"/>
      <c r="C552" s="259" t="s">
        <v>461</v>
      </c>
      <c r="D552" s="259" t="s">
        <v>238</v>
      </c>
      <c r="E552" s="260" t="s">
        <v>727</v>
      </c>
      <c r="F552" s="261" t="s">
        <v>728</v>
      </c>
      <c r="G552" s="262" t="s">
        <v>227</v>
      </c>
      <c r="H552" s="263">
        <v>26.224</v>
      </c>
      <c r="I552" s="264"/>
      <c r="J552" s="265">
        <f>ROUND(I552*H552,2)</f>
        <v>0</v>
      </c>
      <c r="K552" s="261" t="s">
        <v>729</v>
      </c>
      <c r="L552" s="266"/>
      <c r="M552" s="267" t="s">
        <v>1</v>
      </c>
      <c r="N552" s="268" t="s">
        <v>45</v>
      </c>
      <c r="O552" s="91"/>
      <c r="P552" s="227">
        <f>O552*H552</f>
        <v>0</v>
      </c>
      <c r="Q552" s="227">
        <v>0</v>
      </c>
      <c r="R552" s="227">
        <f>Q552*H552</f>
        <v>0</v>
      </c>
      <c r="S552" s="227">
        <v>0</v>
      </c>
      <c r="T552" s="228">
        <f>S552*H552</f>
        <v>0</v>
      </c>
      <c r="U552" s="38"/>
      <c r="V552" s="38"/>
      <c r="W552" s="38"/>
      <c r="X552" s="38"/>
      <c r="Y552" s="38"/>
      <c r="Z552" s="38"/>
      <c r="AA552" s="38"/>
      <c r="AB552" s="38"/>
      <c r="AC552" s="38"/>
      <c r="AD552" s="38"/>
      <c r="AE552" s="38"/>
      <c r="AR552" s="229" t="s">
        <v>208</v>
      </c>
      <c r="AT552" s="229" t="s">
        <v>238</v>
      </c>
      <c r="AU552" s="229" t="s">
        <v>127</v>
      </c>
      <c r="AY552" s="17" t="s">
        <v>181</v>
      </c>
      <c r="BE552" s="230">
        <f>IF(N552="základní",J552,0)</f>
        <v>0</v>
      </c>
      <c r="BF552" s="230">
        <f>IF(N552="snížená",J552,0)</f>
        <v>0</v>
      </c>
      <c r="BG552" s="230">
        <f>IF(N552="zákl. přenesená",J552,0)</f>
        <v>0</v>
      </c>
      <c r="BH552" s="230">
        <f>IF(N552="sníž. přenesená",J552,0)</f>
        <v>0</v>
      </c>
      <c r="BI552" s="230">
        <f>IF(N552="nulová",J552,0)</f>
        <v>0</v>
      </c>
      <c r="BJ552" s="17" t="s">
        <v>127</v>
      </c>
      <c r="BK552" s="230">
        <f>ROUND(I552*H552,2)</f>
        <v>0</v>
      </c>
      <c r="BL552" s="17" t="s">
        <v>188</v>
      </c>
      <c r="BM552" s="229" t="s">
        <v>730</v>
      </c>
    </row>
    <row r="553" s="13" customFormat="1">
      <c r="A553" s="13"/>
      <c r="B553" s="236"/>
      <c r="C553" s="237"/>
      <c r="D553" s="238" t="s">
        <v>191</v>
      </c>
      <c r="E553" s="239" t="s">
        <v>1</v>
      </c>
      <c r="F553" s="240" t="s">
        <v>731</v>
      </c>
      <c r="G553" s="237"/>
      <c r="H553" s="241">
        <v>26.224</v>
      </c>
      <c r="I553" s="242"/>
      <c r="J553" s="237"/>
      <c r="K553" s="237"/>
      <c r="L553" s="243"/>
      <c r="M553" s="244"/>
      <c r="N553" s="245"/>
      <c r="O553" s="245"/>
      <c r="P553" s="245"/>
      <c r="Q553" s="245"/>
      <c r="R553" s="245"/>
      <c r="S553" s="245"/>
      <c r="T553" s="246"/>
      <c r="U553" s="13"/>
      <c r="V553" s="13"/>
      <c r="W553" s="13"/>
      <c r="X553" s="13"/>
      <c r="Y553" s="13"/>
      <c r="Z553" s="13"/>
      <c r="AA553" s="13"/>
      <c r="AB553" s="13"/>
      <c r="AC553" s="13"/>
      <c r="AD553" s="13"/>
      <c r="AE553" s="13"/>
      <c r="AT553" s="247" t="s">
        <v>191</v>
      </c>
      <c r="AU553" s="247" t="s">
        <v>127</v>
      </c>
      <c r="AV553" s="13" t="s">
        <v>127</v>
      </c>
      <c r="AW553" s="13" t="s">
        <v>36</v>
      </c>
      <c r="AX553" s="13" t="s">
        <v>79</v>
      </c>
      <c r="AY553" s="247" t="s">
        <v>181</v>
      </c>
    </row>
    <row r="554" s="14" customFormat="1">
      <c r="A554" s="14"/>
      <c r="B554" s="248"/>
      <c r="C554" s="249"/>
      <c r="D554" s="238" t="s">
        <v>191</v>
      </c>
      <c r="E554" s="250" t="s">
        <v>1</v>
      </c>
      <c r="F554" s="251" t="s">
        <v>193</v>
      </c>
      <c r="G554" s="249"/>
      <c r="H554" s="252">
        <v>26.224</v>
      </c>
      <c r="I554" s="253"/>
      <c r="J554" s="249"/>
      <c r="K554" s="249"/>
      <c r="L554" s="254"/>
      <c r="M554" s="255"/>
      <c r="N554" s="256"/>
      <c r="O554" s="256"/>
      <c r="P554" s="256"/>
      <c r="Q554" s="256"/>
      <c r="R554" s="256"/>
      <c r="S554" s="256"/>
      <c r="T554" s="257"/>
      <c r="U554" s="14"/>
      <c r="V554" s="14"/>
      <c r="W554" s="14"/>
      <c r="X554" s="14"/>
      <c r="Y554" s="14"/>
      <c r="Z554" s="14"/>
      <c r="AA554" s="14"/>
      <c r="AB554" s="14"/>
      <c r="AC554" s="14"/>
      <c r="AD554" s="14"/>
      <c r="AE554" s="14"/>
      <c r="AT554" s="258" t="s">
        <v>191</v>
      </c>
      <c r="AU554" s="258" t="s">
        <v>127</v>
      </c>
      <c r="AV554" s="14" t="s">
        <v>188</v>
      </c>
      <c r="AW554" s="14" t="s">
        <v>36</v>
      </c>
      <c r="AX554" s="14" t="s">
        <v>86</v>
      </c>
      <c r="AY554" s="258" t="s">
        <v>181</v>
      </c>
    </row>
    <row r="555" s="2" customFormat="1" ht="55.5" customHeight="1">
      <c r="A555" s="38"/>
      <c r="B555" s="39"/>
      <c r="C555" s="218" t="s">
        <v>732</v>
      </c>
      <c r="D555" s="218" t="s">
        <v>183</v>
      </c>
      <c r="E555" s="219" t="s">
        <v>733</v>
      </c>
      <c r="F555" s="220" t="s">
        <v>734</v>
      </c>
      <c r="G555" s="221" t="s">
        <v>227</v>
      </c>
      <c r="H555" s="222">
        <v>433.29399999999998</v>
      </c>
      <c r="I555" s="223"/>
      <c r="J555" s="224">
        <f>ROUND(I555*H555,2)</f>
        <v>0</v>
      </c>
      <c r="K555" s="220" t="s">
        <v>187</v>
      </c>
      <c r="L555" s="44"/>
      <c r="M555" s="225" t="s">
        <v>1</v>
      </c>
      <c r="N555" s="226" t="s">
        <v>45</v>
      </c>
      <c r="O555" s="91"/>
      <c r="P555" s="227">
        <f>O555*H555</f>
        <v>0</v>
      </c>
      <c r="Q555" s="227">
        <v>0</v>
      </c>
      <c r="R555" s="227">
        <f>Q555*H555</f>
        <v>0</v>
      </c>
      <c r="S555" s="227">
        <v>0</v>
      </c>
      <c r="T555" s="228">
        <f>S555*H555</f>
        <v>0</v>
      </c>
      <c r="U555" s="38"/>
      <c r="V555" s="38"/>
      <c r="W555" s="38"/>
      <c r="X555" s="38"/>
      <c r="Y555" s="38"/>
      <c r="Z555" s="38"/>
      <c r="AA555" s="38"/>
      <c r="AB555" s="38"/>
      <c r="AC555" s="38"/>
      <c r="AD555" s="38"/>
      <c r="AE555" s="38"/>
      <c r="AR555" s="229" t="s">
        <v>188</v>
      </c>
      <c r="AT555" s="229" t="s">
        <v>183</v>
      </c>
      <c r="AU555" s="229" t="s">
        <v>127</v>
      </c>
      <c r="AY555" s="17" t="s">
        <v>181</v>
      </c>
      <c r="BE555" s="230">
        <f>IF(N555="základní",J555,0)</f>
        <v>0</v>
      </c>
      <c r="BF555" s="230">
        <f>IF(N555="snížená",J555,0)</f>
        <v>0</v>
      </c>
      <c r="BG555" s="230">
        <f>IF(N555="zákl. přenesená",J555,0)</f>
        <v>0</v>
      </c>
      <c r="BH555" s="230">
        <f>IF(N555="sníž. přenesená",J555,0)</f>
        <v>0</v>
      </c>
      <c r="BI555" s="230">
        <f>IF(N555="nulová",J555,0)</f>
        <v>0</v>
      </c>
      <c r="BJ555" s="17" t="s">
        <v>127</v>
      </c>
      <c r="BK555" s="230">
        <f>ROUND(I555*H555,2)</f>
        <v>0</v>
      </c>
      <c r="BL555" s="17" t="s">
        <v>188</v>
      </c>
      <c r="BM555" s="229" t="s">
        <v>735</v>
      </c>
    </row>
    <row r="556" s="2" customFormat="1">
      <c r="A556" s="38"/>
      <c r="B556" s="39"/>
      <c r="C556" s="40"/>
      <c r="D556" s="231" t="s">
        <v>189</v>
      </c>
      <c r="E556" s="40"/>
      <c r="F556" s="232" t="s">
        <v>736</v>
      </c>
      <c r="G556" s="40"/>
      <c r="H556" s="40"/>
      <c r="I556" s="233"/>
      <c r="J556" s="40"/>
      <c r="K556" s="40"/>
      <c r="L556" s="44"/>
      <c r="M556" s="234"/>
      <c r="N556" s="235"/>
      <c r="O556" s="91"/>
      <c r="P556" s="91"/>
      <c r="Q556" s="91"/>
      <c r="R556" s="91"/>
      <c r="S556" s="91"/>
      <c r="T556" s="92"/>
      <c r="U556" s="38"/>
      <c r="V556" s="38"/>
      <c r="W556" s="38"/>
      <c r="X556" s="38"/>
      <c r="Y556" s="38"/>
      <c r="Z556" s="38"/>
      <c r="AA556" s="38"/>
      <c r="AB556" s="38"/>
      <c r="AC556" s="38"/>
      <c r="AD556" s="38"/>
      <c r="AE556" s="38"/>
      <c r="AT556" s="17" t="s">
        <v>189</v>
      </c>
      <c r="AU556" s="17" t="s">
        <v>127</v>
      </c>
    </row>
    <row r="557" s="2" customFormat="1" ht="55.5" customHeight="1">
      <c r="A557" s="38"/>
      <c r="B557" s="39"/>
      <c r="C557" s="218" t="s">
        <v>470</v>
      </c>
      <c r="D557" s="218" t="s">
        <v>183</v>
      </c>
      <c r="E557" s="219" t="s">
        <v>737</v>
      </c>
      <c r="F557" s="220" t="s">
        <v>738</v>
      </c>
      <c r="G557" s="221" t="s">
        <v>227</v>
      </c>
      <c r="H557" s="222">
        <v>24.975000000000001</v>
      </c>
      <c r="I557" s="223"/>
      <c r="J557" s="224">
        <f>ROUND(I557*H557,2)</f>
        <v>0</v>
      </c>
      <c r="K557" s="220" t="s">
        <v>187</v>
      </c>
      <c r="L557" s="44"/>
      <c r="M557" s="225" t="s">
        <v>1</v>
      </c>
      <c r="N557" s="226" t="s">
        <v>45</v>
      </c>
      <c r="O557" s="91"/>
      <c r="P557" s="227">
        <f>O557*H557</f>
        <v>0</v>
      </c>
      <c r="Q557" s="227">
        <v>0</v>
      </c>
      <c r="R557" s="227">
        <f>Q557*H557</f>
        <v>0</v>
      </c>
      <c r="S557" s="227">
        <v>0</v>
      </c>
      <c r="T557" s="228">
        <f>S557*H557</f>
        <v>0</v>
      </c>
      <c r="U557" s="38"/>
      <c r="V557" s="38"/>
      <c r="W557" s="38"/>
      <c r="X557" s="38"/>
      <c r="Y557" s="38"/>
      <c r="Z557" s="38"/>
      <c r="AA557" s="38"/>
      <c r="AB557" s="38"/>
      <c r="AC557" s="38"/>
      <c r="AD557" s="38"/>
      <c r="AE557" s="38"/>
      <c r="AR557" s="229" t="s">
        <v>188</v>
      </c>
      <c r="AT557" s="229" t="s">
        <v>183</v>
      </c>
      <c r="AU557" s="229" t="s">
        <v>127</v>
      </c>
      <c r="AY557" s="17" t="s">
        <v>181</v>
      </c>
      <c r="BE557" s="230">
        <f>IF(N557="základní",J557,0)</f>
        <v>0</v>
      </c>
      <c r="BF557" s="230">
        <f>IF(N557="snížená",J557,0)</f>
        <v>0</v>
      </c>
      <c r="BG557" s="230">
        <f>IF(N557="zákl. přenesená",J557,0)</f>
        <v>0</v>
      </c>
      <c r="BH557" s="230">
        <f>IF(N557="sníž. přenesená",J557,0)</f>
        <v>0</v>
      </c>
      <c r="BI557" s="230">
        <f>IF(N557="nulová",J557,0)</f>
        <v>0</v>
      </c>
      <c r="BJ557" s="17" t="s">
        <v>127</v>
      </c>
      <c r="BK557" s="230">
        <f>ROUND(I557*H557,2)</f>
        <v>0</v>
      </c>
      <c r="BL557" s="17" t="s">
        <v>188</v>
      </c>
      <c r="BM557" s="229" t="s">
        <v>739</v>
      </c>
    </row>
    <row r="558" s="2" customFormat="1">
      <c r="A558" s="38"/>
      <c r="B558" s="39"/>
      <c r="C558" s="40"/>
      <c r="D558" s="231" t="s">
        <v>189</v>
      </c>
      <c r="E558" s="40"/>
      <c r="F558" s="232" t="s">
        <v>740</v>
      </c>
      <c r="G558" s="40"/>
      <c r="H558" s="40"/>
      <c r="I558" s="233"/>
      <c r="J558" s="40"/>
      <c r="K558" s="40"/>
      <c r="L558" s="44"/>
      <c r="M558" s="234"/>
      <c r="N558" s="235"/>
      <c r="O558" s="91"/>
      <c r="P558" s="91"/>
      <c r="Q558" s="91"/>
      <c r="R558" s="91"/>
      <c r="S558" s="91"/>
      <c r="T558" s="92"/>
      <c r="U558" s="38"/>
      <c r="V558" s="38"/>
      <c r="W558" s="38"/>
      <c r="X558" s="38"/>
      <c r="Y558" s="38"/>
      <c r="Z558" s="38"/>
      <c r="AA558" s="38"/>
      <c r="AB558" s="38"/>
      <c r="AC558" s="38"/>
      <c r="AD558" s="38"/>
      <c r="AE558" s="38"/>
      <c r="AT558" s="17" t="s">
        <v>189</v>
      </c>
      <c r="AU558" s="17" t="s">
        <v>127</v>
      </c>
    </row>
    <row r="559" s="13" customFormat="1">
      <c r="A559" s="13"/>
      <c r="B559" s="236"/>
      <c r="C559" s="237"/>
      <c r="D559" s="238" t="s">
        <v>191</v>
      </c>
      <c r="E559" s="239" t="s">
        <v>1</v>
      </c>
      <c r="F559" s="240" t="s">
        <v>726</v>
      </c>
      <c r="G559" s="237"/>
      <c r="H559" s="241">
        <v>24.975000000000001</v>
      </c>
      <c r="I559" s="242"/>
      <c r="J559" s="237"/>
      <c r="K559" s="237"/>
      <c r="L559" s="243"/>
      <c r="M559" s="244"/>
      <c r="N559" s="245"/>
      <c r="O559" s="245"/>
      <c r="P559" s="245"/>
      <c r="Q559" s="245"/>
      <c r="R559" s="245"/>
      <c r="S559" s="245"/>
      <c r="T559" s="246"/>
      <c r="U559" s="13"/>
      <c r="V559" s="13"/>
      <c r="W559" s="13"/>
      <c r="X559" s="13"/>
      <c r="Y559" s="13"/>
      <c r="Z559" s="13"/>
      <c r="AA559" s="13"/>
      <c r="AB559" s="13"/>
      <c r="AC559" s="13"/>
      <c r="AD559" s="13"/>
      <c r="AE559" s="13"/>
      <c r="AT559" s="247" t="s">
        <v>191</v>
      </c>
      <c r="AU559" s="247" t="s">
        <v>127</v>
      </c>
      <c r="AV559" s="13" t="s">
        <v>127</v>
      </c>
      <c r="AW559" s="13" t="s">
        <v>36</v>
      </c>
      <c r="AX559" s="13" t="s">
        <v>79</v>
      </c>
      <c r="AY559" s="247" t="s">
        <v>181</v>
      </c>
    </row>
    <row r="560" s="14" customFormat="1">
      <c r="A560" s="14"/>
      <c r="B560" s="248"/>
      <c r="C560" s="249"/>
      <c r="D560" s="238" t="s">
        <v>191</v>
      </c>
      <c r="E560" s="250" t="s">
        <v>1</v>
      </c>
      <c r="F560" s="251" t="s">
        <v>193</v>
      </c>
      <c r="G560" s="249"/>
      <c r="H560" s="252">
        <v>24.975000000000001</v>
      </c>
      <c r="I560" s="253"/>
      <c r="J560" s="249"/>
      <c r="K560" s="249"/>
      <c r="L560" s="254"/>
      <c r="M560" s="255"/>
      <c r="N560" s="256"/>
      <c r="O560" s="256"/>
      <c r="P560" s="256"/>
      <c r="Q560" s="256"/>
      <c r="R560" s="256"/>
      <c r="S560" s="256"/>
      <c r="T560" s="257"/>
      <c r="U560" s="14"/>
      <c r="V560" s="14"/>
      <c r="W560" s="14"/>
      <c r="X560" s="14"/>
      <c r="Y560" s="14"/>
      <c r="Z560" s="14"/>
      <c r="AA560" s="14"/>
      <c r="AB560" s="14"/>
      <c r="AC560" s="14"/>
      <c r="AD560" s="14"/>
      <c r="AE560" s="14"/>
      <c r="AT560" s="258" t="s">
        <v>191</v>
      </c>
      <c r="AU560" s="258" t="s">
        <v>127</v>
      </c>
      <c r="AV560" s="14" t="s">
        <v>188</v>
      </c>
      <c r="AW560" s="14" t="s">
        <v>36</v>
      </c>
      <c r="AX560" s="14" t="s">
        <v>86</v>
      </c>
      <c r="AY560" s="258" t="s">
        <v>181</v>
      </c>
    </row>
    <row r="561" s="2" customFormat="1" ht="24.15" customHeight="1">
      <c r="A561" s="38"/>
      <c r="B561" s="39"/>
      <c r="C561" s="218" t="s">
        <v>741</v>
      </c>
      <c r="D561" s="218" t="s">
        <v>183</v>
      </c>
      <c r="E561" s="219" t="s">
        <v>742</v>
      </c>
      <c r="F561" s="220" t="s">
        <v>743</v>
      </c>
      <c r="G561" s="221" t="s">
        <v>241</v>
      </c>
      <c r="H561" s="222">
        <v>79.519999999999996</v>
      </c>
      <c r="I561" s="223"/>
      <c r="J561" s="224">
        <f>ROUND(I561*H561,2)</f>
        <v>0</v>
      </c>
      <c r="K561" s="220" t="s">
        <v>187</v>
      </c>
      <c r="L561" s="44"/>
      <c r="M561" s="225" t="s">
        <v>1</v>
      </c>
      <c r="N561" s="226" t="s">
        <v>45</v>
      </c>
      <c r="O561" s="91"/>
      <c r="P561" s="227">
        <f>O561*H561</f>
        <v>0</v>
      </c>
      <c r="Q561" s="227">
        <v>0</v>
      </c>
      <c r="R561" s="227">
        <f>Q561*H561</f>
        <v>0</v>
      </c>
      <c r="S561" s="227">
        <v>0</v>
      </c>
      <c r="T561" s="228">
        <f>S561*H561</f>
        <v>0</v>
      </c>
      <c r="U561" s="38"/>
      <c r="V561" s="38"/>
      <c r="W561" s="38"/>
      <c r="X561" s="38"/>
      <c r="Y561" s="38"/>
      <c r="Z561" s="38"/>
      <c r="AA561" s="38"/>
      <c r="AB561" s="38"/>
      <c r="AC561" s="38"/>
      <c r="AD561" s="38"/>
      <c r="AE561" s="38"/>
      <c r="AR561" s="229" t="s">
        <v>188</v>
      </c>
      <c r="AT561" s="229" t="s">
        <v>183</v>
      </c>
      <c r="AU561" s="229" t="s">
        <v>127</v>
      </c>
      <c r="AY561" s="17" t="s">
        <v>181</v>
      </c>
      <c r="BE561" s="230">
        <f>IF(N561="základní",J561,0)</f>
        <v>0</v>
      </c>
      <c r="BF561" s="230">
        <f>IF(N561="snížená",J561,0)</f>
        <v>0</v>
      </c>
      <c r="BG561" s="230">
        <f>IF(N561="zákl. přenesená",J561,0)</f>
        <v>0</v>
      </c>
      <c r="BH561" s="230">
        <f>IF(N561="sníž. přenesená",J561,0)</f>
        <v>0</v>
      </c>
      <c r="BI561" s="230">
        <f>IF(N561="nulová",J561,0)</f>
        <v>0</v>
      </c>
      <c r="BJ561" s="17" t="s">
        <v>127</v>
      </c>
      <c r="BK561" s="230">
        <f>ROUND(I561*H561,2)</f>
        <v>0</v>
      </c>
      <c r="BL561" s="17" t="s">
        <v>188</v>
      </c>
      <c r="BM561" s="229" t="s">
        <v>744</v>
      </c>
    </row>
    <row r="562" s="2" customFormat="1">
      <c r="A562" s="38"/>
      <c r="B562" s="39"/>
      <c r="C562" s="40"/>
      <c r="D562" s="231" t="s">
        <v>189</v>
      </c>
      <c r="E562" s="40"/>
      <c r="F562" s="232" t="s">
        <v>745</v>
      </c>
      <c r="G562" s="40"/>
      <c r="H562" s="40"/>
      <c r="I562" s="233"/>
      <c r="J562" s="40"/>
      <c r="K562" s="40"/>
      <c r="L562" s="44"/>
      <c r="M562" s="234"/>
      <c r="N562" s="235"/>
      <c r="O562" s="91"/>
      <c r="P562" s="91"/>
      <c r="Q562" s="91"/>
      <c r="R562" s="91"/>
      <c r="S562" s="91"/>
      <c r="T562" s="92"/>
      <c r="U562" s="38"/>
      <c r="V562" s="38"/>
      <c r="W562" s="38"/>
      <c r="X562" s="38"/>
      <c r="Y562" s="38"/>
      <c r="Z562" s="38"/>
      <c r="AA562" s="38"/>
      <c r="AB562" s="38"/>
      <c r="AC562" s="38"/>
      <c r="AD562" s="38"/>
      <c r="AE562" s="38"/>
      <c r="AT562" s="17" t="s">
        <v>189</v>
      </c>
      <c r="AU562" s="17" t="s">
        <v>127</v>
      </c>
    </row>
    <row r="563" s="13" customFormat="1">
      <c r="A563" s="13"/>
      <c r="B563" s="236"/>
      <c r="C563" s="237"/>
      <c r="D563" s="238" t="s">
        <v>191</v>
      </c>
      <c r="E563" s="239" t="s">
        <v>1</v>
      </c>
      <c r="F563" s="240" t="s">
        <v>647</v>
      </c>
      <c r="G563" s="237"/>
      <c r="H563" s="241">
        <v>43.219999999999999</v>
      </c>
      <c r="I563" s="242"/>
      <c r="J563" s="237"/>
      <c r="K563" s="237"/>
      <c r="L563" s="243"/>
      <c r="M563" s="244"/>
      <c r="N563" s="245"/>
      <c r="O563" s="245"/>
      <c r="P563" s="245"/>
      <c r="Q563" s="245"/>
      <c r="R563" s="245"/>
      <c r="S563" s="245"/>
      <c r="T563" s="246"/>
      <c r="U563" s="13"/>
      <c r="V563" s="13"/>
      <c r="W563" s="13"/>
      <c r="X563" s="13"/>
      <c r="Y563" s="13"/>
      <c r="Z563" s="13"/>
      <c r="AA563" s="13"/>
      <c r="AB563" s="13"/>
      <c r="AC563" s="13"/>
      <c r="AD563" s="13"/>
      <c r="AE563" s="13"/>
      <c r="AT563" s="247" t="s">
        <v>191</v>
      </c>
      <c r="AU563" s="247" t="s">
        <v>127</v>
      </c>
      <c r="AV563" s="13" t="s">
        <v>127</v>
      </c>
      <c r="AW563" s="13" t="s">
        <v>36</v>
      </c>
      <c r="AX563" s="13" t="s">
        <v>79</v>
      </c>
      <c r="AY563" s="247" t="s">
        <v>181</v>
      </c>
    </row>
    <row r="564" s="13" customFormat="1">
      <c r="A564" s="13"/>
      <c r="B564" s="236"/>
      <c r="C564" s="237"/>
      <c r="D564" s="238" t="s">
        <v>191</v>
      </c>
      <c r="E564" s="239" t="s">
        <v>1</v>
      </c>
      <c r="F564" s="240" t="s">
        <v>746</v>
      </c>
      <c r="G564" s="237"/>
      <c r="H564" s="241">
        <v>25.199999999999999</v>
      </c>
      <c r="I564" s="242"/>
      <c r="J564" s="237"/>
      <c r="K564" s="237"/>
      <c r="L564" s="243"/>
      <c r="M564" s="244"/>
      <c r="N564" s="245"/>
      <c r="O564" s="245"/>
      <c r="P564" s="245"/>
      <c r="Q564" s="245"/>
      <c r="R564" s="245"/>
      <c r="S564" s="245"/>
      <c r="T564" s="246"/>
      <c r="U564" s="13"/>
      <c r="V564" s="13"/>
      <c r="W564" s="13"/>
      <c r="X564" s="13"/>
      <c r="Y564" s="13"/>
      <c r="Z564" s="13"/>
      <c r="AA564" s="13"/>
      <c r="AB564" s="13"/>
      <c r="AC564" s="13"/>
      <c r="AD564" s="13"/>
      <c r="AE564" s="13"/>
      <c r="AT564" s="247" t="s">
        <v>191</v>
      </c>
      <c r="AU564" s="247" t="s">
        <v>127</v>
      </c>
      <c r="AV564" s="13" t="s">
        <v>127</v>
      </c>
      <c r="AW564" s="13" t="s">
        <v>36</v>
      </c>
      <c r="AX564" s="13" t="s">
        <v>79</v>
      </c>
      <c r="AY564" s="247" t="s">
        <v>181</v>
      </c>
    </row>
    <row r="565" s="13" customFormat="1">
      <c r="A565" s="13"/>
      <c r="B565" s="236"/>
      <c r="C565" s="237"/>
      <c r="D565" s="238" t="s">
        <v>191</v>
      </c>
      <c r="E565" s="239" t="s">
        <v>1</v>
      </c>
      <c r="F565" s="240" t="s">
        <v>747</v>
      </c>
      <c r="G565" s="237"/>
      <c r="H565" s="241">
        <v>11.1</v>
      </c>
      <c r="I565" s="242"/>
      <c r="J565" s="237"/>
      <c r="K565" s="237"/>
      <c r="L565" s="243"/>
      <c r="M565" s="244"/>
      <c r="N565" s="245"/>
      <c r="O565" s="245"/>
      <c r="P565" s="245"/>
      <c r="Q565" s="245"/>
      <c r="R565" s="245"/>
      <c r="S565" s="245"/>
      <c r="T565" s="246"/>
      <c r="U565" s="13"/>
      <c r="V565" s="13"/>
      <c r="W565" s="13"/>
      <c r="X565" s="13"/>
      <c r="Y565" s="13"/>
      <c r="Z565" s="13"/>
      <c r="AA565" s="13"/>
      <c r="AB565" s="13"/>
      <c r="AC565" s="13"/>
      <c r="AD565" s="13"/>
      <c r="AE565" s="13"/>
      <c r="AT565" s="247" t="s">
        <v>191</v>
      </c>
      <c r="AU565" s="247" t="s">
        <v>127</v>
      </c>
      <c r="AV565" s="13" t="s">
        <v>127</v>
      </c>
      <c r="AW565" s="13" t="s">
        <v>36</v>
      </c>
      <c r="AX565" s="13" t="s">
        <v>79</v>
      </c>
      <c r="AY565" s="247" t="s">
        <v>181</v>
      </c>
    </row>
    <row r="566" s="14" customFormat="1">
      <c r="A566" s="14"/>
      <c r="B566" s="248"/>
      <c r="C566" s="249"/>
      <c r="D566" s="238" t="s">
        <v>191</v>
      </c>
      <c r="E566" s="250" t="s">
        <v>1</v>
      </c>
      <c r="F566" s="251" t="s">
        <v>193</v>
      </c>
      <c r="G566" s="249"/>
      <c r="H566" s="252">
        <v>79.519999999999996</v>
      </c>
      <c r="I566" s="253"/>
      <c r="J566" s="249"/>
      <c r="K566" s="249"/>
      <c r="L566" s="254"/>
      <c r="M566" s="255"/>
      <c r="N566" s="256"/>
      <c r="O566" s="256"/>
      <c r="P566" s="256"/>
      <c r="Q566" s="256"/>
      <c r="R566" s="256"/>
      <c r="S566" s="256"/>
      <c r="T566" s="257"/>
      <c r="U566" s="14"/>
      <c r="V566" s="14"/>
      <c r="W566" s="14"/>
      <c r="X566" s="14"/>
      <c r="Y566" s="14"/>
      <c r="Z566" s="14"/>
      <c r="AA566" s="14"/>
      <c r="AB566" s="14"/>
      <c r="AC566" s="14"/>
      <c r="AD566" s="14"/>
      <c r="AE566" s="14"/>
      <c r="AT566" s="258" t="s">
        <v>191</v>
      </c>
      <c r="AU566" s="258" t="s">
        <v>127</v>
      </c>
      <c r="AV566" s="14" t="s">
        <v>188</v>
      </c>
      <c r="AW566" s="14" t="s">
        <v>36</v>
      </c>
      <c r="AX566" s="14" t="s">
        <v>86</v>
      </c>
      <c r="AY566" s="258" t="s">
        <v>181</v>
      </c>
    </row>
    <row r="567" s="2" customFormat="1" ht="24.15" customHeight="1">
      <c r="A567" s="38"/>
      <c r="B567" s="39"/>
      <c r="C567" s="259" t="s">
        <v>479</v>
      </c>
      <c r="D567" s="259" t="s">
        <v>238</v>
      </c>
      <c r="E567" s="260" t="s">
        <v>748</v>
      </c>
      <c r="F567" s="261" t="s">
        <v>749</v>
      </c>
      <c r="G567" s="262" t="s">
        <v>241</v>
      </c>
      <c r="H567" s="263">
        <v>83.495999999999995</v>
      </c>
      <c r="I567" s="264"/>
      <c r="J567" s="265">
        <f>ROUND(I567*H567,2)</f>
        <v>0</v>
      </c>
      <c r="K567" s="261" t="s">
        <v>187</v>
      </c>
      <c r="L567" s="266"/>
      <c r="M567" s="267" t="s">
        <v>1</v>
      </c>
      <c r="N567" s="268" t="s">
        <v>45</v>
      </c>
      <c r="O567" s="91"/>
      <c r="P567" s="227">
        <f>O567*H567</f>
        <v>0</v>
      </c>
      <c r="Q567" s="227">
        <v>0</v>
      </c>
      <c r="R567" s="227">
        <f>Q567*H567</f>
        <v>0</v>
      </c>
      <c r="S567" s="227">
        <v>0</v>
      </c>
      <c r="T567" s="228">
        <f>S567*H567</f>
        <v>0</v>
      </c>
      <c r="U567" s="38"/>
      <c r="V567" s="38"/>
      <c r="W567" s="38"/>
      <c r="X567" s="38"/>
      <c r="Y567" s="38"/>
      <c r="Z567" s="38"/>
      <c r="AA567" s="38"/>
      <c r="AB567" s="38"/>
      <c r="AC567" s="38"/>
      <c r="AD567" s="38"/>
      <c r="AE567" s="38"/>
      <c r="AR567" s="229" t="s">
        <v>208</v>
      </c>
      <c r="AT567" s="229" t="s">
        <v>238</v>
      </c>
      <c r="AU567" s="229" t="s">
        <v>127</v>
      </c>
      <c r="AY567" s="17" t="s">
        <v>181</v>
      </c>
      <c r="BE567" s="230">
        <f>IF(N567="základní",J567,0)</f>
        <v>0</v>
      </c>
      <c r="BF567" s="230">
        <f>IF(N567="snížená",J567,0)</f>
        <v>0</v>
      </c>
      <c r="BG567" s="230">
        <f>IF(N567="zákl. přenesená",J567,0)</f>
        <v>0</v>
      </c>
      <c r="BH567" s="230">
        <f>IF(N567="sníž. přenesená",J567,0)</f>
        <v>0</v>
      </c>
      <c r="BI567" s="230">
        <f>IF(N567="nulová",J567,0)</f>
        <v>0</v>
      </c>
      <c r="BJ567" s="17" t="s">
        <v>127</v>
      </c>
      <c r="BK567" s="230">
        <f>ROUND(I567*H567,2)</f>
        <v>0</v>
      </c>
      <c r="BL567" s="17" t="s">
        <v>188</v>
      </c>
      <c r="BM567" s="229" t="s">
        <v>750</v>
      </c>
    </row>
    <row r="568" s="13" customFormat="1">
      <c r="A568" s="13"/>
      <c r="B568" s="236"/>
      <c r="C568" s="237"/>
      <c r="D568" s="238" t="s">
        <v>191</v>
      </c>
      <c r="E568" s="239" t="s">
        <v>1</v>
      </c>
      <c r="F568" s="240" t="s">
        <v>751</v>
      </c>
      <c r="G568" s="237"/>
      <c r="H568" s="241">
        <v>83.495999999999995</v>
      </c>
      <c r="I568" s="242"/>
      <c r="J568" s="237"/>
      <c r="K568" s="237"/>
      <c r="L568" s="243"/>
      <c r="M568" s="244"/>
      <c r="N568" s="245"/>
      <c r="O568" s="245"/>
      <c r="P568" s="245"/>
      <c r="Q568" s="245"/>
      <c r="R568" s="245"/>
      <c r="S568" s="245"/>
      <c r="T568" s="246"/>
      <c r="U568" s="13"/>
      <c r="V568" s="13"/>
      <c r="W568" s="13"/>
      <c r="X568" s="13"/>
      <c r="Y568" s="13"/>
      <c r="Z568" s="13"/>
      <c r="AA568" s="13"/>
      <c r="AB568" s="13"/>
      <c r="AC568" s="13"/>
      <c r="AD568" s="13"/>
      <c r="AE568" s="13"/>
      <c r="AT568" s="247" t="s">
        <v>191</v>
      </c>
      <c r="AU568" s="247" t="s">
        <v>127</v>
      </c>
      <c r="AV568" s="13" t="s">
        <v>127</v>
      </c>
      <c r="AW568" s="13" t="s">
        <v>36</v>
      </c>
      <c r="AX568" s="13" t="s">
        <v>79</v>
      </c>
      <c r="AY568" s="247" t="s">
        <v>181</v>
      </c>
    </row>
    <row r="569" s="14" customFormat="1">
      <c r="A569" s="14"/>
      <c r="B569" s="248"/>
      <c r="C569" s="249"/>
      <c r="D569" s="238" t="s">
        <v>191</v>
      </c>
      <c r="E569" s="250" t="s">
        <v>1</v>
      </c>
      <c r="F569" s="251" t="s">
        <v>193</v>
      </c>
      <c r="G569" s="249"/>
      <c r="H569" s="252">
        <v>83.495999999999995</v>
      </c>
      <c r="I569" s="253"/>
      <c r="J569" s="249"/>
      <c r="K569" s="249"/>
      <c r="L569" s="254"/>
      <c r="M569" s="255"/>
      <c r="N569" s="256"/>
      <c r="O569" s="256"/>
      <c r="P569" s="256"/>
      <c r="Q569" s="256"/>
      <c r="R569" s="256"/>
      <c r="S569" s="256"/>
      <c r="T569" s="257"/>
      <c r="U569" s="14"/>
      <c r="V569" s="14"/>
      <c r="W569" s="14"/>
      <c r="X569" s="14"/>
      <c r="Y569" s="14"/>
      <c r="Z569" s="14"/>
      <c r="AA569" s="14"/>
      <c r="AB569" s="14"/>
      <c r="AC569" s="14"/>
      <c r="AD569" s="14"/>
      <c r="AE569" s="14"/>
      <c r="AT569" s="258" t="s">
        <v>191</v>
      </c>
      <c r="AU569" s="258" t="s">
        <v>127</v>
      </c>
      <c r="AV569" s="14" t="s">
        <v>188</v>
      </c>
      <c r="AW569" s="14" t="s">
        <v>36</v>
      </c>
      <c r="AX569" s="14" t="s">
        <v>86</v>
      </c>
      <c r="AY569" s="258" t="s">
        <v>181</v>
      </c>
    </row>
    <row r="570" s="2" customFormat="1" ht="24.15" customHeight="1">
      <c r="A570" s="38"/>
      <c r="B570" s="39"/>
      <c r="C570" s="218" t="s">
        <v>752</v>
      </c>
      <c r="D570" s="218" t="s">
        <v>183</v>
      </c>
      <c r="E570" s="219" t="s">
        <v>753</v>
      </c>
      <c r="F570" s="220" t="s">
        <v>754</v>
      </c>
      <c r="G570" s="221" t="s">
        <v>241</v>
      </c>
      <c r="H570" s="222">
        <v>24.800000000000001</v>
      </c>
      <c r="I570" s="223"/>
      <c r="J570" s="224">
        <f>ROUND(I570*H570,2)</f>
        <v>0</v>
      </c>
      <c r="K570" s="220" t="s">
        <v>187</v>
      </c>
      <c r="L570" s="44"/>
      <c r="M570" s="225" t="s">
        <v>1</v>
      </c>
      <c r="N570" s="226" t="s">
        <v>45</v>
      </c>
      <c r="O570" s="91"/>
      <c r="P570" s="227">
        <f>O570*H570</f>
        <v>0</v>
      </c>
      <c r="Q570" s="227">
        <v>0</v>
      </c>
      <c r="R570" s="227">
        <f>Q570*H570</f>
        <v>0</v>
      </c>
      <c r="S570" s="227">
        <v>0</v>
      </c>
      <c r="T570" s="228">
        <f>S570*H570</f>
        <v>0</v>
      </c>
      <c r="U570" s="38"/>
      <c r="V570" s="38"/>
      <c r="W570" s="38"/>
      <c r="X570" s="38"/>
      <c r="Y570" s="38"/>
      <c r="Z570" s="38"/>
      <c r="AA570" s="38"/>
      <c r="AB570" s="38"/>
      <c r="AC570" s="38"/>
      <c r="AD570" s="38"/>
      <c r="AE570" s="38"/>
      <c r="AR570" s="229" t="s">
        <v>188</v>
      </c>
      <c r="AT570" s="229" t="s">
        <v>183</v>
      </c>
      <c r="AU570" s="229" t="s">
        <v>127</v>
      </c>
      <c r="AY570" s="17" t="s">
        <v>181</v>
      </c>
      <c r="BE570" s="230">
        <f>IF(N570="základní",J570,0)</f>
        <v>0</v>
      </c>
      <c r="BF570" s="230">
        <f>IF(N570="snížená",J570,0)</f>
        <v>0</v>
      </c>
      <c r="BG570" s="230">
        <f>IF(N570="zákl. přenesená",J570,0)</f>
        <v>0</v>
      </c>
      <c r="BH570" s="230">
        <f>IF(N570="sníž. přenesená",J570,0)</f>
        <v>0</v>
      </c>
      <c r="BI570" s="230">
        <f>IF(N570="nulová",J570,0)</f>
        <v>0</v>
      </c>
      <c r="BJ570" s="17" t="s">
        <v>127</v>
      </c>
      <c r="BK570" s="230">
        <f>ROUND(I570*H570,2)</f>
        <v>0</v>
      </c>
      <c r="BL570" s="17" t="s">
        <v>188</v>
      </c>
      <c r="BM570" s="229" t="s">
        <v>755</v>
      </c>
    </row>
    <row r="571" s="2" customFormat="1">
      <c r="A571" s="38"/>
      <c r="B571" s="39"/>
      <c r="C571" s="40"/>
      <c r="D571" s="231" t="s">
        <v>189</v>
      </c>
      <c r="E571" s="40"/>
      <c r="F571" s="232" t="s">
        <v>756</v>
      </c>
      <c r="G571" s="40"/>
      <c r="H571" s="40"/>
      <c r="I571" s="233"/>
      <c r="J571" s="40"/>
      <c r="K571" s="40"/>
      <c r="L571" s="44"/>
      <c r="M571" s="234"/>
      <c r="N571" s="235"/>
      <c r="O571" s="91"/>
      <c r="P571" s="91"/>
      <c r="Q571" s="91"/>
      <c r="R571" s="91"/>
      <c r="S571" s="91"/>
      <c r="T571" s="92"/>
      <c r="U571" s="38"/>
      <c r="V571" s="38"/>
      <c r="W571" s="38"/>
      <c r="X571" s="38"/>
      <c r="Y571" s="38"/>
      <c r="Z571" s="38"/>
      <c r="AA571" s="38"/>
      <c r="AB571" s="38"/>
      <c r="AC571" s="38"/>
      <c r="AD571" s="38"/>
      <c r="AE571" s="38"/>
      <c r="AT571" s="17" t="s">
        <v>189</v>
      </c>
      <c r="AU571" s="17" t="s">
        <v>127</v>
      </c>
    </row>
    <row r="572" s="13" customFormat="1">
      <c r="A572" s="13"/>
      <c r="B572" s="236"/>
      <c r="C572" s="237"/>
      <c r="D572" s="238" t="s">
        <v>191</v>
      </c>
      <c r="E572" s="239" t="s">
        <v>1</v>
      </c>
      <c r="F572" s="240" t="s">
        <v>757</v>
      </c>
      <c r="G572" s="237"/>
      <c r="H572" s="241">
        <v>24.800000000000001</v>
      </c>
      <c r="I572" s="242"/>
      <c r="J572" s="237"/>
      <c r="K572" s="237"/>
      <c r="L572" s="243"/>
      <c r="M572" s="244"/>
      <c r="N572" s="245"/>
      <c r="O572" s="245"/>
      <c r="P572" s="245"/>
      <c r="Q572" s="245"/>
      <c r="R572" s="245"/>
      <c r="S572" s="245"/>
      <c r="T572" s="246"/>
      <c r="U572" s="13"/>
      <c r="V572" s="13"/>
      <c r="W572" s="13"/>
      <c r="X572" s="13"/>
      <c r="Y572" s="13"/>
      <c r="Z572" s="13"/>
      <c r="AA572" s="13"/>
      <c r="AB572" s="13"/>
      <c r="AC572" s="13"/>
      <c r="AD572" s="13"/>
      <c r="AE572" s="13"/>
      <c r="AT572" s="247" t="s">
        <v>191</v>
      </c>
      <c r="AU572" s="247" t="s">
        <v>127</v>
      </c>
      <c r="AV572" s="13" t="s">
        <v>127</v>
      </c>
      <c r="AW572" s="13" t="s">
        <v>36</v>
      </c>
      <c r="AX572" s="13" t="s">
        <v>79</v>
      </c>
      <c r="AY572" s="247" t="s">
        <v>181</v>
      </c>
    </row>
    <row r="573" s="14" customFormat="1">
      <c r="A573" s="14"/>
      <c r="B573" s="248"/>
      <c r="C573" s="249"/>
      <c r="D573" s="238" t="s">
        <v>191</v>
      </c>
      <c r="E573" s="250" t="s">
        <v>1</v>
      </c>
      <c r="F573" s="251" t="s">
        <v>193</v>
      </c>
      <c r="G573" s="249"/>
      <c r="H573" s="252">
        <v>24.800000000000001</v>
      </c>
      <c r="I573" s="253"/>
      <c r="J573" s="249"/>
      <c r="K573" s="249"/>
      <c r="L573" s="254"/>
      <c r="M573" s="255"/>
      <c r="N573" s="256"/>
      <c r="O573" s="256"/>
      <c r="P573" s="256"/>
      <c r="Q573" s="256"/>
      <c r="R573" s="256"/>
      <c r="S573" s="256"/>
      <c r="T573" s="257"/>
      <c r="U573" s="14"/>
      <c r="V573" s="14"/>
      <c r="W573" s="14"/>
      <c r="X573" s="14"/>
      <c r="Y573" s="14"/>
      <c r="Z573" s="14"/>
      <c r="AA573" s="14"/>
      <c r="AB573" s="14"/>
      <c r="AC573" s="14"/>
      <c r="AD573" s="14"/>
      <c r="AE573" s="14"/>
      <c r="AT573" s="258" t="s">
        <v>191</v>
      </c>
      <c r="AU573" s="258" t="s">
        <v>127</v>
      </c>
      <c r="AV573" s="14" t="s">
        <v>188</v>
      </c>
      <c r="AW573" s="14" t="s">
        <v>36</v>
      </c>
      <c r="AX573" s="14" t="s">
        <v>86</v>
      </c>
      <c r="AY573" s="258" t="s">
        <v>181</v>
      </c>
    </row>
    <row r="574" s="2" customFormat="1" ht="21.75" customHeight="1">
      <c r="A574" s="38"/>
      <c r="B574" s="39"/>
      <c r="C574" s="259" t="s">
        <v>483</v>
      </c>
      <c r="D574" s="259" t="s">
        <v>238</v>
      </c>
      <c r="E574" s="260" t="s">
        <v>758</v>
      </c>
      <c r="F574" s="261" t="s">
        <v>759</v>
      </c>
      <c r="G574" s="262" t="s">
        <v>241</v>
      </c>
      <c r="H574" s="263">
        <v>26.039999999999999</v>
      </c>
      <c r="I574" s="264"/>
      <c r="J574" s="265">
        <f>ROUND(I574*H574,2)</f>
        <v>0</v>
      </c>
      <c r="K574" s="261" t="s">
        <v>187</v>
      </c>
      <c r="L574" s="266"/>
      <c r="M574" s="267" t="s">
        <v>1</v>
      </c>
      <c r="N574" s="268" t="s">
        <v>45</v>
      </c>
      <c r="O574" s="91"/>
      <c r="P574" s="227">
        <f>O574*H574</f>
        <v>0</v>
      </c>
      <c r="Q574" s="227">
        <v>0</v>
      </c>
      <c r="R574" s="227">
        <f>Q574*H574</f>
        <v>0</v>
      </c>
      <c r="S574" s="227">
        <v>0</v>
      </c>
      <c r="T574" s="228">
        <f>S574*H574</f>
        <v>0</v>
      </c>
      <c r="U574" s="38"/>
      <c r="V574" s="38"/>
      <c r="W574" s="38"/>
      <c r="X574" s="38"/>
      <c r="Y574" s="38"/>
      <c r="Z574" s="38"/>
      <c r="AA574" s="38"/>
      <c r="AB574" s="38"/>
      <c r="AC574" s="38"/>
      <c r="AD574" s="38"/>
      <c r="AE574" s="38"/>
      <c r="AR574" s="229" t="s">
        <v>208</v>
      </c>
      <c r="AT574" s="229" t="s">
        <v>238</v>
      </c>
      <c r="AU574" s="229" t="s">
        <v>127</v>
      </c>
      <c r="AY574" s="17" t="s">
        <v>181</v>
      </c>
      <c r="BE574" s="230">
        <f>IF(N574="základní",J574,0)</f>
        <v>0</v>
      </c>
      <c r="BF574" s="230">
        <f>IF(N574="snížená",J574,0)</f>
        <v>0</v>
      </c>
      <c r="BG574" s="230">
        <f>IF(N574="zákl. přenesená",J574,0)</f>
        <v>0</v>
      </c>
      <c r="BH574" s="230">
        <f>IF(N574="sníž. přenesená",J574,0)</f>
        <v>0</v>
      </c>
      <c r="BI574" s="230">
        <f>IF(N574="nulová",J574,0)</f>
        <v>0</v>
      </c>
      <c r="BJ574" s="17" t="s">
        <v>127</v>
      </c>
      <c r="BK574" s="230">
        <f>ROUND(I574*H574,2)</f>
        <v>0</v>
      </c>
      <c r="BL574" s="17" t="s">
        <v>188</v>
      </c>
      <c r="BM574" s="229" t="s">
        <v>760</v>
      </c>
    </row>
    <row r="575" s="13" customFormat="1">
      <c r="A575" s="13"/>
      <c r="B575" s="236"/>
      <c r="C575" s="237"/>
      <c r="D575" s="238" t="s">
        <v>191</v>
      </c>
      <c r="E575" s="239" t="s">
        <v>1</v>
      </c>
      <c r="F575" s="240" t="s">
        <v>761</v>
      </c>
      <c r="G575" s="237"/>
      <c r="H575" s="241">
        <v>26.039999999999999</v>
      </c>
      <c r="I575" s="242"/>
      <c r="J575" s="237"/>
      <c r="K575" s="237"/>
      <c r="L575" s="243"/>
      <c r="M575" s="244"/>
      <c r="N575" s="245"/>
      <c r="O575" s="245"/>
      <c r="P575" s="245"/>
      <c r="Q575" s="245"/>
      <c r="R575" s="245"/>
      <c r="S575" s="245"/>
      <c r="T575" s="246"/>
      <c r="U575" s="13"/>
      <c r="V575" s="13"/>
      <c r="W575" s="13"/>
      <c r="X575" s="13"/>
      <c r="Y575" s="13"/>
      <c r="Z575" s="13"/>
      <c r="AA575" s="13"/>
      <c r="AB575" s="13"/>
      <c r="AC575" s="13"/>
      <c r="AD575" s="13"/>
      <c r="AE575" s="13"/>
      <c r="AT575" s="247" t="s">
        <v>191</v>
      </c>
      <c r="AU575" s="247" t="s">
        <v>127</v>
      </c>
      <c r="AV575" s="13" t="s">
        <v>127</v>
      </c>
      <c r="AW575" s="13" t="s">
        <v>36</v>
      </c>
      <c r="AX575" s="13" t="s">
        <v>79</v>
      </c>
      <c r="AY575" s="247" t="s">
        <v>181</v>
      </c>
    </row>
    <row r="576" s="14" customFormat="1">
      <c r="A576" s="14"/>
      <c r="B576" s="248"/>
      <c r="C576" s="249"/>
      <c r="D576" s="238" t="s">
        <v>191</v>
      </c>
      <c r="E576" s="250" t="s">
        <v>1</v>
      </c>
      <c r="F576" s="251" t="s">
        <v>193</v>
      </c>
      <c r="G576" s="249"/>
      <c r="H576" s="252">
        <v>26.039999999999999</v>
      </c>
      <c r="I576" s="253"/>
      <c r="J576" s="249"/>
      <c r="K576" s="249"/>
      <c r="L576" s="254"/>
      <c r="M576" s="255"/>
      <c r="N576" s="256"/>
      <c r="O576" s="256"/>
      <c r="P576" s="256"/>
      <c r="Q576" s="256"/>
      <c r="R576" s="256"/>
      <c r="S576" s="256"/>
      <c r="T576" s="257"/>
      <c r="U576" s="14"/>
      <c r="V576" s="14"/>
      <c r="W576" s="14"/>
      <c r="X576" s="14"/>
      <c r="Y576" s="14"/>
      <c r="Z576" s="14"/>
      <c r="AA576" s="14"/>
      <c r="AB576" s="14"/>
      <c r="AC576" s="14"/>
      <c r="AD576" s="14"/>
      <c r="AE576" s="14"/>
      <c r="AT576" s="258" t="s">
        <v>191</v>
      </c>
      <c r="AU576" s="258" t="s">
        <v>127</v>
      </c>
      <c r="AV576" s="14" t="s">
        <v>188</v>
      </c>
      <c r="AW576" s="14" t="s">
        <v>36</v>
      </c>
      <c r="AX576" s="14" t="s">
        <v>86</v>
      </c>
      <c r="AY576" s="258" t="s">
        <v>181</v>
      </c>
    </row>
    <row r="577" s="2" customFormat="1" ht="37.8" customHeight="1">
      <c r="A577" s="38"/>
      <c r="B577" s="39"/>
      <c r="C577" s="218" t="s">
        <v>762</v>
      </c>
      <c r="D577" s="218" t="s">
        <v>183</v>
      </c>
      <c r="E577" s="219" t="s">
        <v>763</v>
      </c>
      <c r="F577" s="220" t="s">
        <v>764</v>
      </c>
      <c r="G577" s="221" t="s">
        <v>227</v>
      </c>
      <c r="H577" s="222">
        <v>301.00400000000002</v>
      </c>
      <c r="I577" s="223"/>
      <c r="J577" s="224">
        <f>ROUND(I577*H577,2)</f>
        <v>0</v>
      </c>
      <c r="K577" s="220" t="s">
        <v>187</v>
      </c>
      <c r="L577" s="44"/>
      <c r="M577" s="225" t="s">
        <v>1</v>
      </c>
      <c r="N577" s="226" t="s">
        <v>45</v>
      </c>
      <c r="O577" s="91"/>
      <c r="P577" s="227">
        <f>O577*H577</f>
        <v>0</v>
      </c>
      <c r="Q577" s="227">
        <v>0</v>
      </c>
      <c r="R577" s="227">
        <f>Q577*H577</f>
        <v>0</v>
      </c>
      <c r="S577" s="227">
        <v>0</v>
      </c>
      <c r="T577" s="228">
        <f>S577*H577</f>
        <v>0</v>
      </c>
      <c r="U577" s="38"/>
      <c r="V577" s="38"/>
      <c r="W577" s="38"/>
      <c r="X577" s="38"/>
      <c r="Y577" s="38"/>
      <c r="Z577" s="38"/>
      <c r="AA577" s="38"/>
      <c r="AB577" s="38"/>
      <c r="AC577" s="38"/>
      <c r="AD577" s="38"/>
      <c r="AE577" s="38"/>
      <c r="AR577" s="229" t="s">
        <v>188</v>
      </c>
      <c r="AT577" s="229" t="s">
        <v>183</v>
      </c>
      <c r="AU577" s="229" t="s">
        <v>127</v>
      </c>
      <c r="AY577" s="17" t="s">
        <v>181</v>
      </c>
      <c r="BE577" s="230">
        <f>IF(N577="základní",J577,0)</f>
        <v>0</v>
      </c>
      <c r="BF577" s="230">
        <f>IF(N577="snížená",J577,0)</f>
        <v>0</v>
      </c>
      <c r="BG577" s="230">
        <f>IF(N577="zákl. přenesená",J577,0)</f>
        <v>0</v>
      </c>
      <c r="BH577" s="230">
        <f>IF(N577="sníž. přenesená",J577,0)</f>
        <v>0</v>
      </c>
      <c r="BI577" s="230">
        <f>IF(N577="nulová",J577,0)</f>
        <v>0</v>
      </c>
      <c r="BJ577" s="17" t="s">
        <v>127</v>
      </c>
      <c r="BK577" s="230">
        <f>ROUND(I577*H577,2)</f>
        <v>0</v>
      </c>
      <c r="BL577" s="17" t="s">
        <v>188</v>
      </c>
      <c r="BM577" s="229" t="s">
        <v>765</v>
      </c>
    </row>
    <row r="578" s="2" customFormat="1">
      <c r="A578" s="38"/>
      <c r="B578" s="39"/>
      <c r="C578" s="40"/>
      <c r="D578" s="231" t="s">
        <v>189</v>
      </c>
      <c r="E578" s="40"/>
      <c r="F578" s="232" t="s">
        <v>766</v>
      </c>
      <c r="G578" s="40"/>
      <c r="H578" s="40"/>
      <c r="I578" s="233"/>
      <c r="J578" s="40"/>
      <c r="K578" s="40"/>
      <c r="L578" s="44"/>
      <c r="M578" s="234"/>
      <c r="N578" s="235"/>
      <c r="O578" s="91"/>
      <c r="P578" s="91"/>
      <c r="Q578" s="91"/>
      <c r="R578" s="91"/>
      <c r="S578" s="91"/>
      <c r="T578" s="92"/>
      <c r="U578" s="38"/>
      <c r="V578" s="38"/>
      <c r="W578" s="38"/>
      <c r="X578" s="38"/>
      <c r="Y578" s="38"/>
      <c r="Z578" s="38"/>
      <c r="AA578" s="38"/>
      <c r="AB578" s="38"/>
      <c r="AC578" s="38"/>
      <c r="AD578" s="38"/>
      <c r="AE578" s="38"/>
      <c r="AT578" s="17" t="s">
        <v>189</v>
      </c>
      <c r="AU578" s="17" t="s">
        <v>127</v>
      </c>
    </row>
    <row r="579" s="13" customFormat="1">
      <c r="A579" s="13"/>
      <c r="B579" s="236"/>
      <c r="C579" s="237"/>
      <c r="D579" s="238" t="s">
        <v>191</v>
      </c>
      <c r="E579" s="239" t="s">
        <v>1</v>
      </c>
      <c r="F579" s="240" t="s">
        <v>680</v>
      </c>
      <c r="G579" s="237"/>
      <c r="H579" s="241">
        <v>301.00400000000002</v>
      </c>
      <c r="I579" s="242"/>
      <c r="J579" s="237"/>
      <c r="K579" s="237"/>
      <c r="L579" s="243"/>
      <c r="M579" s="244"/>
      <c r="N579" s="245"/>
      <c r="O579" s="245"/>
      <c r="P579" s="245"/>
      <c r="Q579" s="245"/>
      <c r="R579" s="245"/>
      <c r="S579" s="245"/>
      <c r="T579" s="246"/>
      <c r="U579" s="13"/>
      <c r="V579" s="13"/>
      <c r="W579" s="13"/>
      <c r="X579" s="13"/>
      <c r="Y579" s="13"/>
      <c r="Z579" s="13"/>
      <c r="AA579" s="13"/>
      <c r="AB579" s="13"/>
      <c r="AC579" s="13"/>
      <c r="AD579" s="13"/>
      <c r="AE579" s="13"/>
      <c r="AT579" s="247" t="s">
        <v>191</v>
      </c>
      <c r="AU579" s="247" t="s">
        <v>127</v>
      </c>
      <c r="AV579" s="13" t="s">
        <v>127</v>
      </c>
      <c r="AW579" s="13" t="s">
        <v>36</v>
      </c>
      <c r="AX579" s="13" t="s">
        <v>79</v>
      </c>
      <c r="AY579" s="247" t="s">
        <v>181</v>
      </c>
    </row>
    <row r="580" s="14" customFormat="1">
      <c r="A580" s="14"/>
      <c r="B580" s="248"/>
      <c r="C580" s="249"/>
      <c r="D580" s="238" t="s">
        <v>191</v>
      </c>
      <c r="E580" s="250" t="s">
        <v>1</v>
      </c>
      <c r="F580" s="251" t="s">
        <v>193</v>
      </c>
      <c r="G580" s="249"/>
      <c r="H580" s="252">
        <v>301.00400000000002</v>
      </c>
      <c r="I580" s="253"/>
      <c r="J580" s="249"/>
      <c r="K580" s="249"/>
      <c r="L580" s="254"/>
      <c r="M580" s="255"/>
      <c r="N580" s="256"/>
      <c r="O580" s="256"/>
      <c r="P580" s="256"/>
      <c r="Q580" s="256"/>
      <c r="R580" s="256"/>
      <c r="S580" s="256"/>
      <c r="T580" s="257"/>
      <c r="U580" s="14"/>
      <c r="V580" s="14"/>
      <c r="W580" s="14"/>
      <c r="X580" s="14"/>
      <c r="Y580" s="14"/>
      <c r="Z580" s="14"/>
      <c r="AA580" s="14"/>
      <c r="AB580" s="14"/>
      <c r="AC580" s="14"/>
      <c r="AD580" s="14"/>
      <c r="AE580" s="14"/>
      <c r="AT580" s="258" t="s">
        <v>191</v>
      </c>
      <c r="AU580" s="258" t="s">
        <v>127</v>
      </c>
      <c r="AV580" s="14" t="s">
        <v>188</v>
      </c>
      <c r="AW580" s="14" t="s">
        <v>36</v>
      </c>
      <c r="AX580" s="14" t="s">
        <v>86</v>
      </c>
      <c r="AY580" s="258" t="s">
        <v>181</v>
      </c>
    </row>
    <row r="581" s="2" customFormat="1" ht="37.8" customHeight="1">
      <c r="A581" s="38"/>
      <c r="B581" s="39"/>
      <c r="C581" s="218" t="s">
        <v>490</v>
      </c>
      <c r="D581" s="218" t="s">
        <v>183</v>
      </c>
      <c r="E581" s="219" t="s">
        <v>767</v>
      </c>
      <c r="F581" s="220" t="s">
        <v>768</v>
      </c>
      <c r="G581" s="221" t="s">
        <v>227</v>
      </c>
      <c r="H581" s="222">
        <v>301.00400000000002</v>
      </c>
      <c r="I581" s="223"/>
      <c r="J581" s="224">
        <f>ROUND(I581*H581,2)</f>
        <v>0</v>
      </c>
      <c r="K581" s="220" t="s">
        <v>187</v>
      </c>
      <c r="L581" s="44"/>
      <c r="M581" s="225" t="s">
        <v>1</v>
      </c>
      <c r="N581" s="226" t="s">
        <v>45</v>
      </c>
      <c r="O581" s="91"/>
      <c r="P581" s="227">
        <f>O581*H581</f>
        <v>0</v>
      </c>
      <c r="Q581" s="227">
        <v>0</v>
      </c>
      <c r="R581" s="227">
        <f>Q581*H581</f>
        <v>0</v>
      </c>
      <c r="S581" s="227">
        <v>0</v>
      </c>
      <c r="T581" s="228">
        <f>S581*H581</f>
        <v>0</v>
      </c>
      <c r="U581" s="38"/>
      <c r="V581" s="38"/>
      <c r="W581" s="38"/>
      <c r="X581" s="38"/>
      <c r="Y581" s="38"/>
      <c r="Z581" s="38"/>
      <c r="AA581" s="38"/>
      <c r="AB581" s="38"/>
      <c r="AC581" s="38"/>
      <c r="AD581" s="38"/>
      <c r="AE581" s="38"/>
      <c r="AR581" s="229" t="s">
        <v>188</v>
      </c>
      <c r="AT581" s="229" t="s">
        <v>183</v>
      </c>
      <c r="AU581" s="229" t="s">
        <v>127</v>
      </c>
      <c r="AY581" s="17" t="s">
        <v>181</v>
      </c>
      <c r="BE581" s="230">
        <f>IF(N581="základní",J581,0)</f>
        <v>0</v>
      </c>
      <c r="BF581" s="230">
        <f>IF(N581="snížená",J581,0)</f>
        <v>0</v>
      </c>
      <c r="BG581" s="230">
        <f>IF(N581="zákl. přenesená",J581,0)</f>
        <v>0</v>
      </c>
      <c r="BH581" s="230">
        <f>IF(N581="sníž. přenesená",J581,0)</f>
        <v>0</v>
      </c>
      <c r="BI581" s="230">
        <f>IF(N581="nulová",J581,0)</f>
        <v>0</v>
      </c>
      <c r="BJ581" s="17" t="s">
        <v>127</v>
      </c>
      <c r="BK581" s="230">
        <f>ROUND(I581*H581,2)</f>
        <v>0</v>
      </c>
      <c r="BL581" s="17" t="s">
        <v>188</v>
      </c>
      <c r="BM581" s="229" t="s">
        <v>769</v>
      </c>
    </row>
    <row r="582" s="2" customFormat="1">
      <c r="A582" s="38"/>
      <c r="B582" s="39"/>
      <c r="C582" s="40"/>
      <c r="D582" s="231" t="s">
        <v>189</v>
      </c>
      <c r="E582" s="40"/>
      <c r="F582" s="232" t="s">
        <v>770</v>
      </c>
      <c r="G582" s="40"/>
      <c r="H582" s="40"/>
      <c r="I582" s="233"/>
      <c r="J582" s="40"/>
      <c r="K582" s="40"/>
      <c r="L582" s="44"/>
      <c r="M582" s="234"/>
      <c r="N582" s="235"/>
      <c r="O582" s="91"/>
      <c r="P582" s="91"/>
      <c r="Q582" s="91"/>
      <c r="R582" s="91"/>
      <c r="S582" s="91"/>
      <c r="T582" s="92"/>
      <c r="U582" s="38"/>
      <c r="V582" s="38"/>
      <c r="W582" s="38"/>
      <c r="X582" s="38"/>
      <c r="Y582" s="38"/>
      <c r="Z582" s="38"/>
      <c r="AA582" s="38"/>
      <c r="AB582" s="38"/>
      <c r="AC582" s="38"/>
      <c r="AD582" s="38"/>
      <c r="AE582" s="38"/>
      <c r="AT582" s="17" t="s">
        <v>189</v>
      </c>
      <c r="AU582" s="17" t="s">
        <v>127</v>
      </c>
    </row>
    <row r="583" s="13" customFormat="1">
      <c r="A583" s="13"/>
      <c r="B583" s="236"/>
      <c r="C583" s="237"/>
      <c r="D583" s="238" t="s">
        <v>191</v>
      </c>
      <c r="E583" s="239" t="s">
        <v>1</v>
      </c>
      <c r="F583" s="240" t="s">
        <v>676</v>
      </c>
      <c r="G583" s="237"/>
      <c r="H583" s="241">
        <v>286.89999999999998</v>
      </c>
      <c r="I583" s="242"/>
      <c r="J583" s="237"/>
      <c r="K583" s="237"/>
      <c r="L583" s="243"/>
      <c r="M583" s="244"/>
      <c r="N583" s="245"/>
      <c r="O583" s="245"/>
      <c r="P583" s="245"/>
      <c r="Q583" s="245"/>
      <c r="R583" s="245"/>
      <c r="S583" s="245"/>
      <c r="T583" s="246"/>
      <c r="U583" s="13"/>
      <c r="V583" s="13"/>
      <c r="W583" s="13"/>
      <c r="X583" s="13"/>
      <c r="Y583" s="13"/>
      <c r="Z583" s="13"/>
      <c r="AA583" s="13"/>
      <c r="AB583" s="13"/>
      <c r="AC583" s="13"/>
      <c r="AD583" s="13"/>
      <c r="AE583" s="13"/>
      <c r="AT583" s="247" t="s">
        <v>191</v>
      </c>
      <c r="AU583" s="247" t="s">
        <v>127</v>
      </c>
      <c r="AV583" s="13" t="s">
        <v>127</v>
      </c>
      <c r="AW583" s="13" t="s">
        <v>36</v>
      </c>
      <c r="AX583" s="13" t="s">
        <v>79</v>
      </c>
      <c r="AY583" s="247" t="s">
        <v>181</v>
      </c>
    </row>
    <row r="584" s="13" customFormat="1">
      <c r="A584" s="13"/>
      <c r="B584" s="236"/>
      <c r="C584" s="237"/>
      <c r="D584" s="238" t="s">
        <v>191</v>
      </c>
      <c r="E584" s="239" t="s">
        <v>1</v>
      </c>
      <c r="F584" s="240" t="s">
        <v>677</v>
      </c>
      <c r="G584" s="237"/>
      <c r="H584" s="241">
        <v>-81.974999999999994</v>
      </c>
      <c r="I584" s="242"/>
      <c r="J584" s="237"/>
      <c r="K584" s="237"/>
      <c r="L584" s="243"/>
      <c r="M584" s="244"/>
      <c r="N584" s="245"/>
      <c r="O584" s="245"/>
      <c r="P584" s="245"/>
      <c r="Q584" s="245"/>
      <c r="R584" s="245"/>
      <c r="S584" s="245"/>
      <c r="T584" s="246"/>
      <c r="U584" s="13"/>
      <c r="V584" s="13"/>
      <c r="W584" s="13"/>
      <c r="X584" s="13"/>
      <c r="Y584" s="13"/>
      <c r="Z584" s="13"/>
      <c r="AA584" s="13"/>
      <c r="AB584" s="13"/>
      <c r="AC584" s="13"/>
      <c r="AD584" s="13"/>
      <c r="AE584" s="13"/>
      <c r="AT584" s="247" t="s">
        <v>191</v>
      </c>
      <c r="AU584" s="247" t="s">
        <v>127</v>
      </c>
      <c r="AV584" s="13" t="s">
        <v>127</v>
      </c>
      <c r="AW584" s="13" t="s">
        <v>36</v>
      </c>
      <c r="AX584" s="13" t="s">
        <v>79</v>
      </c>
      <c r="AY584" s="247" t="s">
        <v>181</v>
      </c>
    </row>
    <row r="585" s="13" customFormat="1">
      <c r="A585" s="13"/>
      <c r="B585" s="236"/>
      <c r="C585" s="237"/>
      <c r="D585" s="238" t="s">
        <v>191</v>
      </c>
      <c r="E585" s="239" t="s">
        <v>1</v>
      </c>
      <c r="F585" s="240" t="s">
        <v>678</v>
      </c>
      <c r="G585" s="237"/>
      <c r="H585" s="241">
        <v>82.248999999999995</v>
      </c>
      <c r="I585" s="242"/>
      <c r="J585" s="237"/>
      <c r="K585" s="237"/>
      <c r="L585" s="243"/>
      <c r="M585" s="244"/>
      <c r="N585" s="245"/>
      <c r="O585" s="245"/>
      <c r="P585" s="245"/>
      <c r="Q585" s="245"/>
      <c r="R585" s="245"/>
      <c r="S585" s="245"/>
      <c r="T585" s="246"/>
      <c r="U585" s="13"/>
      <c r="V585" s="13"/>
      <c r="W585" s="13"/>
      <c r="X585" s="13"/>
      <c r="Y585" s="13"/>
      <c r="Z585" s="13"/>
      <c r="AA585" s="13"/>
      <c r="AB585" s="13"/>
      <c r="AC585" s="13"/>
      <c r="AD585" s="13"/>
      <c r="AE585" s="13"/>
      <c r="AT585" s="247" t="s">
        <v>191</v>
      </c>
      <c r="AU585" s="247" t="s">
        <v>127</v>
      </c>
      <c r="AV585" s="13" t="s">
        <v>127</v>
      </c>
      <c r="AW585" s="13" t="s">
        <v>36</v>
      </c>
      <c r="AX585" s="13" t="s">
        <v>79</v>
      </c>
      <c r="AY585" s="247" t="s">
        <v>181</v>
      </c>
    </row>
    <row r="586" s="13" customFormat="1">
      <c r="A586" s="13"/>
      <c r="B586" s="236"/>
      <c r="C586" s="237"/>
      <c r="D586" s="238" t="s">
        <v>191</v>
      </c>
      <c r="E586" s="239" t="s">
        <v>1</v>
      </c>
      <c r="F586" s="240" t="s">
        <v>679</v>
      </c>
      <c r="G586" s="237"/>
      <c r="H586" s="241">
        <v>13.83</v>
      </c>
      <c r="I586" s="242"/>
      <c r="J586" s="237"/>
      <c r="K586" s="237"/>
      <c r="L586" s="243"/>
      <c r="M586" s="244"/>
      <c r="N586" s="245"/>
      <c r="O586" s="245"/>
      <c r="P586" s="245"/>
      <c r="Q586" s="245"/>
      <c r="R586" s="245"/>
      <c r="S586" s="245"/>
      <c r="T586" s="246"/>
      <c r="U586" s="13"/>
      <c r="V586" s="13"/>
      <c r="W586" s="13"/>
      <c r="X586" s="13"/>
      <c r="Y586" s="13"/>
      <c r="Z586" s="13"/>
      <c r="AA586" s="13"/>
      <c r="AB586" s="13"/>
      <c r="AC586" s="13"/>
      <c r="AD586" s="13"/>
      <c r="AE586" s="13"/>
      <c r="AT586" s="247" t="s">
        <v>191</v>
      </c>
      <c r="AU586" s="247" t="s">
        <v>127</v>
      </c>
      <c r="AV586" s="13" t="s">
        <v>127</v>
      </c>
      <c r="AW586" s="13" t="s">
        <v>36</v>
      </c>
      <c r="AX586" s="13" t="s">
        <v>79</v>
      </c>
      <c r="AY586" s="247" t="s">
        <v>181</v>
      </c>
    </row>
    <row r="587" s="14" customFormat="1">
      <c r="A587" s="14"/>
      <c r="B587" s="248"/>
      <c r="C587" s="249"/>
      <c r="D587" s="238" t="s">
        <v>191</v>
      </c>
      <c r="E587" s="250" t="s">
        <v>1</v>
      </c>
      <c r="F587" s="251" t="s">
        <v>193</v>
      </c>
      <c r="G587" s="249"/>
      <c r="H587" s="252">
        <v>301.00399999999996</v>
      </c>
      <c r="I587" s="253"/>
      <c r="J587" s="249"/>
      <c r="K587" s="249"/>
      <c r="L587" s="254"/>
      <c r="M587" s="255"/>
      <c r="N587" s="256"/>
      <c r="O587" s="256"/>
      <c r="P587" s="256"/>
      <c r="Q587" s="256"/>
      <c r="R587" s="256"/>
      <c r="S587" s="256"/>
      <c r="T587" s="257"/>
      <c r="U587" s="14"/>
      <c r="V587" s="14"/>
      <c r="W587" s="14"/>
      <c r="X587" s="14"/>
      <c r="Y587" s="14"/>
      <c r="Z587" s="14"/>
      <c r="AA587" s="14"/>
      <c r="AB587" s="14"/>
      <c r="AC587" s="14"/>
      <c r="AD587" s="14"/>
      <c r="AE587" s="14"/>
      <c r="AT587" s="258" t="s">
        <v>191</v>
      </c>
      <c r="AU587" s="258" t="s">
        <v>127</v>
      </c>
      <c r="AV587" s="14" t="s">
        <v>188</v>
      </c>
      <c r="AW587" s="14" t="s">
        <v>36</v>
      </c>
      <c r="AX587" s="14" t="s">
        <v>86</v>
      </c>
      <c r="AY587" s="258" t="s">
        <v>181</v>
      </c>
    </row>
    <row r="588" s="2" customFormat="1" ht="37.8" customHeight="1">
      <c r="A588" s="38"/>
      <c r="B588" s="39"/>
      <c r="C588" s="218" t="s">
        <v>771</v>
      </c>
      <c r="D588" s="218" t="s">
        <v>183</v>
      </c>
      <c r="E588" s="219" t="s">
        <v>772</v>
      </c>
      <c r="F588" s="220" t="s">
        <v>773</v>
      </c>
      <c r="G588" s="221" t="s">
        <v>227</v>
      </c>
      <c r="H588" s="222">
        <v>113.90000000000001</v>
      </c>
      <c r="I588" s="223"/>
      <c r="J588" s="224">
        <f>ROUND(I588*H588,2)</f>
        <v>0</v>
      </c>
      <c r="K588" s="220" t="s">
        <v>187</v>
      </c>
      <c r="L588" s="44"/>
      <c r="M588" s="225" t="s">
        <v>1</v>
      </c>
      <c r="N588" s="226" t="s">
        <v>45</v>
      </c>
      <c r="O588" s="91"/>
      <c r="P588" s="227">
        <f>O588*H588</f>
        <v>0</v>
      </c>
      <c r="Q588" s="227">
        <v>0</v>
      </c>
      <c r="R588" s="227">
        <f>Q588*H588</f>
        <v>0</v>
      </c>
      <c r="S588" s="227">
        <v>0</v>
      </c>
      <c r="T588" s="228">
        <f>S588*H588</f>
        <v>0</v>
      </c>
      <c r="U588" s="38"/>
      <c r="V588" s="38"/>
      <c r="W588" s="38"/>
      <c r="X588" s="38"/>
      <c r="Y588" s="38"/>
      <c r="Z588" s="38"/>
      <c r="AA588" s="38"/>
      <c r="AB588" s="38"/>
      <c r="AC588" s="38"/>
      <c r="AD588" s="38"/>
      <c r="AE588" s="38"/>
      <c r="AR588" s="229" t="s">
        <v>188</v>
      </c>
      <c r="AT588" s="229" t="s">
        <v>183</v>
      </c>
      <c r="AU588" s="229" t="s">
        <v>127</v>
      </c>
      <c r="AY588" s="17" t="s">
        <v>181</v>
      </c>
      <c r="BE588" s="230">
        <f>IF(N588="základní",J588,0)</f>
        <v>0</v>
      </c>
      <c r="BF588" s="230">
        <f>IF(N588="snížená",J588,0)</f>
        <v>0</v>
      </c>
      <c r="BG588" s="230">
        <f>IF(N588="zákl. přenesená",J588,0)</f>
        <v>0</v>
      </c>
      <c r="BH588" s="230">
        <f>IF(N588="sníž. přenesená",J588,0)</f>
        <v>0</v>
      </c>
      <c r="BI588" s="230">
        <f>IF(N588="nulová",J588,0)</f>
        <v>0</v>
      </c>
      <c r="BJ588" s="17" t="s">
        <v>127</v>
      </c>
      <c r="BK588" s="230">
        <f>ROUND(I588*H588,2)</f>
        <v>0</v>
      </c>
      <c r="BL588" s="17" t="s">
        <v>188</v>
      </c>
      <c r="BM588" s="229" t="s">
        <v>774</v>
      </c>
    </row>
    <row r="589" s="2" customFormat="1">
      <c r="A589" s="38"/>
      <c r="B589" s="39"/>
      <c r="C589" s="40"/>
      <c r="D589" s="231" t="s">
        <v>189</v>
      </c>
      <c r="E589" s="40"/>
      <c r="F589" s="232" t="s">
        <v>775</v>
      </c>
      <c r="G589" s="40"/>
      <c r="H589" s="40"/>
      <c r="I589" s="233"/>
      <c r="J589" s="40"/>
      <c r="K589" s="40"/>
      <c r="L589" s="44"/>
      <c r="M589" s="234"/>
      <c r="N589" s="235"/>
      <c r="O589" s="91"/>
      <c r="P589" s="91"/>
      <c r="Q589" s="91"/>
      <c r="R589" s="91"/>
      <c r="S589" s="91"/>
      <c r="T589" s="92"/>
      <c r="U589" s="38"/>
      <c r="V589" s="38"/>
      <c r="W589" s="38"/>
      <c r="X589" s="38"/>
      <c r="Y589" s="38"/>
      <c r="Z589" s="38"/>
      <c r="AA589" s="38"/>
      <c r="AB589" s="38"/>
      <c r="AC589" s="38"/>
      <c r="AD589" s="38"/>
      <c r="AE589" s="38"/>
      <c r="AT589" s="17" t="s">
        <v>189</v>
      </c>
      <c r="AU589" s="17" t="s">
        <v>127</v>
      </c>
    </row>
    <row r="590" s="13" customFormat="1">
      <c r="A590" s="13"/>
      <c r="B590" s="236"/>
      <c r="C590" s="237"/>
      <c r="D590" s="238" t="s">
        <v>191</v>
      </c>
      <c r="E590" s="239" t="s">
        <v>1</v>
      </c>
      <c r="F590" s="240" t="s">
        <v>609</v>
      </c>
      <c r="G590" s="237"/>
      <c r="H590" s="241">
        <v>113.90000000000001</v>
      </c>
      <c r="I590" s="242"/>
      <c r="J590" s="237"/>
      <c r="K590" s="237"/>
      <c r="L590" s="243"/>
      <c r="M590" s="244"/>
      <c r="N590" s="245"/>
      <c r="O590" s="245"/>
      <c r="P590" s="245"/>
      <c r="Q590" s="245"/>
      <c r="R590" s="245"/>
      <c r="S590" s="245"/>
      <c r="T590" s="246"/>
      <c r="U590" s="13"/>
      <c r="V590" s="13"/>
      <c r="W590" s="13"/>
      <c r="X590" s="13"/>
      <c r="Y590" s="13"/>
      <c r="Z590" s="13"/>
      <c r="AA590" s="13"/>
      <c r="AB590" s="13"/>
      <c r="AC590" s="13"/>
      <c r="AD590" s="13"/>
      <c r="AE590" s="13"/>
      <c r="AT590" s="247" t="s">
        <v>191</v>
      </c>
      <c r="AU590" s="247" t="s">
        <v>127</v>
      </c>
      <c r="AV590" s="13" t="s">
        <v>127</v>
      </c>
      <c r="AW590" s="13" t="s">
        <v>36</v>
      </c>
      <c r="AX590" s="13" t="s">
        <v>79</v>
      </c>
      <c r="AY590" s="247" t="s">
        <v>181</v>
      </c>
    </row>
    <row r="591" s="14" customFormat="1">
      <c r="A591" s="14"/>
      <c r="B591" s="248"/>
      <c r="C591" s="249"/>
      <c r="D591" s="238" t="s">
        <v>191</v>
      </c>
      <c r="E591" s="250" t="s">
        <v>1</v>
      </c>
      <c r="F591" s="251" t="s">
        <v>193</v>
      </c>
      <c r="G591" s="249"/>
      <c r="H591" s="252">
        <v>113.90000000000001</v>
      </c>
      <c r="I591" s="253"/>
      <c r="J591" s="249"/>
      <c r="K591" s="249"/>
      <c r="L591" s="254"/>
      <c r="M591" s="255"/>
      <c r="N591" s="256"/>
      <c r="O591" s="256"/>
      <c r="P591" s="256"/>
      <c r="Q591" s="256"/>
      <c r="R591" s="256"/>
      <c r="S591" s="256"/>
      <c r="T591" s="257"/>
      <c r="U591" s="14"/>
      <c r="V591" s="14"/>
      <c r="W591" s="14"/>
      <c r="X591" s="14"/>
      <c r="Y591" s="14"/>
      <c r="Z591" s="14"/>
      <c r="AA591" s="14"/>
      <c r="AB591" s="14"/>
      <c r="AC591" s="14"/>
      <c r="AD591" s="14"/>
      <c r="AE591" s="14"/>
      <c r="AT591" s="258" t="s">
        <v>191</v>
      </c>
      <c r="AU591" s="258" t="s">
        <v>127</v>
      </c>
      <c r="AV591" s="14" t="s">
        <v>188</v>
      </c>
      <c r="AW591" s="14" t="s">
        <v>36</v>
      </c>
      <c r="AX591" s="14" t="s">
        <v>86</v>
      </c>
      <c r="AY591" s="258" t="s">
        <v>181</v>
      </c>
    </row>
    <row r="592" s="2" customFormat="1" ht="33" customHeight="1">
      <c r="A592" s="38"/>
      <c r="B592" s="39"/>
      <c r="C592" s="218" t="s">
        <v>494</v>
      </c>
      <c r="D592" s="218" t="s">
        <v>183</v>
      </c>
      <c r="E592" s="219" t="s">
        <v>776</v>
      </c>
      <c r="F592" s="220" t="s">
        <v>777</v>
      </c>
      <c r="G592" s="221" t="s">
        <v>186</v>
      </c>
      <c r="H592" s="222">
        <v>6.0099999999999998</v>
      </c>
      <c r="I592" s="223"/>
      <c r="J592" s="224">
        <f>ROUND(I592*H592,2)</f>
        <v>0</v>
      </c>
      <c r="K592" s="220" t="s">
        <v>187</v>
      </c>
      <c r="L592" s="44"/>
      <c r="M592" s="225" t="s">
        <v>1</v>
      </c>
      <c r="N592" s="226" t="s">
        <v>45</v>
      </c>
      <c r="O592" s="91"/>
      <c r="P592" s="227">
        <f>O592*H592</f>
        <v>0</v>
      </c>
      <c r="Q592" s="227">
        <v>0</v>
      </c>
      <c r="R592" s="227">
        <f>Q592*H592</f>
        <v>0</v>
      </c>
      <c r="S592" s="227">
        <v>0</v>
      </c>
      <c r="T592" s="228">
        <f>S592*H592</f>
        <v>0</v>
      </c>
      <c r="U592" s="38"/>
      <c r="V592" s="38"/>
      <c r="W592" s="38"/>
      <c r="X592" s="38"/>
      <c r="Y592" s="38"/>
      <c r="Z592" s="38"/>
      <c r="AA592" s="38"/>
      <c r="AB592" s="38"/>
      <c r="AC592" s="38"/>
      <c r="AD592" s="38"/>
      <c r="AE592" s="38"/>
      <c r="AR592" s="229" t="s">
        <v>188</v>
      </c>
      <c r="AT592" s="229" t="s">
        <v>183</v>
      </c>
      <c r="AU592" s="229" t="s">
        <v>127</v>
      </c>
      <c r="AY592" s="17" t="s">
        <v>181</v>
      </c>
      <c r="BE592" s="230">
        <f>IF(N592="základní",J592,0)</f>
        <v>0</v>
      </c>
      <c r="BF592" s="230">
        <f>IF(N592="snížená",J592,0)</f>
        <v>0</v>
      </c>
      <c r="BG592" s="230">
        <f>IF(N592="zákl. přenesená",J592,0)</f>
        <v>0</v>
      </c>
      <c r="BH592" s="230">
        <f>IF(N592="sníž. přenesená",J592,0)</f>
        <v>0</v>
      </c>
      <c r="BI592" s="230">
        <f>IF(N592="nulová",J592,0)</f>
        <v>0</v>
      </c>
      <c r="BJ592" s="17" t="s">
        <v>127</v>
      </c>
      <c r="BK592" s="230">
        <f>ROUND(I592*H592,2)</f>
        <v>0</v>
      </c>
      <c r="BL592" s="17" t="s">
        <v>188</v>
      </c>
      <c r="BM592" s="229" t="s">
        <v>778</v>
      </c>
    </row>
    <row r="593" s="2" customFormat="1">
      <c r="A593" s="38"/>
      <c r="B593" s="39"/>
      <c r="C593" s="40"/>
      <c r="D593" s="231" t="s">
        <v>189</v>
      </c>
      <c r="E593" s="40"/>
      <c r="F593" s="232" t="s">
        <v>779</v>
      </c>
      <c r="G593" s="40"/>
      <c r="H593" s="40"/>
      <c r="I593" s="233"/>
      <c r="J593" s="40"/>
      <c r="K593" s="40"/>
      <c r="L593" s="44"/>
      <c r="M593" s="234"/>
      <c r="N593" s="235"/>
      <c r="O593" s="91"/>
      <c r="P593" s="91"/>
      <c r="Q593" s="91"/>
      <c r="R593" s="91"/>
      <c r="S593" s="91"/>
      <c r="T593" s="92"/>
      <c r="U593" s="38"/>
      <c r="V593" s="38"/>
      <c r="W593" s="38"/>
      <c r="X593" s="38"/>
      <c r="Y593" s="38"/>
      <c r="Z593" s="38"/>
      <c r="AA593" s="38"/>
      <c r="AB593" s="38"/>
      <c r="AC593" s="38"/>
      <c r="AD593" s="38"/>
      <c r="AE593" s="38"/>
      <c r="AT593" s="17" t="s">
        <v>189</v>
      </c>
      <c r="AU593" s="17" t="s">
        <v>127</v>
      </c>
    </row>
    <row r="594" s="13" customFormat="1">
      <c r="A594" s="13"/>
      <c r="B594" s="236"/>
      <c r="C594" s="237"/>
      <c r="D594" s="238" t="s">
        <v>191</v>
      </c>
      <c r="E594" s="239" t="s">
        <v>1</v>
      </c>
      <c r="F594" s="240" t="s">
        <v>780</v>
      </c>
      <c r="G594" s="237"/>
      <c r="H594" s="241">
        <v>5.4500000000000002</v>
      </c>
      <c r="I594" s="242"/>
      <c r="J594" s="237"/>
      <c r="K594" s="237"/>
      <c r="L594" s="243"/>
      <c r="M594" s="244"/>
      <c r="N594" s="245"/>
      <c r="O594" s="245"/>
      <c r="P594" s="245"/>
      <c r="Q594" s="245"/>
      <c r="R594" s="245"/>
      <c r="S594" s="245"/>
      <c r="T594" s="246"/>
      <c r="U594" s="13"/>
      <c r="V594" s="13"/>
      <c r="W594" s="13"/>
      <c r="X594" s="13"/>
      <c r="Y594" s="13"/>
      <c r="Z594" s="13"/>
      <c r="AA594" s="13"/>
      <c r="AB594" s="13"/>
      <c r="AC594" s="13"/>
      <c r="AD594" s="13"/>
      <c r="AE594" s="13"/>
      <c r="AT594" s="247" t="s">
        <v>191</v>
      </c>
      <c r="AU594" s="247" t="s">
        <v>127</v>
      </c>
      <c r="AV594" s="13" t="s">
        <v>127</v>
      </c>
      <c r="AW594" s="13" t="s">
        <v>36</v>
      </c>
      <c r="AX594" s="13" t="s">
        <v>79</v>
      </c>
      <c r="AY594" s="247" t="s">
        <v>181</v>
      </c>
    </row>
    <row r="595" s="13" customFormat="1">
      <c r="A595" s="13"/>
      <c r="B595" s="236"/>
      <c r="C595" s="237"/>
      <c r="D595" s="238" t="s">
        <v>191</v>
      </c>
      <c r="E595" s="239" t="s">
        <v>1</v>
      </c>
      <c r="F595" s="240" t="s">
        <v>781</v>
      </c>
      <c r="G595" s="237"/>
      <c r="H595" s="241">
        <v>0.56000000000000005</v>
      </c>
      <c r="I595" s="242"/>
      <c r="J595" s="237"/>
      <c r="K595" s="237"/>
      <c r="L595" s="243"/>
      <c r="M595" s="244"/>
      <c r="N595" s="245"/>
      <c r="O595" s="245"/>
      <c r="P595" s="245"/>
      <c r="Q595" s="245"/>
      <c r="R595" s="245"/>
      <c r="S595" s="245"/>
      <c r="T595" s="246"/>
      <c r="U595" s="13"/>
      <c r="V595" s="13"/>
      <c r="W595" s="13"/>
      <c r="X595" s="13"/>
      <c r="Y595" s="13"/>
      <c r="Z595" s="13"/>
      <c r="AA595" s="13"/>
      <c r="AB595" s="13"/>
      <c r="AC595" s="13"/>
      <c r="AD595" s="13"/>
      <c r="AE595" s="13"/>
      <c r="AT595" s="247" t="s">
        <v>191</v>
      </c>
      <c r="AU595" s="247" t="s">
        <v>127</v>
      </c>
      <c r="AV595" s="13" t="s">
        <v>127</v>
      </c>
      <c r="AW595" s="13" t="s">
        <v>36</v>
      </c>
      <c r="AX595" s="13" t="s">
        <v>79</v>
      </c>
      <c r="AY595" s="247" t="s">
        <v>181</v>
      </c>
    </row>
    <row r="596" s="14" customFormat="1">
      <c r="A596" s="14"/>
      <c r="B596" s="248"/>
      <c r="C596" s="249"/>
      <c r="D596" s="238" t="s">
        <v>191</v>
      </c>
      <c r="E596" s="250" t="s">
        <v>1</v>
      </c>
      <c r="F596" s="251" t="s">
        <v>193</v>
      </c>
      <c r="G596" s="249"/>
      <c r="H596" s="252">
        <v>6.0099999999999998</v>
      </c>
      <c r="I596" s="253"/>
      <c r="J596" s="249"/>
      <c r="K596" s="249"/>
      <c r="L596" s="254"/>
      <c r="M596" s="255"/>
      <c r="N596" s="256"/>
      <c r="O596" s="256"/>
      <c r="P596" s="256"/>
      <c r="Q596" s="256"/>
      <c r="R596" s="256"/>
      <c r="S596" s="256"/>
      <c r="T596" s="257"/>
      <c r="U596" s="14"/>
      <c r="V596" s="14"/>
      <c r="W596" s="14"/>
      <c r="X596" s="14"/>
      <c r="Y596" s="14"/>
      <c r="Z596" s="14"/>
      <c r="AA596" s="14"/>
      <c r="AB596" s="14"/>
      <c r="AC596" s="14"/>
      <c r="AD596" s="14"/>
      <c r="AE596" s="14"/>
      <c r="AT596" s="258" t="s">
        <v>191</v>
      </c>
      <c r="AU596" s="258" t="s">
        <v>127</v>
      </c>
      <c r="AV596" s="14" t="s">
        <v>188</v>
      </c>
      <c r="AW596" s="14" t="s">
        <v>36</v>
      </c>
      <c r="AX596" s="14" t="s">
        <v>86</v>
      </c>
      <c r="AY596" s="258" t="s">
        <v>181</v>
      </c>
    </row>
    <row r="597" s="2" customFormat="1" ht="33" customHeight="1">
      <c r="A597" s="38"/>
      <c r="B597" s="39"/>
      <c r="C597" s="218" t="s">
        <v>782</v>
      </c>
      <c r="D597" s="218" t="s">
        <v>183</v>
      </c>
      <c r="E597" s="219" t="s">
        <v>783</v>
      </c>
      <c r="F597" s="220" t="s">
        <v>784</v>
      </c>
      <c r="G597" s="221" t="s">
        <v>186</v>
      </c>
      <c r="H597" s="222">
        <v>36.793999999999997</v>
      </c>
      <c r="I597" s="223"/>
      <c r="J597" s="224">
        <f>ROUND(I597*H597,2)</f>
        <v>0</v>
      </c>
      <c r="K597" s="220" t="s">
        <v>187</v>
      </c>
      <c r="L597" s="44"/>
      <c r="M597" s="225" t="s">
        <v>1</v>
      </c>
      <c r="N597" s="226" t="s">
        <v>45</v>
      </c>
      <c r="O597" s="91"/>
      <c r="P597" s="227">
        <f>O597*H597</f>
        <v>0</v>
      </c>
      <c r="Q597" s="227">
        <v>0</v>
      </c>
      <c r="R597" s="227">
        <f>Q597*H597</f>
        <v>0</v>
      </c>
      <c r="S597" s="227">
        <v>0</v>
      </c>
      <c r="T597" s="228">
        <f>S597*H597</f>
        <v>0</v>
      </c>
      <c r="U597" s="38"/>
      <c r="V597" s="38"/>
      <c r="W597" s="38"/>
      <c r="X597" s="38"/>
      <c r="Y597" s="38"/>
      <c r="Z597" s="38"/>
      <c r="AA597" s="38"/>
      <c r="AB597" s="38"/>
      <c r="AC597" s="38"/>
      <c r="AD597" s="38"/>
      <c r="AE597" s="38"/>
      <c r="AR597" s="229" t="s">
        <v>188</v>
      </c>
      <c r="AT597" s="229" t="s">
        <v>183</v>
      </c>
      <c r="AU597" s="229" t="s">
        <v>127</v>
      </c>
      <c r="AY597" s="17" t="s">
        <v>181</v>
      </c>
      <c r="BE597" s="230">
        <f>IF(N597="základní",J597,0)</f>
        <v>0</v>
      </c>
      <c r="BF597" s="230">
        <f>IF(N597="snížená",J597,0)</f>
        <v>0</v>
      </c>
      <c r="BG597" s="230">
        <f>IF(N597="zákl. přenesená",J597,0)</f>
        <v>0</v>
      </c>
      <c r="BH597" s="230">
        <f>IF(N597="sníž. přenesená",J597,0)</f>
        <v>0</v>
      </c>
      <c r="BI597" s="230">
        <f>IF(N597="nulová",J597,0)</f>
        <v>0</v>
      </c>
      <c r="BJ597" s="17" t="s">
        <v>127</v>
      </c>
      <c r="BK597" s="230">
        <f>ROUND(I597*H597,2)</f>
        <v>0</v>
      </c>
      <c r="BL597" s="17" t="s">
        <v>188</v>
      </c>
      <c r="BM597" s="229" t="s">
        <v>785</v>
      </c>
    </row>
    <row r="598" s="2" customFormat="1">
      <c r="A598" s="38"/>
      <c r="B598" s="39"/>
      <c r="C598" s="40"/>
      <c r="D598" s="231" t="s">
        <v>189</v>
      </c>
      <c r="E598" s="40"/>
      <c r="F598" s="232" t="s">
        <v>786</v>
      </c>
      <c r="G598" s="40"/>
      <c r="H598" s="40"/>
      <c r="I598" s="233"/>
      <c r="J598" s="40"/>
      <c r="K598" s="40"/>
      <c r="L598" s="44"/>
      <c r="M598" s="234"/>
      <c r="N598" s="235"/>
      <c r="O598" s="91"/>
      <c r="P598" s="91"/>
      <c r="Q598" s="91"/>
      <c r="R598" s="91"/>
      <c r="S598" s="91"/>
      <c r="T598" s="92"/>
      <c r="U598" s="38"/>
      <c r="V598" s="38"/>
      <c r="W598" s="38"/>
      <c r="X598" s="38"/>
      <c r="Y598" s="38"/>
      <c r="Z598" s="38"/>
      <c r="AA598" s="38"/>
      <c r="AB598" s="38"/>
      <c r="AC598" s="38"/>
      <c r="AD598" s="38"/>
      <c r="AE598" s="38"/>
      <c r="AT598" s="17" t="s">
        <v>189</v>
      </c>
      <c r="AU598" s="17" t="s">
        <v>127</v>
      </c>
    </row>
    <row r="599" s="13" customFormat="1">
      <c r="A599" s="13"/>
      <c r="B599" s="236"/>
      <c r="C599" s="237"/>
      <c r="D599" s="238" t="s">
        <v>191</v>
      </c>
      <c r="E599" s="239" t="s">
        <v>1</v>
      </c>
      <c r="F599" s="240" t="s">
        <v>787</v>
      </c>
      <c r="G599" s="237"/>
      <c r="H599" s="241">
        <v>33.356999999999999</v>
      </c>
      <c r="I599" s="242"/>
      <c r="J599" s="237"/>
      <c r="K599" s="237"/>
      <c r="L599" s="243"/>
      <c r="M599" s="244"/>
      <c r="N599" s="245"/>
      <c r="O599" s="245"/>
      <c r="P599" s="245"/>
      <c r="Q599" s="245"/>
      <c r="R599" s="245"/>
      <c r="S599" s="245"/>
      <c r="T599" s="246"/>
      <c r="U599" s="13"/>
      <c r="V599" s="13"/>
      <c r="W599" s="13"/>
      <c r="X599" s="13"/>
      <c r="Y599" s="13"/>
      <c r="Z599" s="13"/>
      <c r="AA599" s="13"/>
      <c r="AB599" s="13"/>
      <c r="AC599" s="13"/>
      <c r="AD599" s="13"/>
      <c r="AE599" s="13"/>
      <c r="AT599" s="247" t="s">
        <v>191</v>
      </c>
      <c r="AU599" s="247" t="s">
        <v>127</v>
      </c>
      <c r="AV599" s="13" t="s">
        <v>127</v>
      </c>
      <c r="AW599" s="13" t="s">
        <v>36</v>
      </c>
      <c r="AX599" s="13" t="s">
        <v>79</v>
      </c>
      <c r="AY599" s="247" t="s">
        <v>181</v>
      </c>
    </row>
    <row r="600" s="13" customFormat="1">
      <c r="A600" s="13"/>
      <c r="B600" s="236"/>
      <c r="C600" s="237"/>
      <c r="D600" s="238" t="s">
        <v>191</v>
      </c>
      <c r="E600" s="239" t="s">
        <v>1</v>
      </c>
      <c r="F600" s="240" t="s">
        <v>788</v>
      </c>
      <c r="G600" s="237"/>
      <c r="H600" s="241">
        <v>3.4369999999999998</v>
      </c>
      <c r="I600" s="242"/>
      <c r="J600" s="237"/>
      <c r="K600" s="237"/>
      <c r="L600" s="243"/>
      <c r="M600" s="244"/>
      <c r="N600" s="245"/>
      <c r="O600" s="245"/>
      <c r="P600" s="245"/>
      <c r="Q600" s="245"/>
      <c r="R600" s="245"/>
      <c r="S600" s="245"/>
      <c r="T600" s="246"/>
      <c r="U600" s="13"/>
      <c r="V600" s="13"/>
      <c r="W600" s="13"/>
      <c r="X600" s="13"/>
      <c r="Y600" s="13"/>
      <c r="Z600" s="13"/>
      <c r="AA600" s="13"/>
      <c r="AB600" s="13"/>
      <c r="AC600" s="13"/>
      <c r="AD600" s="13"/>
      <c r="AE600" s="13"/>
      <c r="AT600" s="247" t="s">
        <v>191</v>
      </c>
      <c r="AU600" s="247" t="s">
        <v>127</v>
      </c>
      <c r="AV600" s="13" t="s">
        <v>127</v>
      </c>
      <c r="AW600" s="13" t="s">
        <v>36</v>
      </c>
      <c r="AX600" s="13" t="s">
        <v>79</v>
      </c>
      <c r="AY600" s="247" t="s">
        <v>181</v>
      </c>
    </row>
    <row r="601" s="14" customFormat="1">
      <c r="A601" s="14"/>
      <c r="B601" s="248"/>
      <c r="C601" s="249"/>
      <c r="D601" s="238" t="s">
        <v>191</v>
      </c>
      <c r="E601" s="250" t="s">
        <v>1</v>
      </c>
      <c r="F601" s="251" t="s">
        <v>193</v>
      </c>
      <c r="G601" s="249"/>
      <c r="H601" s="252">
        <v>36.793999999999997</v>
      </c>
      <c r="I601" s="253"/>
      <c r="J601" s="249"/>
      <c r="K601" s="249"/>
      <c r="L601" s="254"/>
      <c r="M601" s="255"/>
      <c r="N601" s="256"/>
      <c r="O601" s="256"/>
      <c r="P601" s="256"/>
      <c r="Q601" s="256"/>
      <c r="R601" s="256"/>
      <c r="S601" s="256"/>
      <c r="T601" s="257"/>
      <c r="U601" s="14"/>
      <c r="V601" s="14"/>
      <c r="W601" s="14"/>
      <c r="X601" s="14"/>
      <c r="Y601" s="14"/>
      <c r="Z601" s="14"/>
      <c r="AA601" s="14"/>
      <c r="AB601" s="14"/>
      <c r="AC601" s="14"/>
      <c r="AD601" s="14"/>
      <c r="AE601" s="14"/>
      <c r="AT601" s="258" t="s">
        <v>191</v>
      </c>
      <c r="AU601" s="258" t="s">
        <v>127</v>
      </c>
      <c r="AV601" s="14" t="s">
        <v>188</v>
      </c>
      <c r="AW601" s="14" t="s">
        <v>36</v>
      </c>
      <c r="AX601" s="14" t="s">
        <v>86</v>
      </c>
      <c r="AY601" s="258" t="s">
        <v>181</v>
      </c>
    </row>
    <row r="602" s="2" customFormat="1" ht="33" customHeight="1">
      <c r="A602" s="38"/>
      <c r="B602" s="39"/>
      <c r="C602" s="218" t="s">
        <v>503</v>
      </c>
      <c r="D602" s="218" t="s">
        <v>183</v>
      </c>
      <c r="E602" s="219" t="s">
        <v>789</v>
      </c>
      <c r="F602" s="220" t="s">
        <v>790</v>
      </c>
      <c r="G602" s="221" t="s">
        <v>186</v>
      </c>
      <c r="H602" s="222">
        <v>6.0099999999999998</v>
      </c>
      <c r="I602" s="223"/>
      <c r="J602" s="224">
        <f>ROUND(I602*H602,2)</f>
        <v>0</v>
      </c>
      <c r="K602" s="220" t="s">
        <v>187</v>
      </c>
      <c r="L602" s="44"/>
      <c r="M602" s="225" t="s">
        <v>1</v>
      </c>
      <c r="N602" s="226" t="s">
        <v>45</v>
      </c>
      <c r="O602" s="91"/>
      <c r="P602" s="227">
        <f>O602*H602</f>
        <v>0</v>
      </c>
      <c r="Q602" s="227">
        <v>0</v>
      </c>
      <c r="R602" s="227">
        <f>Q602*H602</f>
        <v>0</v>
      </c>
      <c r="S602" s="227">
        <v>0</v>
      </c>
      <c r="T602" s="228">
        <f>S602*H602</f>
        <v>0</v>
      </c>
      <c r="U602" s="38"/>
      <c r="V602" s="38"/>
      <c r="W602" s="38"/>
      <c r="X602" s="38"/>
      <c r="Y602" s="38"/>
      <c r="Z602" s="38"/>
      <c r="AA602" s="38"/>
      <c r="AB602" s="38"/>
      <c r="AC602" s="38"/>
      <c r="AD602" s="38"/>
      <c r="AE602" s="38"/>
      <c r="AR602" s="229" t="s">
        <v>188</v>
      </c>
      <c r="AT602" s="229" t="s">
        <v>183</v>
      </c>
      <c r="AU602" s="229" t="s">
        <v>127</v>
      </c>
      <c r="AY602" s="17" t="s">
        <v>181</v>
      </c>
      <c r="BE602" s="230">
        <f>IF(N602="základní",J602,0)</f>
        <v>0</v>
      </c>
      <c r="BF602" s="230">
        <f>IF(N602="snížená",J602,0)</f>
        <v>0</v>
      </c>
      <c r="BG602" s="230">
        <f>IF(N602="zákl. přenesená",J602,0)</f>
        <v>0</v>
      </c>
      <c r="BH602" s="230">
        <f>IF(N602="sníž. přenesená",J602,0)</f>
        <v>0</v>
      </c>
      <c r="BI602" s="230">
        <f>IF(N602="nulová",J602,0)</f>
        <v>0</v>
      </c>
      <c r="BJ602" s="17" t="s">
        <v>127</v>
      </c>
      <c r="BK602" s="230">
        <f>ROUND(I602*H602,2)</f>
        <v>0</v>
      </c>
      <c r="BL602" s="17" t="s">
        <v>188</v>
      </c>
      <c r="BM602" s="229" t="s">
        <v>791</v>
      </c>
    </row>
    <row r="603" s="2" customFormat="1">
      <c r="A603" s="38"/>
      <c r="B603" s="39"/>
      <c r="C603" s="40"/>
      <c r="D603" s="231" t="s">
        <v>189</v>
      </c>
      <c r="E603" s="40"/>
      <c r="F603" s="232" t="s">
        <v>792</v>
      </c>
      <c r="G603" s="40"/>
      <c r="H603" s="40"/>
      <c r="I603" s="233"/>
      <c r="J603" s="40"/>
      <c r="K603" s="40"/>
      <c r="L603" s="44"/>
      <c r="M603" s="234"/>
      <c r="N603" s="235"/>
      <c r="O603" s="91"/>
      <c r="P603" s="91"/>
      <c r="Q603" s="91"/>
      <c r="R603" s="91"/>
      <c r="S603" s="91"/>
      <c r="T603" s="92"/>
      <c r="U603" s="38"/>
      <c r="V603" s="38"/>
      <c r="W603" s="38"/>
      <c r="X603" s="38"/>
      <c r="Y603" s="38"/>
      <c r="Z603" s="38"/>
      <c r="AA603" s="38"/>
      <c r="AB603" s="38"/>
      <c r="AC603" s="38"/>
      <c r="AD603" s="38"/>
      <c r="AE603" s="38"/>
      <c r="AT603" s="17" t="s">
        <v>189</v>
      </c>
      <c r="AU603" s="17" t="s">
        <v>127</v>
      </c>
    </row>
    <row r="604" s="2" customFormat="1" ht="37.8" customHeight="1">
      <c r="A604" s="38"/>
      <c r="B604" s="39"/>
      <c r="C604" s="218" t="s">
        <v>793</v>
      </c>
      <c r="D604" s="218" t="s">
        <v>183</v>
      </c>
      <c r="E604" s="219" t="s">
        <v>794</v>
      </c>
      <c r="F604" s="220" t="s">
        <v>795</v>
      </c>
      <c r="G604" s="221" t="s">
        <v>186</v>
      </c>
      <c r="H604" s="222">
        <v>36.793999999999997</v>
      </c>
      <c r="I604" s="223"/>
      <c r="J604" s="224">
        <f>ROUND(I604*H604,2)</f>
        <v>0</v>
      </c>
      <c r="K604" s="220" t="s">
        <v>187</v>
      </c>
      <c r="L604" s="44"/>
      <c r="M604" s="225" t="s">
        <v>1</v>
      </c>
      <c r="N604" s="226" t="s">
        <v>45</v>
      </c>
      <c r="O604" s="91"/>
      <c r="P604" s="227">
        <f>O604*H604</f>
        <v>0</v>
      </c>
      <c r="Q604" s="227">
        <v>0</v>
      </c>
      <c r="R604" s="227">
        <f>Q604*H604</f>
        <v>0</v>
      </c>
      <c r="S604" s="227">
        <v>0</v>
      </c>
      <c r="T604" s="228">
        <f>S604*H604</f>
        <v>0</v>
      </c>
      <c r="U604" s="38"/>
      <c r="V604" s="38"/>
      <c r="W604" s="38"/>
      <c r="X604" s="38"/>
      <c r="Y604" s="38"/>
      <c r="Z604" s="38"/>
      <c r="AA604" s="38"/>
      <c r="AB604" s="38"/>
      <c r="AC604" s="38"/>
      <c r="AD604" s="38"/>
      <c r="AE604" s="38"/>
      <c r="AR604" s="229" t="s">
        <v>188</v>
      </c>
      <c r="AT604" s="229" t="s">
        <v>183</v>
      </c>
      <c r="AU604" s="229" t="s">
        <v>127</v>
      </c>
      <c r="AY604" s="17" t="s">
        <v>181</v>
      </c>
      <c r="BE604" s="230">
        <f>IF(N604="základní",J604,0)</f>
        <v>0</v>
      </c>
      <c r="BF604" s="230">
        <f>IF(N604="snížená",J604,0)</f>
        <v>0</v>
      </c>
      <c r="BG604" s="230">
        <f>IF(N604="zákl. přenesená",J604,0)</f>
        <v>0</v>
      </c>
      <c r="BH604" s="230">
        <f>IF(N604="sníž. přenesená",J604,0)</f>
        <v>0</v>
      </c>
      <c r="BI604" s="230">
        <f>IF(N604="nulová",J604,0)</f>
        <v>0</v>
      </c>
      <c r="BJ604" s="17" t="s">
        <v>127</v>
      </c>
      <c r="BK604" s="230">
        <f>ROUND(I604*H604,2)</f>
        <v>0</v>
      </c>
      <c r="BL604" s="17" t="s">
        <v>188</v>
      </c>
      <c r="BM604" s="229" t="s">
        <v>796</v>
      </c>
    </row>
    <row r="605" s="2" customFormat="1">
      <c r="A605" s="38"/>
      <c r="B605" s="39"/>
      <c r="C605" s="40"/>
      <c r="D605" s="231" t="s">
        <v>189</v>
      </c>
      <c r="E605" s="40"/>
      <c r="F605" s="232" t="s">
        <v>797</v>
      </c>
      <c r="G605" s="40"/>
      <c r="H605" s="40"/>
      <c r="I605" s="233"/>
      <c r="J605" s="40"/>
      <c r="K605" s="40"/>
      <c r="L605" s="44"/>
      <c r="M605" s="234"/>
      <c r="N605" s="235"/>
      <c r="O605" s="91"/>
      <c r="P605" s="91"/>
      <c r="Q605" s="91"/>
      <c r="R605" s="91"/>
      <c r="S605" s="91"/>
      <c r="T605" s="92"/>
      <c r="U605" s="38"/>
      <c r="V605" s="38"/>
      <c r="W605" s="38"/>
      <c r="X605" s="38"/>
      <c r="Y605" s="38"/>
      <c r="Z605" s="38"/>
      <c r="AA605" s="38"/>
      <c r="AB605" s="38"/>
      <c r="AC605" s="38"/>
      <c r="AD605" s="38"/>
      <c r="AE605" s="38"/>
      <c r="AT605" s="17" t="s">
        <v>189</v>
      </c>
      <c r="AU605" s="17" t="s">
        <v>127</v>
      </c>
    </row>
    <row r="606" s="2" customFormat="1" ht="37.8" customHeight="1">
      <c r="A606" s="38"/>
      <c r="B606" s="39"/>
      <c r="C606" s="218" t="s">
        <v>507</v>
      </c>
      <c r="D606" s="218" t="s">
        <v>183</v>
      </c>
      <c r="E606" s="219" t="s">
        <v>798</v>
      </c>
      <c r="F606" s="220" t="s">
        <v>799</v>
      </c>
      <c r="G606" s="221" t="s">
        <v>186</v>
      </c>
      <c r="H606" s="222">
        <v>42.804000000000002</v>
      </c>
      <c r="I606" s="223"/>
      <c r="J606" s="224">
        <f>ROUND(I606*H606,2)</f>
        <v>0</v>
      </c>
      <c r="K606" s="220" t="s">
        <v>187</v>
      </c>
      <c r="L606" s="44"/>
      <c r="M606" s="225" t="s">
        <v>1</v>
      </c>
      <c r="N606" s="226" t="s">
        <v>45</v>
      </c>
      <c r="O606" s="91"/>
      <c r="P606" s="227">
        <f>O606*H606</f>
        <v>0</v>
      </c>
      <c r="Q606" s="227">
        <v>0</v>
      </c>
      <c r="R606" s="227">
        <f>Q606*H606</f>
        <v>0</v>
      </c>
      <c r="S606" s="227">
        <v>0</v>
      </c>
      <c r="T606" s="228">
        <f>S606*H606</f>
        <v>0</v>
      </c>
      <c r="U606" s="38"/>
      <c r="V606" s="38"/>
      <c r="W606" s="38"/>
      <c r="X606" s="38"/>
      <c r="Y606" s="38"/>
      <c r="Z606" s="38"/>
      <c r="AA606" s="38"/>
      <c r="AB606" s="38"/>
      <c r="AC606" s="38"/>
      <c r="AD606" s="38"/>
      <c r="AE606" s="38"/>
      <c r="AR606" s="229" t="s">
        <v>188</v>
      </c>
      <c r="AT606" s="229" t="s">
        <v>183</v>
      </c>
      <c r="AU606" s="229" t="s">
        <v>127</v>
      </c>
      <c r="AY606" s="17" t="s">
        <v>181</v>
      </c>
      <c r="BE606" s="230">
        <f>IF(N606="základní",J606,0)</f>
        <v>0</v>
      </c>
      <c r="BF606" s="230">
        <f>IF(N606="snížená",J606,0)</f>
        <v>0</v>
      </c>
      <c r="BG606" s="230">
        <f>IF(N606="zákl. přenesená",J606,0)</f>
        <v>0</v>
      </c>
      <c r="BH606" s="230">
        <f>IF(N606="sníž. přenesená",J606,0)</f>
        <v>0</v>
      </c>
      <c r="BI606" s="230">
        <f>IF(N606="nulová",J606,0)</f>
        <v>0</v>
      </c>
      <c r="BJ606" s="17" t="s">
        <v>127</v>
      </c>
      <c r="BK606" s="230">
        <f>ROUND(I606*H606,2)</f>
        <v>0</v>
      </c>
      <c r="BL606" s="17" t="s">
        <v>188</v>
      </c>
      <c r="BM606" s="229" t="s">
        <v>800</v>
      </c>
    </row>
    <row r="607" s="2" customFormat="1">
      <c r="A607" s="38"/>
      <c r="B607" s="39"/>
      <c r="C607" s="40"/>
      <c r="D607" s="231" t="s">
        <v>189</v>
      </c>
      <c r="E607" s="40"/>
      <c r="F607" s="232" t="s">
        <v>801</v>
      </c>
      <c r="G607" s="40"/>
      <c r="H607" s="40"/>
      <c r="I607" s="233"/>
      <c r="J607" s="40"/>
      <c r="K607" s="40"/>
      <c r="L607" s="44"/>
      <c r="M607" s="234"/>
      <c r="N607" s="235"/>
      <c r="O607" s="91"/>
      <c r="P607" s="91"/>
      <c r="Q607" s="91"/>
      <c r="R607" s="91"/>
      <c r="S607" s="91"/>
      <c r="T607" s="92"/>
      <c r="U607" s="38"/>
      <c r="V607" s="38"/>
      <c r="W607" s="38"/>
      <c r="X607" s="38"/>
      <c r="Y607" s="38"/>
      <c r="Z607" s="38"/>
      <c r="AA607" s="38"/>
      <c r="AB607" s="38"/>
      <c r="AC607" s="38"/>
      <c r="AD607" s="38"/>
      <c r="AE607" s="38"/>
      <c r="AT607" s="17" t="s">
        <v>189</v>
      </c>
      <c r="AU607" s="17" t="s">
        <v>127</v>
      </c>
    </row>
    <row r="608" s="13" customFormat="1">
      <c r="A608" s="13"/>
      <c r="B608" s="236"/>
      <c r="C608" s="237"/>
      <c r="D608" s="238" t="s">
        <v>191</v>
      </c>
      <c r="E608" s="239" t="s">
        <v>1</v>
      </c>
      <c r="F608" s="240" t="s">
        <v>802</v>
      </c>
      <c r="G608" s="237"/>
      <c r="H608" s="241">
        <v>42.804000000000002</v>
      </c>
      <c r="I608" s="242"/>
      <c r="J608" s="237"/>
      <c r="K608" s="237"/>
      <c r="L608" s="243"/>
      <c r="M608" s="244"/>
      <c r="N608" s="245"/>
      <c r="O608" s="245"/>
      <c r="P608" s="245"/>
      <c r="Q608" s="245"/>
      <c r="R608" s="245"/>
      <c r="S608" s="245"/>
      <c r="T608" s="246"/>
      <c r="U608" s="13"/>
      <c r="V608" s="13"/>
      <c r="W608" s="13"/>
      <c r="X608" s="13"/>
      <c r="Y608" s="13"/>
      <c r="Z608" s="13"/>
      <c r="AA608" s="13"/>
      <c r="AB608" s="13"/>
      <c r="AC608" s="13"/>
      <c r="AD608" s="13"/>
      <c r="AE608" s="13"/>
      <c r="AT608" s="247" t="s">
        <v>191</v>
      </c>
      <c r="AU608" s="247" t="s">
        <v>127</v>
      </c>
      <c r="AV608" s="13" t="s">
        <v>127</v>
      </c>
      <c r="AW608" s="13" t="s">
        <v>36</v>
      </c>
      <c r="AX608" s="13" t="s">
        <v>79</v>
      </c>
      <c r="AY608" s="247" t="s">
        <v>181</v>
      </c>
    </row>
    <row r="609" s="14" customFormat="1">
      <c r="A609" s="14"/>
      <c r="B609" s="248"/>
      <c r="C609" s="249"/>
      <c r="D609" s="238" t="s">
        <v>191</v>
      </c>
      <c r="E609" s="250" t="s">
        <v>1</v>
      </c>
      <c r="F609" s="251" t="s">
        <v>193</v>
      </c>
      <c r="G609" s="249"/>
      <c r="H609" s="252">
        <v>42.804000000000002</v>
      </c>
      <c r="I609" s="253"/>
      <c r="J609" s="249"/>
      <c r="K609" s="249"/>
      <c r="L609" s="254"/>
      <c r="M609" s="255"/>
      <c r="N609" s="256"/>
      <c r="O609" s="256"/>
      <c r="P609" s="256"/>
      <c r="Q609" s="256"/>
      <c r="R609" s="256"/>
      <c r="S609" s="256"/>
      <c r="T609" s="257"/>
      <c r="U609" s="14"/>
      <c r="V609" s="14"/>
      <c r="W609" s="14"/>
      <c r="X609" s="14"/>
      <c r="Y609" s="14"/>
      <c r="Z609" s="14"/>
      <c r="AA609" s="14"/>
      <c r="AB609" s="14"/>
      <c r="AC609" s="14"/>
      <c r="AD609" s="14"/>
      <c r="AE609" s="14"/>
      <c r="AT609" s="258" t="s">
        <v>191</v>
      </c>
      <c r="AU609" s="258" t="s">
        <v>127</v>
      </c>
      <c r="AV609" s="14" t="s">
        <v>188</v>
      </c>
      <c r="AW609" s="14" t="s">
        <v>36</v>
      </c>
      <c r="AX609" s="14" t="s">
        <v>86</v>
      </c>
      <c r="AY609" s="258" t="s">
        <v>181</v>
      </c>
    </row>
    <row r="610" s="2" customFormat="1" ht="33" customHeight="1">
      <c r="A610" s="38"/>
      <c r="B610" s="39"/>
      <c r="C610" s="218" t="s">
        <v>803</v>
      </c>
      <c r="D610" s="218" t="s">
        <v>183</v>
      </c>
      <c r="E610" s="219" t="s">
        <v>804</v>
      </c>
      <c r="F610" s="220" t="s">
        <v>805</v>
      </c>
      <c r="G610" s="221" t="s">
        <v>227</v>
      </c>
      <c r="H610" s="222">
        <v>89.108999999999995</v>
      </c>
      <c r="I610" s="223"/>
      <c r="J610" s="224">
        <f>ROUND(I610*H610,2)</f>
        <v>0</v>
      </c>
      <c r="K610" s="220" t="s">
        <v>187</v>
      </c>
      <c r="L610" s="44"/>
      <c r="M610" s="225" t="s">
        <v>1</v>
      </c>
      <c r="N610" s="226" t="s">
        <v>45</v>
      </c>
      <c r="O610" s="91"/>
      <c r="P610" s="227">
        <f>O610*H610</f>
        <v>0</v>
      </c>
      <c r="Q610" s="227">
        <v>0</v>
      </c>
      <c r="R610" s="227">
        <f>Q610*H610</f>
        <v>0</v>
      </c>
      <c r="S610" s="227">
        <v>0</v>
      </c>
      <c r="T610" s="228">
        <f>S610*H610</f>
        <v>0</v>
      </c>
      <c r="U610" s="38"/>
      <c r="V610" s="38"/>
      <c r="W610" s="38"/>
      <c r="X610" s="38"/>
      <c r="Y610" s="38"/>
      <c r="Z610" s="38"/>
      <c r="AA610" s="38"/>
      <c r="AB610" s="38"/>
      <c r="AC610" s="38"/>
      <c r="AD610" s="38"/>
      <c r="AE610" s="38"/>
      <c r="AR610" s="229" t="s">
        <v>188</v>
      </c>
      <c r="AT610" s="229" t="s">
        <v>183</v>
      </c>
      <c r="AU610" s="229" t="s">
        <v>127</v>
      </c>
      <c r="AY610" s="17" t="s">
        <v>181</v>
      </c>
      <c r="BE610" s="230">
        <f>IF(N610="základní",J610,0)</f>
        <v>0</v>
      </c>
      <c r="BF610" s="230">
        <f>IF(N610="snížená",J610,0)</f>
        <v>0</v>
      </c>
      <c r="BG610" s="230">
        <f>IF(N610="zákl. přenesená",J610,0)</f>
        <v>0</v>
      </c>
      <c r="BH610" s="230">
        <f>IF(N610="sníž. přenesená",J610,0)</f>
        <v>0</v>
      </c>
      <c r="BI610" s="230">
        <f>IF(N610="nulová",J610,0)</f>
        <v>0</v>
      </c>
      <c r="BJ610" s="17" t="s">
        <v>127</v>
      </c>
      <c r="BK610" s="230">
        <f>ROUND(I610*H610,2)</f>
        <v>0</v>
      </c>
      <c r="BL610" s="17" t="s">
        <v>188</v>
      </c>
      <c r="BM610" s="229" t="s">
        <v>806</v>
      </c>
    </row>
    <row r="611" s="2" customFormat="1">
      <c r="A611" s="38"/>
      <c r="B611" s="39"/>
      <c r="C611" s="40"/>
      <c r="D611" s="231" t="s">
        <v>189</v>
      </c>
      <c r="E611" s="40"/>
      <c r="F611" s="232" t="s">
        <v>807</v>
      </c>
      <c r="G611" s="40"/>
      <c r="H611" s="40"/>
      <c r="I611" s="233"/>
      <c r="J611" s="40"/>
      <c r="K611" s="40"/>
      <c r="L611" s="44"/>
      <c r="M611" s="234"/>
      <c r="N611" s="235"/>
      <c r="O611" s="91"/>
      <c r="P611" s="91"/>
      <c r="Q611" s="91"/>
      <c r="R611" s="91"/>
      <c r="S611" s="91"/>
      <c r="T611" s="92"/>
      <c r="U611" s="38"/>
      <c r="V611" s="38"/>
      <c r="W611" s="38"/>
      <c r="X611" s="38"/>
      <c r="Y611" s="38"/>
      <c r="Z611" s="38"/>
      <c r="AA611" s="38"/>
      <c r="AB611" s="38"/>
      <c r="AC611" s="38"/>
      <c r="AD611" s="38"/>
      <c r="AE611" s="38"/>
      <c r="AT611" s="17" t="s">
        <v>189</v>
      </c>
      <c r="AU611" s="17" t="s">
        <v>127</v>
      </c>
    </row>
    <row r="612" s="15" customFormat="1">
      <c r="A612" s="15"/>
      <c r="B612" s="269"/>
      <c r="C612" s="270"/>
      <c r="D612" s="238" t="s">
        <v>191</v>
      </c>
      <c r="E612" s="271" t="s">
        <v>1</v>
      </c>
      <c r="F612" s="272" t="s">
        <v>808</v>
      </c>
      <c r="G612" s="270"/>
      <c r="H612" s="271" t="s">
        <v>1</v>
      </c>
      <c r="I612" s="273"/>
      <c r="J612" s="270"/>
      <c r="K612" s="270"/>
      <c r="L612" s="274"/>
      <c r="M612" s="275"/>
      <c r="N612" s="276"/>
      <c r="O612" s="276"/>
      <c r="P612" s="276"/>
      <c r="Q612" s="276"/>
      <c r="R612" s="276"/>
      <c r="S612" s="276"/>
      <c r="T612" s="277"/>
      <c r="U612" s="15"/>
      <c r="V612" s="15"/>
      <c r="W612" s="15"/>
      <c r="X612" s="15"/>
      <c r="Y612" s="15"/>
      <c r="Z612" s="15"/>
      <c r="AA612" s="15"/>
      <c r="AB612" s="15"/>
      <c r="AC612" s="15"/>
      <c r="AD612" s="15"/>
      <c r="AE612" s="15"/>
      <c r="AT612" s="278" t="s">
        <v>191</v>
      </c>
      <c r="AU612" s="278" t="s">
        <v>127</v>
      </c>
      <c r="AV612" s="15" t="s">
        <v>86</v>
      </c>
      <c r="AW612" s="15" t="s">
        <v>36</v>
      </c>
      <c r="AX612" s="15" t="s">
        <v>79</v>
      </c>
      <c r="AY612" s="278" t="s">
        <v>181</v>
      </c>
    </row>
    <row r="613" s="13" customFormat="1">
      <c r="A613" s="13"/>
      <c r="B613" s="236"/>
      <c r="C613" s="237"/>
      <c r="D613" s="238" t="s">
        <v>191</v>
      </c>
      <c r="E613" s="239" t="s">
        <v>1</v>
      </c>
      <c r="F613" s="240" t="s">
        <v>565</v>
      </c>
      <c r="G613" s="237"/>
      <c r="H613" s="241">
        <v>5.0629999999999997</v>
      </c>
      <c r="I613" s="242"/>
      <c r="J613" s="237"/>
      <c r="K613" s="237"/>
      <c r="L613" s="243"/>
      <c r="M613" s="244"/>
      <c r="N613" s="245"/>
      <c r="O613" s="245"/>
      <c r="P613" s="245"/>
      <c r="Q613" s="245"/>
      <c r="R613" s="245"/>
      <c r="S613" s="245"/>
      <c r="T613" s="246"/>
      <c r="U613" s="13"/>
      <c r="V613" s="13"/>
      <c r="W613" s="13"/>
      <c r="X613" s="13"/>
      <c r="Y613" s="13"/>
      <c r="Z613" s="13"/>
      <c r="AA613" s="13"/>
      <c r="AB613" s="13"/>
      <c r="AC613" s="13"/>
      <c r="AD613" s="13"/>
      <c r="AE613" s="13"/>
      <c r="AT613" s="247" t="s">
        <v>191</v>
      </c>
      <c r="AU613" s="247" t="s">
        <v>127</v>
      </c>
      <c r="AV613" s="13" t="s">
        <v>127</v>
      </c>
      <c r="AW613" s="13" t="s">
        <v>36</v>
      </c>
      <c r="AX613" s="13" t="s">
        <v>79</v>
      </c>
      <c r="AY613" s="247" t="s">
        <v>181</v>
      </c>
    </row>
    <row r="614" s="13" customFormat="1">
      <c r="A614" s="13"/>
      <c r="B614" s="236"/>
      <c r="C614" s="237"/>
      <c r="D614" s="238" t="s">
        <v>191</v>
      </c>
      <c r="E614" s="239" t="s">
        <v>1</v>
      </c>
      <c r="F614" s="240" t="s">
        <v>566</v>
      </c>
      <c r="G614" s="237"/>
      <c r="H614" s="241">
        <v>75.646000000000001</v>
      </c>
      <c r="I614" s="242"/>
      <c r="J614" s="237"/>
      <c r="K614" s="237"/>
      <c r="L614" s="243"/>
      <c r="M614" s="244"/>
      <c r="N614" s="245"/>
      <c r="O614" s="245"/>
      <c r="P614" s="245"/>
      <c r="Q614" s="245"/>
      <c r="R614" s="245"/>
      <c r="S614" s="245"/>
      <c r="T614" s="246"/>
      <c r="U614" s="13"/>
      <c r="V614" s="13"/>
      <c r="W614" s="13"/>
      <c r="X614" s="13"/>
      <c r="Y614" s="13"/>
      <c r="Z614" s="13"/>
      <c r="AA614" s="13"/>
      <c r="AB614" s="13"/>
      <c r="AC614" s="13"/>
      <c r="AD614" s="13"/>
      <c r="AE614" s="13"/>
      <c r="AT614" s="247" t="s">
        <v>191</v>
      </c>
      <c r="AU614" s="247" t="s">
        <v>127</v>
      </c>
      <c r="AV614" s="13" t="s">
        <v>127</v>
      </c>
      <c r="AW614" s="13" t="s">
        <v>36</v>
      </c>
      <c r="AX614" s="13" t="s">
        <v>79</v>
      </c>
      <c r="AY614" s="247" t="s">
        <v>181</v>
      </c>
    </row>
    <row r="615" s="13" customFormat="1">
      <c r="A615" s="13"/>
      <c r="B615" s="236"/>
      <c r="C615" s="237"/>
      <c r="D615" s="238" t="s">
        <v>191</v>
      </c>
      <c r="E615" s="239" t="s">
        <v>1</v>
      </c>
      <c r="F615" s="240" t="s">
        <v>567</v>
      </c>
      <c r="G615" s="237"/>
      <c r="H615" s="241">
        <v>8.4000000000000004</v>
      </c>
      <c r="I615" s="242"/>
      <c r="J615" s="237"/>
      <c r="K615" s="237"/>
      <c r="L615" s="243"/>
      <c r="M615" s="244"/>
      <c r="N615" s="245"/>
      <c r="O615" s="245"/>
      <c r="P615" s="245"/>
      <c r="Q615" s="245"/>
      <c r="R615" s="245"/>
      <c r="S615" s="245"/>
      <c r="T615" s="246"/>
      <c r="U615" s="13"/>
      <c r="V615" s="13"/>
      <c r="W615" s="13"/>
      <c r="X615" s="13"/>
      <c r="Y615" s="13"/>
      <c r="Z615" s="13"/>
      <c r="AA615" s="13"/>
      <c r="AB615" s="13"/>
      <c r="AC615" s="13"/>
      <c r="AD615" s="13"/>
      <c r="AE615" s="13"/>
      <c r="AT615" s="247" t="s">
        <v>191</v>
      </c>
      <c r="AU615" s="247" t="s">
        <v>127</v>
      </c>
      <c r="AV615" s="13" t="s">
        <v>127</v>
      </c>
      <c r="AW615" s="13" t="s">
        <v>36</v>
      </c>
      <c r="AX615" s="13" t="s">
        <v>79</v>
      </c>
      <c r="AY615" s="247" t="s">
        <v>181</v>
      </c>
    </row>
    <row r="616" s="14" customFormat="1">
      <c r="A616" s="14"/>
      <c r="B616" s="248"/>
      <c r="C616" s="249"/>
      <c r="D616" s="238" t="s">
        <v>191</v>
      </c>
      <c r="E616" s="250" t="s">
        <v>1</v>
      </c>
      <c r="F616" s="251" t="s">
        <v>193</v>
      </c>
      <c r="G616" s="249"/>
      <c r="H616" s="252">
        <v>89.109000000000009</v>
      </c>
      <c r="I616" s="253"/>
      <c r="J616" s="249"/>
      <c r="K616" s="249"/>
      <c r="L616" s="254"/>
      <c r="M616" s="255"/>
      <c r="N616" s="256"/>
      <c r="O616" s="256"/>
      <c r="P616" s="256"/>
      <c r="Q616" s="256"/>
      <c r="R616" s="256"/>
      <c r="S616" s="256"/>
      <c r="T616" s="257"/>
      <c r="U616" s="14"/>
      <c r="V616" s="14"/>
      <c r="W616" s="14"/>
      <c r="X616" s="14"/>
      <c r="Y616" s="14"/>
      <c r="Z616" s="14"/>
      <c r="AA616" s="14"/>
      <c r="AB616" s="14"/>
      <c r="AC616" s="14"/>
      <c r="AD616" s="14"/>
      <c r="AE616" s="14"/>
      <c r="AT616" s="258" t="s">
        <v>191</v>
      </c>
      <c r="AU616" s="258" t="s">
        <v>127</v>
      </c>
      <c r="AV616" s="14" t="s">
        <v>188</v>
      </c>
      <c r="AW616" s="14" t="s">
        <v>36</v>
      </c>
      <c r="AX616" s="14" t="s">
        <v>86</v>
      </c>
      <c r="AY616" s="258" t="s">
        <v>181</v>
      </c>
    </row>
    <row r="617" s="2" customFormat="1" ht="24.15" customHeight="1">
      <c r="A617" s="38"/>
      <c r="B617" s="39"/>
      <c r="C617" s="218" t="s">
        <v>514</v>
      </c>
      <c r="D617" s="218" t="s">
        <v>183</v>
      </c>
      <c r="E617" s="219" t="s">
        <v>809</v>
      </c>
      <c r="F617" s="220" t="s">
        <v>810</v>
      </c>
      <c r="G617" s="221" t="s">
        <v>227</v>
      </c>
      <c r="H617" s="222">
        <v>492.54000000000002</v>
      </c>
      <c r="I617" s="223"/>
      <c r="J617" s="224">
        <f>ROUND(I617*H617,2)</f>
        <v>0</v>
      </c>
      <c r="K617" s="220" t="s">
        <v>187</v>
      </c>
      <c r="L617" s="44"/>
      <c r="M617" s="225" t="s">
        <v>1</v>
      </c>
      <c r="N617" s="226" t="s">
        <v>45</v>
      </c>
      <c r="O617" s="91"/>
      <c r="P617" s="227">
        <f>O617*H617</f>
        <v>0</v>
      </c>
      <c r="Q617" s="227">
        <v>0</v>
      </c>
      <c r="R617" s="227">
        <f>Q617*H617</f>
        <v>0</v>
      </c>
      <c r="S617" s="227">
        <v>0</v>
      </c>
      <c r="T617" s="228">
        <f>S617*H617</f>
        <v>0</v>
      </c>
      <c r="U617" s="38"/>
      <c r="V617" s="38"/>
      <c r="W617" s="38"/>
      <c r="X617" s="38"/>
      <c r="Y617" s="38"/>
      <c r="Z617" s="38"/>
      <c r="AA617" s="38"/>
      <c r="AB617" s="38"/>
      <c r="AC617" s="38"/>
      <c r="AD617" s="38"/>
      <c r="AE617" s="38"/>
      <c r="AR617" s="229" t="s">
        <v>188</v>
      </c>
      <c r="AT617" s="229" t="s">
        <v>183</v>
      </c>
      <c r="AU617" s="229" t="s">
        <v>127</v>
      </c>
      <c r="AY617" s="17" t="s">
        <v>181</v>
      </c>
      <c r="BE617" s="230">
        <f>IF(N617="základní",J617,0)</f>
        <v>0</v>
      </c>
      <c r="BF617" s="230">
        <f>IF(N617="snížená",J617,0)</f>
        <v>0</v>
      </c>
      <c r="BG617" s="230">
        <f>IF(N617="zákl. přenesená",J617,0)</f>
        <v>0</v>
      </c>
      <c r="BH617" s="230">
        <f>IF(N617="sníž. přenesená",J617,0)</f>
        <v>0</v>
      </c>
      <c r="BI617" s="230">
        <f>IF(N617="nulová",J617,0)</f>
        <v>0</v>
      </c>
      <c r="BJ617" s="17" t="s">
        <v>127</v>
      </c>
      <c r="BK617" s="230">
        <f>ROUND(I617*H617,2)</f>
        <v>0</v>
      </c>
      <c r="BL617" s="17" t="s">
        <v>188</v>
      </c>
      <c r="BM617" s="229" t="s">
        <v>811</v>
      </c>
    </row>
    <row r="618" s="2" customFormat="1">
      <c r="A618" s="38"/>
      <c r="B618" s="39"/>
      <c r="C618" s="40"/>
      <c r="D618" s="231" t="s">
        <v>189</v>
      </c>
      <c r="E618" s="40"/>
      <c r="F618" s="232" t="s">
        <v>812</v>
      </c>
      <c r="G618" s="40"/>
      <c r="H618" s="40"/>
      <c r="I618" s="233"/>
      <c r="J618" s="40"/>
      <c r="K618" s="40"/>
      <c r="L618" s="44"/>
      <c r="M618" s="234"/>
      <c r="N618" s="235"/>
      <c r="O618" s="91"/>
      <c r="P618" s="91"/>
      <c r="Q618" s="91"/>
      <c r="R618" s="91"/>
      <c r="S618" s="91"/>
      <c r="T618" s="92"/>
      <c r="U618" s="38"/>
      <c r="V618" s="38"/>
      <c r="W618" s="38"/>
      <c r="X618" s="38"/>
      <c r="Y618" s="38"/>
      <c r="Z618" s="38"/>
      <c r="AA618" s="38"/>
      <c r="AB618" s="38"/>
      <c r="AC618" s="38"/>
      <c r="AD618" s="38"/>
      <c r="AE618" s="38"/>
      <c r="AT618" s="17" t="s">
        <v>189</v>
      </c>
      <c r="AU618" s="17" t="s">
        <v>127</v>
      </c>
    </row>
    <row r="619" s="13" customFormat="1">
      <c r="A619" s="13"/>
      <c r="B619" s="236"/>
      <c r="C619" s="237"/>
      <c r="D619" s="238" t="s">
        <v>191</v>
      </c>
      <c r="E619" s="239" t="s">
        <v>1</v>
      </c>
      <c r="F619" s="240" t="s">
        <v>813</v>
      </c>
      <c r="G619" s="237"/>
      <c r="H619" s="241">
        <v>70.780000000000001</v>
      </c>
      <c r="I619" s="242"/>
      <c r="J619" s="237"/>
      <c r="K619" s="237"/>
      <c r="L619" s="243"/>
      <c r="M619" s="244"/>
      <c r="N619" s="245"/>
      <c r="O619" s="245"/>
      <c r="P619" s="245"/>
      <c r="Q619" s="245"/>
      <c r="R619" s="245"/>
      <c r="S619" s="245"/>
      <c r="T619" s="246"/>
      <c r="U619" s="13"/>
      <c r="V619" s="13"/>
      <c r="W619" s="13"/>
      <c r="X619" s="13"/>
      <c r="Y619" s="13"/>
      <c r="Z619" s="13"/>
      <c r="AA619" s="13"/>
      <c r="AB619" s="13"/>
      <c r="AC619" s="13"/>
      <c r="AD619" s="13"/>
      <c r="AE619" s="13"/>
      <c r="AT619" s="247" t="s">
        <v>191</v>
      </c>
      <c r="AU619" s="247" t="s">
        <v>127</v>
      </c>
      <c r="AV619" s="13" t="s">
        <v>127</v>
      </c>
      <c r="AW619" s="13" t="s">
        <v>36</v>
      </c>
      <c r="AX619" s="13" t="s">
        <v>79</v>
      </c>
      <c r="AY619" s="247" t="s">
        <v>181</v>
      </c>
    </row>
    <row r="620" s="13" customFormat="1">
      <c r="A620" s="13"/>
      <c r="B620" s="236"/>
      <c r="C620" s="237"/>
      <c r="D620" s="238" t="s">
        <v>191</v>
      </c>
      <c r="E620" s="239" t="s">
        <v>1</v>
      </c>
      <c r="F620" s="240" t="s">
        <v>814</v>
      </c>
      <c r="G620" s="237"/>
      <c r="H620" s="241">
        <v>7.46</v>
      </c>
      <c r="I620" s="242"/>
      <c r="J620" s="237"/>
      <c r="K620" s="237"/>
      <c r="L620" s="243"/>
      <c r="M620" s="244"/>
      <c r="N620" s="245"/>
      <c r="O620" s="245"/>
      <c r="P620" s="245"/>
      <c r="Q620" s="245"/>
      <c r="R620" s="245"/>
      <c r="S620" s="245"/>
      <c r="T620" s="246"/>
      <c r="U620" s="13"/>
      <c r="V620" s="13"/>
      <c r="W620" s="13"/>
      <c r="X620" s="13"/>
      <c r="Y620" s="13"/>
      <c r="Z620" s="13"/>
      <c r="AA620" s="13"/>
      <c r="AB620" s="13"/>
      <c r="AC620" s="13"/>
      <c r="AD620" s="13"/>
      <c r="AE620" s="13"/>
      <c r="AT620" s="247" t="s">
        <v>191</v>
      </c>
      <c r="AU620" s="247" t="s">
        <v>127</v>
      </c>
      <c r="AV620" s="13" t="s">
        <v>127</v>
      </c>
      <c r="AW620" s="13" t="s">
        <v>36</v>
      </c>
      <c r="AX620" s="13" t="s">
        <v>79</v>
      </c>
      <c r="AY620" s="247" t="s">
        <v>181</v>
      </c>
    </row>
    <row r="621" s="13" customFormat="1">
      <c r="A621" s="13"/>
      <c r="B621" s="236"/>
      <c r="C621" s="237"/>
      <c r="D621" s="238" t="s">
        <v>191</v>
      </c>
      <c r="E621" s="239" t="s">
        <v>1</v>
      </c>
      <c r="F621" s="240" t="s">
        <v>815</v>
      </c>
      <c r="G621" s="237"/>
      <c r="H621" s="241">
        <v>374.80000000000001</v>
      </c>
      <c r="I621" s="242"/>
      <c r="J621" s="237"/>
      <c r="K621" s="237"/>
      <c r="L621" s="243"/>
      <c r="M621" s="244"/>
      <c r="N621" s="245"/>
      <c r="O621" s="245"/>
      <c r="P621" s="245"/>
      <c r="Q621" s="245"/>
      <c r="R621" s="245"/>
      <c r="S621" s="245"/>
      <c r="T621" s="246"/>
      <c r="U621" s="13"/>
      <c r="V621" s="13"/>
      <c r="W621" s="13"/>
      <c r="X621" s="13"/>
      <c r="Y621" s="13"/>
      <c r="Z621" s="13"/>
      <c r="AA621" s="13"/>
      <c r="AB621" s="13"/>
      <c r="AC621" s="13"/>
      <c r="AD621" s="13"/>
      <c r="AE621" s="13"/>
      <c r="AT621" s="247" t="s">
        <v>191</v>
      </c>
      <c r="AU621" s="247" t="s">
        <v>127</v>
      </c>
      <c r="AV621" s="13" t="s">
        <v>127</v>
      </c>
      <c r="AW621" s="13" t="s">
        <v>36</v>
      </c>
      <c r="AX621" s="13" t="s">
        <v>79</v>
      </c>
      <c r="AY621" s="247" t="s">
        <v>181</v>
      </c>
    </row>
    <row r="622" s="13" customFormat="1">
      <c r="A622" s="13"/>
      <c r="B622" s="236"/>
      <c r="C622" s="237"/>
      <c r="D622" s="238" t="s">
        <v>191</v>
      </c>
      <c r="E622" s="239" t="s">
        <v>1</v>
      </c>
      <c r="F622" s="240" t="s">
        <v>816</v>
      </c>
      <c r="G622" s="237"/>
      <c r="H622" s="241">
        <v>39.5</v>
      </c>
      <c r="I622" s="242"/>
      <c r="J622" s="237"/>
      <c r="K622" s="237"/>
      <c r="L622" s="243"/>
      <c r="M622" s="244"/>
      <c r="N622" s="245"/>
      <c r="O622" s="245"/>
      <c r="P622" s="245"/>
      <c r="Q622" s="245"/>
      <c r="R622" s="245"/>
      <c r="S622" s="245"/>
      <c r="T622" s="246"/>
      <c r="U622" s="13"/>
      <c r="V622" s="13"/>
      <c r="W622" s="13"/>
      <c r="X622" s="13"/>
      <c r="Y622" s="13"/>
      <c r="Z622" s="13"/>
      <c r="AA622" s="13"/>
      <c r="AB622" s="13"/>
      <c r="AC622" s="13"/>
      <c r="AD622" s="13"/>
      <c r="AE622" s="13"/>
      <c r="AT622" s="247" t="s">
        <v>191</v>
      </c>
      <c r="AU622" s="247" t="s">
        <v>127</v>
      </c>
      <c r="AV622" s="13" t="s">
        <v>127</v>
      </c>
      <c r="AW622" s="13" t="s">
        <v>36</v>
      </c>
      <c r="AX622" s="13" t="s">
        <v>79</v>
      </c>
      <c r="AY622" s="247" t="s">
        <v>181</v>
      </c>
    </row>
    <row r="623" s="14" customFormat="1">
      <c r="A623" s="14"/>
      <c r="B623" s="248"/>
      <c r="C623" s="249"/>
      <c r="D623" s="238" t="s">
        <v>191</v>
      </c>
      <c r="E623" s="250" t="s">
        <v>1</v>
      </c>
      <c r="F623" s="251" t="s">
        <v>193</v>
      </c>
      <c r="G623" s="249"/>
      <c r="H623" s="252">
        <v>492.54000000000002</v>
      </c>
      <c r="I623" s="253"/>
      <c r="J623" s="249"/>
      <c r="K623" s="249"/>
      <c r="L623" s="254"/>
      <c r="M623" s="255"/>
      <c r="N623" s="256"/>
      <c r="O623" s="256"/>
      <c r="P623" s="256"/>
      <c r="Q623" s="256"/>
      <c r="R623" s="256"/>
      <c r="S623" s="256"/>
      <c r="T623" s="257"/>
      <c r="U623" s="14"/>
      <c r="V623" s="14"/>
      <c r="W623" s="14"/>
      <c r="X623" s="14"/>
      <c r="Y623" s="14"/>
      <c r="Z623" s="14"/>
      <c r="AA623" s="14"/>
      <c r="AB623" s="14"/>
      <c r="AC623" s="14"/>
      <c r="AD623" s="14"/>
      <c r="AE623" s="14"/>
      <c r="AT623" s="258" t="s">
        <v>191</v>
      </c>
      <c r="AU623" s="258" t="s">
        <v>127</v>
      </c>
      <c r="AV623" s="14" t="s">
        <v>188</v>
      </c>
      <c r="AW623" s="14" t="s">
        <v>36</v>
      </c>
      <c r="AX623" s="14" t="s">
        <v>86</v>
      </c>
      <c r="AY623" s="258" t="s">
        <v>181</v>
      </c>
    </row>
    <row r="624" s="2" customFormat="1" ht="37.8" customHeight="1">
      <c r="A624" s="38"/>
      <c r="B624" s="39"/>
      <c r="C624" s="218" t="s">
        <v>817</v>
      </c>
      <c r="D624" s="218" t="s">
        <v>183</v>
      </c>
      <c r="E624" s="219" t="s">
        <v>818</v>
      </c>
      <c r="F624" s="220" t="s">
        <v>819</v>
      </c>
      <c r="G624" s="221" t="s">
        <v>241</v>
      </c>
      <c r="H624" s="222">
        <v>539.5</v>
      </c>
      <c r="I624" s="223"/>
      <c r="J624" s="224">
        <f>ROUND(I624*H624,2)</f>
        <v>0</v>
      </c>
      <c r="K624" s="220" t="s">
        <v>187</v>
      </c>
      <c r="L624" s="44"/>
      <c r="M624" s="225" t="s">
        <v>1</v>
      </c>
      <c r="N624" s="226" t="s">
        <v>45</v>
      </c>
      <c r="O624" s="91"/>
      <c r="P624" s="227">
        <f>O624*H624</f>
        <v>0</v>
      </c>
      <c r="Q624" s="227">
        <v>0</v>
      </c>
      <c r="R624" s="227">
        <f>Q624*H624</f>
        <v>0</v>
      </c>
      <c r="S624" s="227">
        <v>0</v>
      </c>
      <c r="T624" s="228">
        <f>S624*H624</f>
        <v>0</v>
      </c>
      <c r="U624" s="38"/>
      <c r="V624" s="38"/>
      <c r="W624" s="38"/>
      <c r="X624" s="38"/>
      <c r="Y624" s="38"/>
      <c r="Z624" s="38"/>
      <c r="AA624" s="38"/>
      <c r="AB624" s="38"/>
      <c r="AC624" s="38"/>
      <c r="AD624" s="38"/>
      <c r="AE624" s="38"/>
      <c r="AR624" s="229" t="s">
        <v>188</v>
      </c>
      <c r="AT624" s="229" t="s">
        <v>183</v>
      </c>
      <c r="AU624" s="229" t="s">
        <v>127</v>
      </c>
      <c r="AY624" s="17" t="s">
        <v>181</v>
      </c>
      <c r="BE624" s="230">
        <f>IF(N624="základní",J624,0)</f>
        <v>0</v>
      </c>
      <c r="BF624" s="230">
        <f>IF(N624="snížená",J624,0)</f>
        <v>0</v>
      </c>
      <c r="BG624" s="230">
        <f>IF(N624="zákl. přenesená",J624,0)</f>
        <v>0</v>
      </c>
      <c r="BH624" s="230">
        <f>IF(N624="sníž. přenesená",J624,0)</f>
        <v>0</v>
      </c>
      <c r="BI624" s="230">
        <f>IF(N624="nulová",J624,0)</f>
        <v>0</v>
      </c>
      <c r="BJ624" s="17" t="s">
        <v>127</v>
      </c>
      <c r="BK624" s="230">
        <f>ROUND(I624*H624,2)</f>
        <v>0</v>
      </c>
      <c r="BL624" s="17" t="s">
        <v>188</v>
      </c>
      <c r="BM624" s="229" t="s">
        <v>820</v>
      </c>
    </row>
    <row r="625" s="2" customFormat="1">
      <c r="A625" s="38"/>
      <c r="B625" s="39"/>
      <c r="C625" s="40"/>
      <c r="D625" s="231" t="s">
        <v>189</v>
      </c>
      <c r="E625" s="40"/>
      <c r="F625" s="232" t="s">
        <v>821</v>
      </c>
      <c r="G625" s="40"/>
      <c r="H625" s="40"/>
      <c r="I625" s="233"/>
      <c r="J625" s="40"/>
      <c r="K625" s="40"/>
      <c r="L625" s="44"/>
      <c r="M625" s="234"/>
      <c r="N625" s="235"/>
      <c r="O625" s="91"/>
      <c r="P625" s="91"/>
      <c r="Q625" s="91"/>
      <c r="R625" s="91"/>
      <c r="S625" s="91"/>
      <c r="T625" s="92"/>
      <c r="U625" s="38"/>
      <c r="V625" s="38"/>
      <c r="W625" s="38"/>
      <c r="X625" s="38"/>
      <c r="Y625" s="38"/>
      <c r="Z625" s="38"/>
      <c r="AA625" s="38"/>
      <c r="AB625" s="38"/>
      <c r="AC625" s="38"/>
      <c r="AD625" s="38"/>
      <c r="AE625" s="38"/>
      <c r="AT625" s="17" t="s">
        <v>189</v>
      </c>
      <c r="AU625" s="17" t="s">
        <v>127</v>
      </c>
    </row>
    <row r="626" s="15" customFormat="1">
      <c r="A626" s="15"/>
      <c r="B626" s="269"/>
      <c r="C626" s="270"/>
      <c r="D626" s="238" t="s">
        <v>191</v>
      </c>
      <c r="E626" s="271" t="s">
        <v>1</v>
      </c>
      <c r="F626" s="272" t="s">
        <v>822</v>
      </c>
      <c r="G626" s="270"/>
      <c r="H626" s="271" t="s">
        <v>1</v>
      </c>
      <c r="I626" s="273"/>
      <c r="J626" s="270"/>
      <c r="K626" s="270"/>
      <c r="L626" s="274"/>
      <c r="M626" s="275"/>
      <c r="N626" s="276"/>
      <c r="O626" s="276"/>
      <c r="P626" s="276"/>
      <c r="Q626" s="276"/>
      <c r="R626" s="276"/>
      <c r="S626" s="276"/>
      <c r="T626" s="277"/>
      <c r="U626" s="15"/>
      <c r="V626" s="15"/>
      <c r="W626" s="15"/>
      <c r="X626" s="15"/>
      <c r="Y626" s="15"/>
      <c r="Z626" s="15"/>
      <c r="AA626" s="15"/>
      <c r="AB626" s="15"/>
      <c r="AC626" s="15"/>
      <c r="AD626" s="15"/>
      <c r="AE626" s="15"/>
      <c r="AT626" s="278" t="s">
        <v>191</v>
      </c>
      <c r="AU626" s="278" t="s">
        <v>127</v>
      </c>
      <c r="AV626" s="15" t="s">
        <v>86</v>
      </c>
      <c r="AW626" s="15" t="s">
        <v>36</v>
      </c>
      <c r="AX626" s="15" t="s">
        <v>79</v>
      </c>
      <c r="AY626" s="278" t="s">
        <v>181</v>
      </c>
    </row>
    <row r="627" s="13" customFormat="1">
      <c r="A627" s="13"/>
      <c r="B627" s="236"/>
      <c r="C627" s="237"/>
      <c r="D627" s="238" t="s">
        <v>191</v>
      </c>
      <c r="E627" s="239" t="s">
        <v>1</v>
      </c>
      <c r="F627" s="240" t="s">
        <v>823</v>
      </c>
      <c r="G627" s="237"/>
      <c r="H627" s="241">
        <v>539.5</v>
      </c>
      <c r="I627" s="242"/>
      <c r="J627" s="237"/>
      <c r="K627" s="237"/>
      <c r="L627" s="243"/>
      <c r="M627" s="244"/>
      <c r="N627" s="245"/>
      <c r="O627" s="245"/>
      <c r="P627" s="245"/>
      <c r="Q627" s="245"/>
      <c r="R627" s="245"/>
      <c r="S627" s="245"/>
      <c r="T627" s="246"/>
      <c r="U627" s="13"/>
      <c r="V627" s="13"/>
      <c r="W627" s="13"/>
      <c r="X627" s="13"/>
      <c r="Y627" s="13"/>
      <c r="Z627" s="13"/>
      <c r="AA627" s="13"/>
      <c r="AB627" s="13"/>
      <c r="AC627" s="13"/>
      <c r="AD627" s="13"/>
      <c r="AE627" s="13"/>
      <c r="AT627" s="247" t="s">
        <v>191</v>
      </c>
      <c r="AU627" s="247" t="s">
        <v>127</v>
      </c>
      <c r="AV627" s="13" t="s">
        <v>127</v>
      </c>
      <c r="AW627" s="13" t="s">
        <v>36</v>
      </c>
      <c r="AX627" s="13" t="s">
        <v>79</v>
      </c>
      <c r="AY627" s="247" t="s">
        <v>181</v>
      </c>
    </row>
    <row r="628" s="14" customFormat="1">
      <c r="A628" s="14"/>
      <c r="B628" s="248"/>
      <c r="C628" s="249"/>
      <c r="D628" s="238" t="s">
        <v>191</v>
      </c>
      <c r="E628" s="250" t="s">
        <v>1</v>
      </c>
      <c r="F628" s="251" t="s">
        <v>193</v>
      </c>
      <c r="G628" s="249"/>
      <c r="H628" s="252">
        <v>539.5</v>
      </c>
      <c r="I628" s="253"/>
      <c r="J628" s="249"/>
      <c r="K628" s="249"/>
      <c r="L628" s="254"/>
      <c r="M628" s="255"/>
      <c r="N628" s="256"/>
      <c r="O628" s="256"/>
      <c r="P628" s="256"/>
      <c r="Q628" s="256"/>
      <c r="R628" s="256"/>
      <c r="S628" s="256"/>
      <c r="T628" s="257"/>
      <c r="U628" s="14"/>
      <c r="V628" s="14"/>
      <c r="W628" s="14"/>
      <c r="X628" s="14"/>
      <c r="Y628" s="14"/>
      <c r="Z628" s="14"/>
      <c r="AA628" s="14"/>
      <c r="AB628" s="14"/>
      <c r="AC628" s="14"/>
      <c r="AD628" s="14"/>
      <c r="AE628" s="14"/>
      <c r="AT628" s="258" t="s">
        <v>191</v>
      </c>
      <c r="AU628" s="258" t="s">
        <v>127</v>
      </c>
      <c r="AV628" s="14" t="s">
        <v>188</v>
      </c>
      <c r="AW628" s="14" t="s">
        <v>36</v>
      </c>
      <c r="AX628" s="14" t="s">
        <v>86</v>
      </c>
      <c r="AY628" s="258" t="s">
        <v>181</v>
      </c>
    </row>
    <row r="629" s="2" customFormat="1" ht="37.8" customHeight="1">
      <c r="A629" s="38"/>
      <c r="B629" s="39"/>
      <c r="C629" s="218" t="s">
        <v>519</v>
      </c>
      <c r="D629" s="218" t="s">
        <v>183</v>
      </c>
      <c r="E629" s="219" t="s">
        <v>824</v>
      </c>
      <c r="F629" s="220" t="s">
        <v>825</v>
      </c>
      <c r="G629" s="221" t="s">
        <v>235</v>
      </c>
      <c r="H629" s="222">
        <v>28</v>
      </c>
      <c r="I629" s="223"/>
      <c r="J629" s="224">
        <f>ROUND(I629*H629,2)</f>
        <v>0</v>
      </c>
      <c r="K629" s="220" t="s">
        <v>187</v>
      </c>
      <c r="L629" s="44"/>
      <c r="M629" s="225" t="s">
        <v>1</v>
      </c>
      <c r="N629" s="226" t="s">
        <v>45</v>
      </c>
      <c r="O629" s="91"/>
      <c r="P629" s="227">
        <f>O629*H629</f>
        <v>0</v>
      </c>
      <c r="Q629" s="227">
        <v>0</v>
      </c>
      <c r="R629" s="227">
        <f>Q629*H629</f>
        <v>0</v>
      </c>
      <c r="S629" s="227">
        <v>0</v>
      </c>
      <c r="T629" s="228">
        <f>S629*H629</f>
        <v>0</v>
      </c>
      <c r="U629" s="38"/>
      <c r="V629" s="38"/>
      <c r="W629" s="38"/>
      <c r="X629" s="38"/>
      <c r="Y629" s="38"/>
      <c r="Z629" s="38"/>
      <c r="AA629" s="38"/>
      <c r="AB629" s="38"/>
      <c r="AC629" s="38"/>
      <c r="AD629" s="38"/>
      <c r="AE629" s="38"/>
      <c r="AR629" s="229" t="s">
        <v>188</v>
      </c>
      <c r="AT629" s="229" t="s">
        <v>183</v>
      </c>
      <c r="AU629" s="229" t="s">
        <v>127</v>
      </c>
      <c r="AY629" s="17" t="s">
        <v>181</v>
      </c>
      <c r="BE629" s="230">
        <f>IF(N629="základní",J629,0)</f>
        <v>0</v>
      </c>
      <c r="BF629" s="230">
        <f>IF(N629="snížená",J629,0)</f>
        <v>0</v>
      </c>
      <c r="BG629" s="230">
        <f>IF(N629="zákl. přenesená",J629,0)</f>
        <v>0</v>
      </c>
      <c r="BH629" s="230">
        <f>IF(N629="sníž. přenesená",J629,0)</f>
        <v>0</v>
      </c>
      <c r="BI629" s="230">
        <f>IF(N629="nulová",J629,0)</f>
        <v>0</v>
      </c>
      <c r="BJ629" s="17" t="s">
        <v>127</v>
      </c>
      <c r="BK629" s="230">
        <f>ROUND(I629*H629,2)</f>
        <v>0</v>
      </c>
      <c r="BL629" s="17" t="s">
        <v>188</v>
      </c>
      <c r="BM629" s="229" t="s">
        <v>826</v>
      </c>
    </row>
    <row r="630" s="2" customFormat="1">
      <c r="A630" s="38"/>
      <c r="B630" s="39"/>
      <c r="C630" s="40"/>
      <c r="D630" s="231" t="s">
        <v>189</v>
      </c>
      <c r="E630" s="40"/>
      <c r="F630" s="232" t="s">
        <v>827</v>
      </c>
      <c r="G630" s="40"/>
      <c r="H630" s="40"/>
      <c r="I630" s="233"/>
      <c r="J630" s="40"/>
      <c r="K630" s="40"/>
      <c r="L630" s="44"/>
      <c r="M630" s="234"/>
      <c r="N630" s="235"/>
      <c r="O630" s="91"/>
      <c r="P630" s="91"/>
      <c r="Q630" s="91"/>
      <c r="R630" s="91"/>
      <c r="S630" s="91"/>
      <c r="T630" s="92"/>
      <c r="U630" s="38"/>
      <c r="V630" s="38"/>
      <c r="W630" s="38"/>
      <c r="X630" s="38"/>
      <c r="Y630" s="38"/>
      <c r="Z630" s="38"/>
      <c r="AA630" s="38"/>
      <c r="AB630" s="38"/>
      <c r="AC630" s="38"/>
      <c r="AD630" s="38"/>
      <c r="AE630" s="38"/>
      <c r="AT630" s="17" t="s">
        <v>189</v>
      </c>
      <c r="AU630" s="17" t="s">
        <v>127</v>
      </c>
    </row>
    <row r="631" s="13" customFormat="1">
      <c r="A631" s="13"/>
      <c r="B631" s="236"/>
      <c r="C631" s="237"/>
      <c r="D631" s="238" t="s">
        <v>191</v>
      </c>
      <c r="E631" s="239" t="s">
        <v>1</v>
      </c>
      <c r="F631" s="240" t="s">
        <v>828</v>
      </c>
      <c r="G631" s="237"/>
      <c r="H631" s="241">
        <v>1</v>
      </c>
      <c r="I631" s="242"/>
      <c r="J631" s="237"/>
      <c r="K631" s="237"/>
      <c r="L631" s="243"/>
      <c r="M631" s="244"/>
      <c r="N631" s="245"/>
      <c r="O631" s="245"/>
      <c r="P631" s="245"/>
      <c r="Q631" s="245"/>
      <c r="R631" s="245"/>
      <c r="S631" s="245"/>
      <c r="T631" s="246"/>
      <c r="U631" s="13"/>
      <c r="V631" s="13"/>
      <c r="W631" s="13"/>
      <c r="X631" s="13"/>
      <c r="Y631" s="13"/>
      <c r="Z631" s="13"/>
      <c r="AA631" s="13"/>
      <c r="AB631" s="13"/>
      <c r="AC631" s="13"/>
      <c r="AD631" s="13"/>
      <c r="AE631" s="13"/>
      <c r="AT631" s="247" t="s">
        <v>191</v>
      </c>
      <c r="AU631" s="247" t="s">
        <v>127</v>
      </c>
      <c r="AV631" s="13" t="s">
        <v>127</v>
      </c>
      <c r="AW631" s="13" t="s">
        <v>36</v>
      </c>
      <c r="AX631" s="13" t="s">
        <v>79</v>
      </c>
      <c r="AY631" s="247" t="s">
        <v>181</v>
      </c>
    </row>
    <row r="632" s="13" customFormat="1">
      <c r="A632" s="13"/>
      <c r="B632" s="236"/>
      <c r="C632" s="237"/>
      <c r="D632" s="238" t="s">
        <v>191</v>
      </c>
      <c r="E632" s="239" t="s">
        <v>1</v>
      </c>
      <c r="F632" s="240" t="s">
        <v>829</v>
      </c>
      <c r="G632" s="237"/>
      <c r="H632" s="241">
        <v>9</v>
      </c>
      <c r="I632" s="242"/>
      <c r="J632" s="237"/>
      <c r="K632" s="237"/>
      <c r="L632" s="243"/>
      <c r="M632" s="244"/>
      <c r="N632" s="245"/>
      <c r="O632" s="245"/>
      <c r="P632" s="245"/>
      <c r="Q632" s="245"/>
      <c r="R632" s="245"/>
      <c r="S632" s="245"/>
      <c r="T632" s="246"/>
      <c r="U632" s="13"/>
      <c r="V632" s="13"/>
      <c r="W632" s="13"/>
      <c r="X632" s="13"/>
      <c r="Y632" s="13"/>
      <c r="Z632" s="13"/>
      <c r="AA632" s="13"/>
      <c r="AB632" s="13"/>
      <c r="AC632" s="13"/>
      <c r="AD632" s="13"/>
      <c r="AE632" s="13"/>
      <c r="AT632" s="247" t="s">
        <v>191</v>
      </c>
      <c r="AU632" s="247" t="s">
        <v>127</v>
      </c>
      <c r="AV632" s="13" t="s">
        <v>127</v>
      </c>
      <c r="AW632" s="13" t="s">
        <v>36</v>
      </c>
      <c r="AX632" s="13" t="s">
        <v>79</v>
      </c>
      <c r="AY632" s="247" t="s">
        <v>181</v>
      </c>
    </row>
    <row r="633" s="13" customFormat="1">
      <c r="A633" s="13"/>
      <c r="B633" s="236"/>
      <c r="C633" s="237"/>
      <c r="D633" s="238" t="s">
        <v>191</v>
      </c>
      <c r="E633" s="239" t="s">
        <v>1</v>
      </c>
      <c r="F633" s="240" t="s">
        <v>830</v>
      </c>
      <c r="G633" s="237"/>
      <c r="H633" s="241">
        <v>2</v>
      </c>
      <c r="I633" s="242"/>
      <c r="J633" s="237"/>
      <c r="K633" s="237"/>
      <c r="L633" s="243"/>
      <c r="M633" s="244"/>
      <c r="N633" s="245"/>
      <c r="O633" s="245"/>
      <c r="P633" s="245"/>
      <c r="Q633" s="245"/>
      <c r="R633" s="245"/>
      <c r="S633" s="245"/>
      <c r="T633" s="246"/>
      <c r="U633" s="13"/>
      <c r="V633" s="13"/>
      <c r="W633" s="13"/>
      <c r="X633" s="13"/>
      <c r="Y633" s="13"/>
      <c r="Z633" s="13"/>
      <c r="AA633" s="13"/>
      <c r="AB633" s="13"/>
      <c r="AC633" s="13"/>
      <c r="AD633" s="13"/>
      <c r="AE633" s="13"/>
      <c r="AT633" s="247" t="s">
        <v>191</v>
      </c>
      <c r="AU633" s="247" t="s">
        <v>127</v>
      </c>
      <c r="AV633" s="13" t="s">
        <v>127</v>
      </c>
      <c r="AW633" s="13" t="s">
        <v>36</v>
      </c>
      <c r="AX633" s="13" t="s">
        <v>79</v>
      </c>
      <c r="AY633" s="247" t="s">
        <v>181</v>
      </c>
    </row>
    <row r="634" s="13" customFormat="1">
      <c r="A634" s="13"/>
      <c r="B634" s="236"/>
      <c r="C634" s="237"/>
      <c r="D634" s="238" t="s">
        <v>191</v>
      </c>
      <c r="E634" s="239" t="s">
        <v>1</v>
      </c>
      <c r="F634" s="240" t="s">
        <v>831</v>
      </c>
      <c r="G634" s="237"/>
      <c r="H634" s="241">
        <v>8</v>
      </c>
      <c r="I634" s="242"/>
      <c r="J634" s="237"/>
      <c r="K634" s="237"/>
      <c r="L634" s="243"/>
      <c r="M634" s="244"/>
      <c r="N634" s="245"/>
      <c r="O634" s="245"/>
      <c r="P634" s="245"/>
      <c r="Q634" s="245"/>
      <c r="R634" s="245"/>
      <c r="S634" s="245"/>
      <c r="T634" s="246"/>
      <c r="U634" s="13"/>
      <c r="V634" s="13"/>
      <c r="W634" s="13"/>
      <c r="X634" s="13"/>
      <c r="Y634" s="13"/>
      <c r="Z634" s="13"/>
      <c r="AA634" s="13"/>
      <c r="AB634" s="13"/>
      <c r="AC634" s="13"/>
      <c r="AD634" s="13"/>
      <c r="AE634" s="13"/>
      <c r="AT634" s="247" t="s">
        <v>191</v>
      </c>
      <c r="AU634" s="247" t="s">
        <v>127</v>
      </c>
      <c r="AV634" s="13" t="s">
        <v>127</v>
      </c>
      <c r="AW634" s="13" t="s">
        <v>36</v>
      </c>
      <c r="AX634" s="13" t="s">
        <v>79</v>
      </c>
      <c r="AY634" s="247" t="s">
        <v>181</v>
      </c>
    </row>
    <row r="635" s="13" customFormat="1">
      <c r="A635" s="13"/>
      <c r="B635" s="236"/>
      <c r="C635" s="237"/>
      <c r="D635" s="238" t="s">
        <v>191</v>
      </c>
      <c r="E635" s="239" t="s">
        <v>1</v>
      </c>
      <c r="F635" s="240" t="s">
        <v>832</v>
      </c>
      <c r="G635" s="237"/>
      <c r="H635" s="241">
        <v>4</v>
      </c>
      <c r="I635" s="242"/>
      <c r="J635" s="237"/>
      <c r="K635" s="237"/>
      <c r="L635" s="243"/>
      <c r="M635" s="244"/>
      <c r="N635" s="245"/>
      <c r="O635" s="245"/>
      <c r="P635" s="245"/>
      <c r="Q635" s="245"/>
      <c r="R635" s="245"/>
      <c r="S635" s="245"/>
      <c r="T635" s="246"/>
      <c r="U635" s="13"/>
      <c r="V635" s="13"/>
      <c r="W635" s="13"/>
      <c r="X635" s="13"/>
      <c r="Y635" s="13"/>
      <c r="Z635" s="13"/>
      <c r="AA635" s="13"/>
      <c r="AB635" s="13"/>
      <c r="AC635" s="13"/>
      <c r="AD635" s="13"/>
      <c r="AE635" s="13"/>
      <c r="AT635" s="247" t="s">
        <v>191</v>
      </c>
      <c r="AU635" s="247" t="s">
        <v>127</v>
      </c>
      <c r="AV635" s="13" t="s">
        <v>127</v>
      </c>
      <c r="AW635" s="13" t="s">
        <v>36</v>
      </c>
      <c r="AX635" s="13" t="s">
        <v>79</v>
      </c>
      <c r="AY635" s="247" t="s">
        <v>181</v>
      </c>
    </row>
    <row r="636" s="13" customFormat="1">
      <c r="A636" s="13"/>
      <c r="B636" s="236"/>
      <c r="C636" s="237"/>
      <c r="D636" s="238" t="s">
        <v>191</v>
      </c>
      <c r="E636" s="239" t="s">
        <v>1</v>
      </c>
      <c r="F636" s="240" t="s">
        <v>833</v>
      </c>
      <c r="G636" s="237"/>
      <c r="H636" s="241">
        <v>2</v>
      </c>
      <c r="I636" s="242"/>
      <c r="J636" s="237"/>
      <c r="K636" s="237"/>
      <c r="L636" s="243"/>
      <c r="M636" s="244"/>
      <c r="N636" s="245"/>
      <c r="O636" s="245"/>
      <c r="P636" s="245"/>
      <c r="Q636" s="245"/>
      <c r="R636" s="245"/>
      <c r="S636" s="245"/>
      <c r="T636" s="246"/>
      <c r="U636" s="13"/>
      <c r="V636" s="13"/>
      <c r="W636" s="13"/>
      <c r="X636" s="13"/>
      <c r="Y636" s="13"/>
      <c r="Z636" s="13"/>
      <c r="AA636" s="13"/>
      <c r="AB636" s="13"/>
      <c r="AC636" s="13"/>
      <c r="AD636" s="13"/>
      <c r="AE636" s="13"/>
      <c r="AT636" s="247" t="s">
        <v>191</v>
      </c>
      <c r="AU636" s="247" t="s">
        <v>127</v>
      </c>
      <c r="AV636" s="13" t="s">
        <v>127</v>
      </c>
      <c r="AW636" s="13" t="s">
        <v>36</v>
      </c>
      <c r="AX636" s="13" t="s">
        <v>79</v>
      </c>
      <c r="AY636" s="247" t="s">
        <v>181</v>
      </c>
    </row>
    <row r="637" s="13" customFormat="1">
      <c r="A637" s="13"/>
      <c r="B637" s="236"/>
      <c r="C637" s="237"/>
      <c r="D637" s="238" t="s">
        <v>191</v>
      </c>
      <c r="E637" s="239" t="s">
        <v>1</v>
      </c>
      <c r="F637" s="240" t="s">
        <v>834</v>
      </c>
      <c r="G637" s="237"/>
      <c r="H637" s="241">
        <v>2</v>
      </c>
      <c r="I637" s="242"/>
      <c r="J637" s="237"/>
      <c r="K637" s="237"/>
      <c r="L637" s="243"/>
      <c r="M637" s="244"/>
      <c r="N637" s="245"/>
      <c r="O637" s="245"/>
      <c r="P637" s="245"/>
      <c r="Q637" s="245"/>
      <c r="R637" s="245"/>
      <c r="S637" s="245"/>
      <c r="T637" s="246"/>
      <c r="U637" s="13"/>
      <c r="V637" s="13"/>
      <c r="W637" s="13"/>
      <c r="X637" s="13"/>
      <c r="Y637" s="13"/>
      <c r="Z637" s="13"/>
      <c r="AA637" s="13"/>
      <c r="AB637" s="13"/>
      <c r="AC637" s="13"/>
      <c r="AD637" s="13"/>
      <c r="AE637" s="13"/>
      <c r="AT637" s="247" t="s">
        <v>191</v>
      </c>
      <c r="AU637" s="247" t="s">
        <v>127</v>
      </c>
      <c r="AV637" s="13" t="s">
        <v>127</v>
      </c>
      <c r="AW637" s="13" t="s">
        <v>36</v>
      </c>
      <c r="AX637" s="13" t="s">
        <v>79</v>
      </c>
      <c r="AY637" s="247" t="s">
        <v>181</v>
      </c>
    </row>
    <row r="638" s="14" customFormat="1">
      <c r="A638" s="14"/>
      <c r="B638" s="248"/>
      <c r="C638" s="249"/>
      <c r="D638" s="238" t="s">
        <v>191</v>
      </c>
      <c r="E638" s="250" t="s">
        <v>1</v>
      </c>
      <c r="F638" s="251" t="s">
        <v>193</v>
      </c>
      <c r="G638" s="249"/>
      <c r="H638" s="252">
        <v>28</v>
      </c>
      <c r="I638" s="253"/>
      <c r="J638" s="249"/>
      <c r="K638" s="249"/>
      <c r="L638" s="254"/>
      <c r="M638" s="255"/>
      <c r="N638" s="256"/>
      <c r="O638" s="256"/>
      <c r="P638" s="256"/>
      <c r="Q638" s="256"/>
      <c r="R638" s="256"/>
      <c r="S638" s="256"/>
      <c r="T638" s="257"/>
      <c r="U638" s="14"/>
      <c r="V638" s="14"/>
      <c r="W638" s="14"/>
      <c r="X638" s="14"/>
      <c r="Y638" s="14"/>
      <c r="Z638" s="14"/>
      <c r="AA638" s="14"/>
      <c r="AB638" s="14"/>
      <c r="AC638" s="14"/>
      <c r="AD638" s="14"/>
      <c r="AE638" s="14"/>
      <c r="AT638" s="258" t="s">
        <v>191</v>
      </c>
      <c r="AU638" s="258" t="s">
        <v>127</v>
      </c>
      <c r="AV638" s="14" t="s">
        <v>188</v>
      </c>
      <c r="AW638" s="14" t="s">
        <v>36</v>
      </c>
      <c r="AX638" s="14" t="s">
        <v>86</v>
      </c>
      <c r="AY638" s="258" t="s">
        <v>181</v>
      </c>
    </row>
    <row r="639" s="2" customFormat="1" ht="33" customHeight="1">
      <c r="A639" s="38"/>
      <c r="B639" s="39"/>
      <c r="C639" s="259" t="s">
        <v>835</v>
      </c>
      <c r="D639" s="259" t="s">
        <v>238</v>
      </c>
      <c r="E639" s="260" t="s">
        <v>836</v>
      </c>
      <c r="F639" s="261" t="s">
        <v>837</v>
      </c>
      <c r="G639" s="262" t="s">
        <v>235</v>
      </c>
      <c r="H639" s="263">
        <v>10</v>
      </c>
      <c r="I639" s="264"/>
      <c r="J639" s="265">
        <f>ROUND(I639*H639,2)</f>
        <v>0</v>
      </c>
      <c r="K639" s="261" t="s">
        <v>729</v>
      </c>
      <c r="L639" s="266"/>
      <c r="M639" s="267" t="s">
        <v>1</v>
      </c>
      <c r="N639" s="268" t="s">
        <v>45</v>
      </c>
      <c r="O639" s="91"/>
      <c r="P639" s="227">
        <f>O639*H639</f>
        <v>0</v>
      </c>
      <c r="Q639" s="227">
        <v>0</v>
      </c>
      <c r="R639" s="227">
        <f>Q639*H639</f>
        <v>0</v>
      </c>
      <c r="S639" s="227">
        <v>0</v>
      </c>
      <c r="T639" s="228">
        <f>S639*H639</f>
        <v>0</v>
      </c>
      <c r="U639" s="38"/>
      <c r="V639" s="38"/>
      <c r="W639" s="38"/>
      <c r="X639" s="38"/>
      <c r="Y639" s="38"/>
      <c r="Z639" s="38"/>
      <c r="AA639" s="38"/>
      <c r="AB639" s="38"/>
      <c r="AC639" s="38"/>
      <c r="AD639" s="38"/>
      <c r="AE639" s="38"/>
      <c r="AR639" s="229" t="s">
        <v>208</v>
      </c>
      <c r="AT639" s="229" t="s">
        <v>238</v>
      </c>
      <c r="AU639" s="229" t="s">
        <v>127</v>
      </c>
      <c r="AY639" s="17" t="s">
        <v>181</v>
      </c>
      <c r="BE639" s="230">
        <f>IF(N639="základní",J639,0)</f>
        <v>0</v>
      </c>
      <c r="BF639" s="230">
        <f>IF(N639="snížená",J639,0)</f>
        <v>0</v>
      </c>
      <c r="BG639" s="230">
        <f>IF(N639="zákl. přenesená",J639,0)</f>
        <v>0</v>
      </c>
      <c r="BH639" s="230">
        <f>IF(N639="sníž. přenesená",J639,0)</f>
        <v>0</v>
      </c>
      <c r="BI639" s="230">
        <f>IF(N639="nulová",J639,0)</f>
        <v>0</v>
      </c>
      <c r="BJ639" s="17" t="s">
        <v>127</v>
      </c>
      <c r="BK639" s="230">
        <f>ROUND(I639*H639,2)</f>
        <v>0</v>
      </c>
      <c r="BL639" s="17" t="s">
        <v>188</v>
      </c>
      <c r="BM639" s="229" t="s">
        <v>838</v>
      </c>
    </row>
    <row r="640" s="13" customFormat="1">
      <c r="A640" s="13"/>
      <c r="B640" s="236"/>
      <c r="C640" s="237"/>
      <c r="D640" s="238" t="s">
        <v>191</v>
      </c>
      <c r="E640" s="239" t="s">
        <v>1</v>
      </c>
      <c r="F640" s="240" t="s">
        <v>828</v>
      </c>
      <c r="G640" s="237"/>
      <c r="H640" s="241">
        <v>1</v>
      </c>
      <c r="I640" s="242"/>
      <c r="J640" s="237"/>
      <c r="K640" s="237"/>
      <c r="L640" s="243"/>
      <c r="M640" s="244"/>
      <c r="N640" s="245"/>
      <c r="O640" s="245"/>
      <c r="P640" s="245"/>
      <c r="Q640" s="245"/>
      <c r="R640" s="245"/>
      <c r="S640" s="245"/>
      <c r="T640" s="246"/>
      <c r="U640" s="13"/>
      <c r="V640" s="13"/>
      <c r="W640" s="13"/>
      <c r="X640" s="13"/>
      <c r="Y640" s="13"/>
      <c r="Z640" s="13"/>
      <c r="AA640" s="13"/>
      <c r="AB640" s="13"/>
      <c r="AC640" s="13"/>
      <c r="AD640" s="13"/>
      <c r="AE640" s="13"/>
      <c r="AT640" s="247" t="s">
        <v>191</v>
      </c>
      <c r="AU640" s="247" t="s">
        <v>127</v>
      </c>
      <c r="AV640" s="13" t="s">
        <v>127</v>
      </c>
      <c r="AW640" s="13" t="s">
        <v>36</v>
      </c>
      <c r="AX640" s="13" t="s">
        <v>79</v>
      </c>
      <c r="AY640" s="247" t="s">
        <v>181</v>
      </c>
    </row>
    <row r="641" s="13" customFormat="1">
      <c r="A641" s="13"/>
      <c r="B641" s="236"/>
      <c r="C641" s="237"/>
      <c r="D641" s="238" t="s">
        <v>191</v>
      </c>
      <c r="E641" s="239" t="s">
        <v>1</v>
      </c>
      <c r="F641" s="240" t="s">
        <v>829</v>
      </c>
      <c r="G641" s="237"/>
      <c r="H641" s="241">
        <v>9</v>
      </c>
      <c r="I641" s="242"/>
      <c r="J641" s="237"/>
      <c r="K641" s="237"/>
      <c r="L641" s="243"/>
      <c r="M641" s="244"/>
      <c r="N641" s="245"/>
      <c r="O641" s="245"/>
      <c r="P641" s="245"/>
      <c r="Q641" s="245"/>
      <c r="R641" s="245"/>
      <c r="S641" s="245"/>
      <c r="T641" s="246"/>
      <c r="U641" s="13"/>
      <c r="V641" s="13"/>
      <c r="W641" s="13"/>
      <c r="X641" s="13"/>
      <c r="Y641" s="13"/>
      <c r="Z641" s="13"/>
      <c r="AA641" s="13"/>
      <c r="AB641" s="13"/>
      <c r="AC641" s="13"/>
      <c r="AD641" s="13"/>
      <c r="AE641" s="13"/>
      <c r="AT641" s="247" t="s">
        <v>191</v>
      </c>
      <c r="AU641" s="247" t="s">
        <v>127</v>
      </c>
      <c r="AV641" s="13" t="s">
        <v>127</v>
      </c>
      <c r="AW641" s="13" t="s">
        <v>36</v>
      </c>
      <c r="AX641" s="13" t="s">
        <v>79</v>
      </c>
      <c r="AY641" s="247" t="s">
        <v>181</v>
      </c>
    </row>
    <row r="642" s="14" customFormat="1">
      <c r="A642" s="14"/>
      <c r="B642" s="248"/>
      <c r="C642" s="249"/>
      <c r="D642" s="238" t="s">
        <v>191</v>
      </c>
      <c r="E642" s="250" t="s">
        <v>1</v>
      </c>
      <c r="F642" s="251" t="s">
        <v>193</v>
      </c>
      <c r="G642" s="249"/>
      <c r="H642" s="252">
        <v>10</v>
      </c>
      <c r="I642" s="253"/>
      <c r="J642" s="249"/>
      <c r="K642" s="249"/>
      <c r="L642" s="254"/>
      <c r="M642" s="255"/>
      <c r="N642" s="256"/>
      <c r="O642" s="256"/>
      <c r="P642" s="256"/>
      <c r="Q642" s="256"/>
      <c r="R642" s="256"/>
      <c r="S642" s="256"/>
      <c r="T642" s="257"/>
      <c r="U642" s="14"/>
      <c r="V642" s="14"/>
      <c r="W642" s="14"/>
      <c r="X642" s="14"/>
      <c r="Y642" s="14"/>
      <c r="Z642" s="14"/>
      <c r="AA642" s="14"/>
      <c r="AB642" s="14"/>
      <c r="AC642" s="14"/>
      <c r="AD642" s="14"/>
      <c r="AE642" s="14"/>
      <c r="AT642" s="258" t="s">
        <v>191</v>
      </c>
      <c r="AU642" s="258" t="s">
        <v>127</v>
      </c>
      <c r="AV642" s="14" t="s">
        <v>188</v>
      </c>
      <c r="AW642" s="14" t="s">
        <v>36</v>
      </c>
      <c r="AX642" s="14" t="s">
        <v>86</v>
      </c>
      <c r="AY642" s="258" t="s">
        <v>181</v>
      </c>
    </row>
    <row r="643" s="2" customFormat="1" ht="33" customHeight="1">
      <c r="A643" s="38"/>
      <c r="B643" s="39"/>
      <c r="C643" s="259" t="s">
        <v>525</v>
      </c>
      <c r="D643" s="259" t="s">
        <v>238</v>
      </c>
      <c r="E643" s="260" t="s">
        <v>839</v>
      </c>
      <c r="F643" s="261" t="s">
        <v>840</v>
      </c>
      <c r="G643" s="262" t="s">
        <v>235</v>
      </c>
      <c r="H643" s="263">
        <v>2</v>
      </c>
      <c r="I643" s="264"/>
      <c r="J643" s="265">
        <f>ROUND(I643*H643,2)</f>
        <v>0</v>
      </c>
      <c r="K643" s="261" t="s">
        <v>729</v>
      </c>
      <c r="L643" s="266"/>
      <c r="M643" s="267" t="s">
        <v>1</v>
      </c>
      <c r="N643" s="268" t="s">
        <v>45</v>
      </c>
      <c r="O643" s="91"/>
      <c r="P643" s="227">
        <f>O643*H643</f>
        <v>0</v>
      </c>
      <c r="Q643" s="227">
        <v>0</v>
      </c>
      <c r="R643" s="227">
        <f>Q643*H643</f>
        <v>0</v>
      </c>
      <c r="S643" s="227">
        <v>0</v>
      </c>
      <c r="T643" s="228">
        <f>S643*H643</f>
        <v>0</v>
      </c>
      <c r="U643" s="38"/>
      <c r="V643" s="38"/>
      <c r="W643" s="38"/>
      <c r="X643" s="38"/>
      <c r="Y643" s="38"/>
      <c r="Z643" s="38"/>
      <c r="AA643" s="38"/>
      <c r="AB643" s="38"/>
      <c r="AC643" s="38"/>
      <c r="AD643" s="38"/>
      <c r="AE643" s="38"/>
      <c r="AR643" s="229" t="s">
        <v>208</v>
      </c>
      <c r="AT643" s="229" t="s">
        <v>238</v>
      </c>
      <c r="AU643" s="229" t="s">
        <v>127</v>
      </c>
      <c r="AY643" s="17" t="s">
        <v>181</v>
      </c>
      <c r="BE643" s="230">
        <f>IF(N643="základní",J643,0)</f>
        <v>0</v>
      </c>
      <c r="BF643" s="230">
        <f>IF(N643="snížená",J643,0)</f>
        <v>0</v>
      </c>
      <c r="BG643" s="230">
        <f>IF(N643="zákl. přenesená",J643,0)</f>
        <v>0</v>
      </c>
      <c r="BH643" s="230">
        <f>IF(N643="sníž. přenesená",J643,0)</f>
        <v>0</v>
      </c>
      <c r="BI643" s="230">
        <f>IF(N643="nulová",J643,0)</f>
        <v>0</v>
      </c>
      <c r="BJ643" s="17" t="s">
        <v>127</v>
      </c>
      <c r="BK643" s="230">
        <f>ROUND(I643*H643,2)</f>
        <v>0</v>
      </c>
      <c r="BL643" s="17" t="s">
        <v>188</v>
      </c>
      <c r="BM643" s="229" t="s">
        <v>841</v>
      </c>
    </row>
    <row r="644" s="13" customFormat="1">
      <c r="A644" s="13"/>
      <c r="B644" s="236"/>
      <c r="C644" s="237"/>
      <c r="D644" s="238" t="s">
        <v>191</v>
      </c>
      <c r="E644" s="239" t="s">
        <v>1</v>
      </c>
      <c r="F644" s="240" t="s">
        <v>830</v>
      </c>
      <c r="G644" s="237"/>
      <c r="H644" s="241">
        <v>2</v>
      </c>
      <c r="I644" s="242"/>
      <c r="J644" s="237"/>
      <c r="K644" s="237"/>
      <c r="L644" s="243"/>
      <c r="M644" s="244"/>
      <c r="N644" s="245"/>
      <c r="O644" s="245"/>
      <c r="P644" s="245"/>
      <c r="Q644" s="245"/>
      <c r="R644" s="245"/>
      <c r="S644" s="245"/>
      <c r="T644" s="246"/>
      <c r="U644" s="13"/>
      <c r="V644" s="13"/>
      <c r="W644" s="13"/>
      <c r="X644" s="13"/>
      <c r="Y644" s="13"/>
      <c r="Z644" s="13"/>
      <c r="AA644" s="13"/>
      <c r="AB644" s="13"/>
      <c r="AC644" s="13"/>
      <c r="AD644" s="13"/>
      <c r="AE644" s="13"/>
      <c r="AT644" s="247" t="s">
        <v>191</v>
      </c>
      <c r="AU644" s="247" t="s">
        <v>127</v>
      </c>
      <c r="AV644" s="13" t="s">
        <v>127</v>
      </c>
      <c r="AW644" s="13" t="s">
        <v>36</v>
      </c>
      <c r="AX644" s="13" t="s">
        <v>79</v>
      </c>
      <c r="AY644" s="247" t="s">
        <v>181</v>
      </c>
    </row>
    <row r="645" s="14" customFormat="1">
      <c r="A645" s="14"/>
      <c r="B645" s="248"/>
      <c r="C645" s="249"/>
      <c r="D645" s="238" t="s">
        <v>191</v>
      </c>
      <c r="E645" s="250" t="s">
        <v>1</v>
      </c>
      <c r="F645" s="251" t="s">
        <v>193</v>
      </c>
      <c r="G645" s="249"/>
      <c r="H645" s="252">
        <v>2</v>
      </c>
      <c r="I645" s="253"/>
      <c r="J645" s="249"/>
      <c r="K645" s="249"/>
      <c r="L645" s="254"/>
      <c r="M645" s="255"/>
      <c r="N645" s="256"/>
      <c r="O645" s="256"/>
      <c r="P645" s="256"/>
      <c r="Q645" s="256"/>
      <c r="R645" s="256"/>
      <c r="S645" s="256"/>
      <c r="T645" s="257"/>
      <c r="U645" s="14"/>
      <c r="V645" s="14"/>
      <c r="W645" s="14"/>
      <c r="X645" s="14"/>
      <c r="Y645" s="14"/>
      <c r="Z645" s="14"/>
      <c r="AA645" s="14"/>
      <c r="AB645" s="14"/>
      <c r="AC645" s="14"/>
      <c r="AD645" s="14"/>
      <c r="AE645" s="14"/>
      <c r="AT645" s="258" t="s">
        <v>191</v>
      </c>
      <c r="AU645" s="258" t="s">
        <v>127</v>
      </c>
      <c r="AV645" s="14" t="s">
        <v>188</v>
      </c>
      <c r="AW645" s="14" t="s">
        <v>36</v>
      </c>
      <c r="AX645" s="14" t="s">
        <v>86</v>
      </c>
      <c r="AY645" s="258" t="s">
        <v>181</v>
      </c>
    </row>
    <row r="646" s="2" customFormat="1" ht="33" customHeight="1">
      <c r="A646" s="38"/>
      <c r="B646" s="39"/>
      <c r="C646" s="259" t="s">
        <v>842</v>
      </c>
      <c r="D646" s="259" t="s">
        <v>238</v>
      </c>
      <c r="E646" s="260" t="s">
        <v>843</v>
      </c>
      <c r="F646" s="261" t="s">
        <v>844</v>
      </c>
      <c r="G646" s="262" t="s">
        <v>235</v>
      </c>
      <c r="H646" s="263">
        <v>2</v>
      </c>
      <c r="I646" s="264"/>
      <c r="J646" s="265">
        <f>ROUND(I646*H646,2)</f>
        <v>0</v>
      </c>
      <c r="K646" s="261" t="s">
        <v>729</v>
      </c>
      <c r="L646" s="266"/>
      <c r="M646" s="267" t="s">
        <v>1</v>
      </c>
      <c r="N646" s="268" t="s">
        <v>45</v>
      </c>
      <c r="O646" s="91"/>
      <c r="P646" s="227">
        <f>O646*H646</f>
        <v>0</v>
      </c>
      <c r="Q646" s="227">
        <v>0</v>
      </c>
      <c r="R646" s="227">
        <f>Q646*H646</f>
        <v>0</v>
      </c>
      <c r="S646" s="227">
        <v>0</v>
      </c>
      <c r="T646" s="228">
        <f>S646*H646</f>
        <v>0</v>
      </c>
      <c r="U646" s="38"/>
      <c r="V646" s="38"/>
      <c r="W646" s="38"/>
      <c r="X646" s="38"/>
      <c r="Y646" s="38"/>
      <c r="Z646" s="38"/>
      <c r="AA646" s="38"/>
      <c r="AB646" s="38"/>
      <c r="AC646" s="38"/>
      <c r="AD646" s="38"/>
      <c r="AE646" s="38"/>
      <c r="AR646" s="229" t="s">
        <v>208</v>
      </c>
      <c r="AT646" s="229" t="s">
        <v>238</v>
      </c>
      <c r="AU646" s="229" t="s">
        <v>127</v>
      </c>
      <c r="AY646" s="17" t="s">
        <v>181</v>
      </c>
      <c r="BE646" s="230">
        <f>IF(N646="základní",J646,0)</f>
        <v>0</v>
      </c>
      <c r="BF646" s="230">
        <f>IF(N646="snížená",J646,0)</f>
        <v>0</v>
      </c>
      <c r="BG646" s="230">
        <f>IF(N646="zákl. přenesená",J646,0)</f>
        <v>0</v>
      </c>
      <c r="BH646" s="230">
        <f>IF(N646="sníž. přenesená",J646,0)</f>
        <v>0</v>
      </c>
      <c r="BI646" s="230">
        <f>IF(N646="nulová",J646,0)</f>
        <v>0</v>
      </c>
      <c r="BJ646" s="17" t="s">
        <v>127</v>
      </c>
      <c r="BK646" s="230">
        <f>ROUND(I646*H646,2)</f>
        <v>0</v>
      </c>
      <c r="BL646" s="17" t="s">
        <v>188</v>
      </c>
      <c r="BM646" s="229" t="s">
        <v>845</v>
      </c>
    </row>
    <row r="647" s="13" customFormat="1">
      <c r="A647" s="13"/>
      <c r="B647" s="236"/>
      <c r="C647" s="237"/>
      <c r="D647" s="238" t="s">
        <v>191</v>
      </c>
      <c r="E647" s="239" t="s">
        <v>1</v>
      </c>
      <c r="F647" s="240" t="s">
        <v>834</v>
      </c>
      <c r="G647" s="237"/>
      <c r="H647" s="241">
        <v>2</v>
      </c>
      <c r="I647" s="242"/>
      <c r="J647" s="237"/>
      <c r="K647" s="237"/>
      <c r="L647" s="243"/>
      <c r="M647" s="244"/>
      <c r="N647" s="245"/>
      <c r="O647" s="245"/>
      <c r="P647" s="245"/>
      <c r="Q647" s="245"/>
      <c r="R647" s="245"/>
      <c r="S647" s="245"/>
      <c r="T647" s="246"/>
      <c r="U647" s="13"/>
      <c r="V647" s="13"/>
      <c r="W647" s="13"/>
      <c r="X647" s="13"/>
      <c r="Y647" s="13"/>
      <c r="Z647" s="13"/>
      <c r="AA647" s="13"/>
      <c r="AB647" s="13"/>
      <c r="AC647" s="13"/>
      <c r="AD647" s="13"/>
      <c r="AE647" s="13"/>
      <c r="AT647" s="247" t="s">
        <v>191</v>
      </c>
      <c r="AU647" s="247" t="s">
        <v>127</v>
      </c>
      <c r="AV647" s="13" t="s">
        <v>127</v>
      </c>
      <c r="AW647" s="13" t="s">
        <v>36</v>
      </c>
      <c r="AX647" s="13" t="s">
        <v>79</v>
      </c>
      <c r="AY647" s="247" t="s">
        <v>181</v>
      </c>
    </row>
    <row r="648" s="14" customFormat="1">
      <c r="A648" s="14"/>
      <c r="B648" s="248"/>
      <c r="C648" s="249"/>
      <c r="D648" s="238" t="s">
        <v>191</v>
      </c>
      <c r="E648" s="250" t="s">
        <v>1</v>
      </c>
      <c r="F648" s="251" t="s">
        <v>193</v>
      </c>
      <c r="G648" s="249"/>
      <c r="H648" s="252">
        <v>2</v>
      </c>
      <c r="I648" s="253"/>
      <c r="J648" s="249"/>
      <c r="K648" s="249"/>
      <c r="L648" s="254"/>
      <c r="M648" s="255"/>
      <c r="N648" s="256"/>
      <c r="O648" s="256"/>
      <c r="P648" s="256"/>
      <c r="Q648" s="256"/>
      <c r="R648" s="256"/>
      <c r="S648" s="256"/>
      <c r="T648" s="257"/>
      <c r="U648" s="14"/>
      <c r="V648" s="14"/>
      <c r="W648" s="14"/>
      <c r="X648" s="14"/>
      <c r="Y648" s="14"/>
      <c r="Z648" s="14"/>
      <c r="AA648" s="14"/>
      <c r="AB648" s="14"/>
      <c r="AC648" s="14"/>
      <c r="AD648" s="14"/>
      <c r="AE648" s="14"/>
      <c r="AT648" s="258" t="s">
        <v>191</v>
      </c>
      <c r="AU648" s="258" t="s">
        <v>127</v>
      </c>
      <c r="AV648" s="14" t="s">
        <v>188</v>
      </c>
      <c r="AW648" s="14" t="s">
        <v>36</v>
      </c>
      <c r="AX648" s="14" t="s">
        <v>86</v>
      </c>
      <c r="AY648" s="258" t="s">
        <v>181</v>
      </c>
    </row>
    <row r="649" s="2" customFormat="1" ht="33" customHeight="1">
      <c r="A649" s="38"/>
      <c r="B649" s="39"/>
      <c r="C649" s="259" t="s">
        <v>529</v>
      </c>
      <c r="D649" s="259" t="s">
        <v>238</v>
      </c>
      <c r="E649" s="260" t="s">
        <v>846</v>
      </c>
      <c r="F649" s="261" t="s">
        <v>847</v>
      </c>
      <c r="G649" s="262" t="s">
        <v>235</v>
      </c>
      <c r="H649" s="263">
        <v>12</v>
      </c>
      <c r="I649" s="264"/>
      <c r="J649" s="265">
        <f>ROUND(I649*H649,2)</f>
        <v>0</v>
      </c>
      <c r="K649" s="261" t="s">
        <v>729</v>
      </c>
      <c r="L649" s="266"/>
      <c r="M649" s="267" t="s">
        <v>1</v>
      </c>
      <c r="N649" s="268" t="s">
        <v>45</v>
      </c>
      <c r="O649" s="91"/>
      <c r="P649" s="227">
        <f>O649*H649</f>
        <v>0</v>
      </c>
      <c r="Q649" s="227">
        <v>0</v>
      </c>
      <c r="R649" s="227">
        <f>Q649*H649</f>
        <v>0</v>
      </c>
      <c r="S649" s="227">
        <v>0</v>
      </c>
      <c r="T649" s="228">
        <f>S649*H649</f>
        <v>0</v>
      </c>
      <c r="U649" s="38"/>
      <c r="V649" s="38"/>
      <c r="W649" s="38"/>
      <c r="X649" s="38"/>
      <c r="Y649" s="38"/>
      <c r="Z649" s="38"/>
      <c r="AA649" s="38"/>
      <c r="AB649" s="38"/>
      <c r="AC649" s="38"/>
      <c r="AD649" s="38"/>
      <c r="AE649" s="38"/>
      <c r="AR649" s="229" t="s">
        <v>208</v>
      </c>
      <c r="AT649" s="229" t="s">
        <v>238</v>
      </c>
      <c r="AU649" s="229" t="s">
        <v>127</v>
      </c>
      <c r="AY649" s="17" t="s">
        <v>181</v>
      </c>
      <c r="BE649" s="230">
        <f>IF(N649="základní",J649,0)</f>
        <v>0</v>
      </c>
      <c r="BF649" s="230">
        <f>IF(N649="snížená",J649,0)</f>
        <v>0</v>
      </c>
      <c r="BG649" s="230">
        <f>IF(N649="zákl. přenesená",J649,0)</f>
        <v>0</v>
      </c>
      <c r="BH649" s="230">
        <f>IF(N649="sníž. přenesená",J649,0)</f>
        <v>0</v>
      </c>
      <c r="BI649" s="230">
        <f>IF(N649="nulová",J649,0)</f>
        <v>0</v>
      </c>
      <c r="BJ649" s="17" t="s">
        <v>127</v>
      </c>
      <c r="BK649" s="230">
        <f>ROUND(I649*H649,2)</f>
        <v>0</v>
      </c>
      <c r="BL649" s="17" t="s">
        <v>188</v>
      </c>
      <c r="BM649" s="229" t="s">
        <v>848</v>
      </c>
    </row>
    <row r="650" s="13" customFormat="1">
      <c r="A650" s="13"/>
      <c r="B650" s="236"/>
      <c r="C650" s="237"/>
      <c r="D650" s="238" t="s">
        <v>191</v>
      </c>
      <c r="E650" s="239" t="s">
        <v>1</v>
      </c>
      <c r="F650" s="240" t="s">
        <v>831</v>
      </c>
      <c r="G650" s="237"/>
      <c r="H650" s="241">
        <v>8</v>
      </c>
      <c r="I650" s="242"/>
      <c r="J650" s="237"/>
      <c r="K650" s="237"/>
      <c r="L650" s="243"/>
      <c r="M650" s="244"/>
      <c r="N650" s="245"/>
      <c r="O650" s="245"/>
      <c r="P650" s="245"/>
      <c r="Q650" s="245"/>
      <c r="R650" s="245"/>
      <c r="S650" s="245"/>
      <c r="T650" s="246"/>
      <c r="U650" s="13"/>
      <c r="V650" s="13"/>
      <c r="W650" s="13"/>
      <c r="X650" s="13"/>
      <c r="Y650" s="13"/>
      <c r="Z650" s="13"/>
      <c r="AA650" s="13"/>
      <c r="AB650" s="13"/>
      <c r="AC650" s="13"/>
      <c r="AD650" s="13"/>
      <c r="AE650" s="13"/>
      <c r="AT650" s="247" t="s">
        <v>191</v>
      </c>
      <c r="AU650" s="247" t="s">
        <v>127</v>
      </c>
      <c r="AV650" s="13" t="s">
        <v>127</v>
      </c>
      <c r="AW650" s="13" t="s">
        <v>36</v>
      </c>
      <c r="AX650" s="13" t="s">
        <v>79</v>
      </c>
      <c r="AY650" s="247" t="s">
        <v>181</v>
      </c>
    </row>
    <row r="651" s="13" customFormat="1">
      <c r="A651" s="13"/>
      <c r="B651" s="236"/>
      <c r="C651" s="237"/>
      <c r="D651" s="238" t="s">
        <v>191</v>
      </c>
      <c r="E651" s="239" t="s">
        <v>1</v>
      </c>
      <c r="F651" s="240" t="s">
        <v>832</v>
      </c>
      <c r="G651" s="237"/>
      <c r="H651" s="241">
        <v>4</v>
      </c>
      <c r="I651" s="242"/>
      <c r="J651" s="237"/>
      <c r="K651" s="237"/>
      <c r="L651" s="243"/>
      <c r="M651" s="244"/>
      <c r="N651" s="245"/>
      <c r="O651" s="245"/>
      <c r="P651" s="245"/>
      <c r="Q651" s="245"/>
      <c r="R651" s="245"/>
      <c r="S651" s="245"/>
      <c r="T651" s="246"/>
      <c r="U651" s="13"/>
      <c r="V651" s="13"/>
      <c r="W651" s="13"/>
      <c r="X651" s="13"/>
      <c r="Y651" s="13"/>
      <c r="Z651" s="13"/>
      <c r="AA651" s="13"/>
      <c r="AB651" s="13"/>
      <c r="AC651" s="13"/>
      <c r="AD651" s="13"/>
      <c r="AE651" s="13"/>
      <c r="AT651" s="247" t="s">
        <v>191</v>
      </c>
      <c r="AU651" s="247" t="s">
        <v>127</v>
      </c>
      <c r="AV651" s="13" t="s">
        <v>127</v>
      </c>
      <c r="AW651" s="13" t="s">
        <v>36</v>
      </c>
      <c r="AX651" s="13" t="s">
        <v>79</v>
      </c>
      <c r="AY651" s="247" t="s">
        <v>181</v>
      </c>
    </row>
    <row r="652" s="14" customFormat="1">
      <c r="A652" s="14"/>
      <c r="B652" s="248"/>
      <c r="C652" s="249"/>
      <c r="D652" s="238" t="s">
        <v>191</v>
      </c>
      <c r="E652" s="250" t="s">
        <v>1</v>
      </c>
      <c r="F652" s="251" t="s">
        <v>193</v>
      </c>
      <c r="G652" s="249"/>
      <c r="H652" s="252">
        <v>12</v>
      </c>
      <c r="I652" s="253"/>
      <c r="J652" s="249"/>
      <c r="K652" s="249"/>
      <c r="L652" s="254"/>
      <c r="M652" s="255"/>
      <c r="N652" s="256"/>
      <c r="O652" s="256"/>
      <c r="P652" s="256"/>
      <c r="Q652" s="256"/>
      <c r="R652" s="256"/>
      <c r="S652" s="256"/>
      <c r="T652" s="257"/>
      <c r="U652" s="14"/>
      <c r="V652" s="14"/>
      <c r="W652" s="14"/>
      <c r="X652" s="14"/>
      <c r="Y652" s="14"/>
      <c r="Z652" s="14"/>
      <c r="AA652" s="14"/>
      <c r="AB652" s="14"/>
      <c r="AC652" s="14"/>
      <c r="AD652" s="14"/>
      <c r="AE652" s="14"/>
      <c r="AT652" s="258" t="s">
        <v>191</v>
      </c>
      <c r="AU652" s="258" t="s">
        <v>127</v>
      </c>
      <c r="AV652" s="14" t="s">
        <v>188</v>
      </c>
      <c r="AW652" s="14" t="s">
        <v>36</v>
      </c>
      <c r="AX652" s="14" t="s">
        <v>86</v>
      </c>
      <c r="AY652" s="258" t="s">
        <v>181</v>
      </c>
    </row>
    <row r="653" s="2" customFormat="1" ht="33" customHeight="1">
      <c r="A653" s="38"/>
      <c r="B653" s="39"/>
      <c r="C653" s="259" t="s">
        <v>849</v>
      </c>
      <c r="D653" s="259" t="s">
        <v>238</v>
      </c>
      <c r="E653" s="260" t="s">
        <v>850</v>
      </c>
      <c r="F653" s="261" t="s">
        <v>851</v>
      </c>
      <c r="G653" s="262" t="s">
        <v>235</v>
      </c>
      <c r="H653" s="263">
        <v>2</v>
      </c>
      <c r="I653" s="264"/>
      <c r="J653" s="265">
        <f>ROUND(I653*H653,2)</f>
        <v>0</v>
      </c>
      <c r="K653" s="261" t="s">
        <v>729</v>
      </c>
      <c r="L653" s="266"/>
      <c r="M653" s="267" t="s">
        <v>1</v>
      </c>
      <c r="N653" s="268" t="s">
        <v>45</v>
      </c>
      <c r="O653" s="91"/>
      <c r="P653" s="227">
        <f>O653*H653</f>
        <v>0</v>
      </c>
      <c r="Q653" s="227">
        <v>0</v>
      </c>
      <c r="R653" s="227">
        <f>Q653*H653</f>
        <v>0</v>
      </c>
      <c r="S653" s="227">
        <v>0</v>
      </c>
      <c r="T653" s="228">
        <f>S653*H653</f>
        <v>0</v>
      </c>
      <c r="U653" s="38"/>
      <c r="V653" s="38"/>
      <c r="W653" s="38"/>
      <c r="X653" s="38"/>
      <c r="Y653" s="38"/>
      <c r="Z653" s="38"/>
      <c r="AA653" s="38"/>
      <c r="AB653" s="38"/>
      <c r="AC653" s="38"/>
      <c r="AD653" s="38"/>
      <c r="AE653" s="38"/>
      <c r="AR653" s="229" t="s">
        <v>208</v>
      </c>
      <c r="AT653" s="229" t="s">
        <v>238</v>
      </c>
      <c r="AU653" s="229" t="s">
        <v>127</v>
      </c>
      <c r="AY653" s="17" t="s">
        <v>181</v>
      </c>
      <c r="BE653" s="230">
        <f>IF(N653="základní",J653,0)</f>
        <v>0</v>
      </c>
      <c r="BF653" s="230">
        <f>IF(N653="snížená",J653,0)</f>
        <v>0</v>
      </c>
      <c r="BG653" s="230">
        <f>IF(N653="zákl. přenesená",J653,0)</f>
        <v>0</v>
      </c>
      <c r="BH653" s="230">
        <f>IF(N653="sníž. přenesená",J653,0)</f>
        <v>0</v>
      </c>
      <c r="BI653" s="230">
        <f>IF(N653="nulová",J653,0)</f>
        <v>0</v>
      </c>
      <c r="BJ653" s="17" t="s">
        <v>127</v>
      </c>
      <c r="BK653" s="230">
        <f>ROUND(I653*H653,2)</f>
        <v>0</v>
      </c>
      <c r="BL653" s="17" t="s">
        <v>188</v>
      </c>
      <c r="BM653" s="229" t="s">
        <v>852</v>
      </c>
    </row>
    <row r="654" s="13" customFormat="1">
      <c r="A654" s="13"/>
      <c r="B654" s="236"/>
      <c r="C654" s="237"/>
      <c r="D654" s="238" t="s">
        <v>191</v>
      </c>
      <c r="E654" s="239" t="s">
        <v>1</v>
      </c>
      <c r="F654" s="240" t="s">
        <v>833</v>
      </c>
      <c r="G654" s="237"/>
      <c r="H654" s="241">
        <v>2</v>
      </c>
      <c r="I654" s="242"/>
      <c r="J654" s="237"/>
      <c r="K654" s="237"/>
      <c r="L654" s="243"/>
      <c r="M654" s="244"/>
      <c r="N654" s="245"/>
      <c r="O654" s="245"/>
      <c r="P654" s="245"/>
      <c r="Q654" s="245"/>
      <c r="R654" s="245"/>
      <c r="S654" s="245"/>
      <c r="T654" s="246"/>
      <c r="U654" s="13"/>
      <c r="V654" s="13"/>
      <c r="W654" s="13"/>
      <c r="X654" s="13"/>
      <c r="Y654" s="13"/>
      <c r="Z654" s="13"/>
      <c r="AA654" s="13"/>
      <c r="AB654" s="13"/>
      <c r="AC654" s="13"/>
      <c r="AD654" s="13"/>
      <c r="AE654" s="13"/>
      <c r="AT654" s="247" t="s">
        <v>191</v>
      </c>
      <c r="AU654" s="247" t="s">
        <v>127</v>
      </c>
      <c r="AV654" s="13" t="s">
        <v>127</v>
      </c>
      <c r="AW654" s="13" t="s">
        <v>36</v>
      </c>
      <c r="AX654" s="13" t="s">
        <v>79</v>
      </c>
      <c r="AY654" s="247" t="s">
        <v>181</v>
      </c>
    </row>
    <row r="655" s="14" customFormat="1">
      <c r="A655" s="14"/>
      <c r="B655" s="248"/>
      <c r="C655" s="249"/>
      <c r="D655" s="238" t="s">
        <v>191</v>
      </c>
      <c r="E655" s="250" t="s">
        <v>1</v>
      </c>
      <c r="F655" s="251" t="s">
        <v>193</v>
      </c>
      <c r="G655" s="249"/>
      <c r="H655" s="252">
        <v>2</v>
      </c>
      <c r="I655" s="253"/>
      <c r="J655" s="249"/>
      <c r="K655" s="249"/>
      <c r="L655" s="254"/>
      <c r="M655" s="255"/>
      <c r="N655" s="256"/>
      <c r="O655" s="256"/>
      <c r="P655" s="256"/>
      <c r="Q655" s="256"/>
      <c r="R655" s="256"/>
      <c r="S655" s="256"/>
      <c r="T655" s="257"/>
      <c r="U655" s="14"/>
      <c r="V655" s="14"/>
      <c r="W655" s="14"/>
      <c r="X655" s="14"/>
      <c r="Y655" s="14"/>
      <c r="Z655" s="14"/>
      <c r="AA655" s="14"/>
      <c r="AB655" s="14"/>
      <c r="AC655" s="14"/>
      <c r="AD655" s="14"/>
      <c r="AE655" s="14"/>
      <c r="AT655" s="258" t="s">
        <v>191</v>
      </c>
      <c r="AU655" s="258" t="s">
        <v>127</v>
      </c>
      <c r="AV655" s="14" t="s">
        <v>188</v>
      </c>
      <c r="AW655" s="14" t="s">
        <v>36</v>
      </c>
      <c r="AX655" s="14" t="s">
        <v>86</v>
      </c>
      <c r="AY655" s="258" t="s">
        <v>181</v>
      </c>
    </row>
    <row r="656" s="2" customFormat="1" ht="37.8" customHeight="1">
      <c r="A656" s="38"/>
      <c r="B656" s="39"/>
      <c r="C656" s="218" t="s">
        <v>534</v>
      </c>
      <c r="D656" s="218" t="s">
        <v>183</v>
      </c>
      <c r="E656" s="219" t="s">
        <v>853</v>
      </c>
      <c r="F656" s="220" t="s">
        <v>854</v>
      </c>
      <c r="G656" s="221" t="s">
        <v>235</v>
      </c>
      <c r="H656" s="222">
        <v>5</v>
      </c>
      <c r="I656" s="223"/>
      <c r="J656" s="224">
        <f>ROUND(I656*H656,2)</f>
        <v>0</v>
      </c>
      <c r="K656" s="220" t="s">
        <v>187</v>
      </c>
      <c r="L656" s="44"/>
      <c r="M656" s="225" t="s">
        <v>1</v>
      </c>
      <c r="N656" s="226" t="s">
        <v>45</v>
      </c>
      <c r="O656" s="91"/>
      <c r="P656" s="227">
        <f>O656*H656</f>
        <v>0</v>
      </c>
      <c r="Q656" s="227">
        <v>0</v>
      </c>
      <c r="R656" s="227">
        <f>Q656*H656</f>
        <v>0</v>
      </c>
      <c r="S656" s="227">
        <v>0</v>
      </c>
      <c r="T656" s="228">
        <f>S656*H656</f>
        <v>0</v>
      </c>
      <c r="U656" s="38"/>
      <c r="V656" s="38"/>
      <c r="W656" s="38"/>
      <c r="X656" s="38"/>
      <c r="Y656" s="38"/>
      <c r="Z656" s="38"/>
      <c r="AA656" s="38"/>
      <c r="AB656" s="38"/>
      <c r="AC656" s="38"/>
      <c r="AD656" s="38"/>
      <c r="AE656" s="38"/>
      <c r="AR656" s="229" t="s">
        <v>188</v>
      </c>
      <c r="AT656" s="229" t="s">
        <v>183</v>
      </c>
      <c r="AU656" s="229" t="s">
        <v>127</v>
      </c>
      <c r="AY656" s="17" t="s">
        <v>181</v>
      </c>
      <c r="BE656" s="230">
        <f>IF(N656="základní",J656,0)</f>
        <v>0</v>
      </c>
      <c r="BF656" s="230">
        <f>IF(N656="snížená",J656,0)</f>
        <v>0</v>
      </c>
      <c r="BG656" s="230">
        <f>IF(N656="zákl. přenesená",J656,0)</f>
        <v>0</v>
      </c>
      <c r="BH656" s="230">
        <f>IF(N656="sníž. přenesená",J656,0)</f>
        <v>0</v>
      </c>
      <c r="BI656" s="230">
        <f>IF(N656="nulová",J656,0)</f>
        <v>0</v>
      </c>
      <c r="BJ656" s="17" t="s">
        <v>127</v>
      </c>
      <c r="BK656" s="230">
        <f>ROUND(I656*H656,2)</f>
        <v>0</v>
      </c>
      <c r="BL656" s="17" t="s">
        <v>188</v>
      </c>
      <c r="BM656" s="229" t="s">
        <v>855</v>
      </c>
    </row>
    <row r="657" s="2" customFormat="1">
      <c r="A657" s="38"/>
      <c r="B657" s="39"/>
      <c r="C657" s="40"/>
      <c r="D657" s="231" t="s">
        <v>189</v>
      </c>
      <c r="E657" s="40"/>
      <c r="F657" s="232" t="s">
        <v>856</v>
      </c>
      <c r="G657" s="40"/>
      <c r="H657" s="40"/>
      <c r="I657" s="233"/>
      <c r="J657" s="40"/>
      <c r="K657" s="40"/>
      <c r="L657" s="44"/>
      <c r="M657" s="234"/>
      <c r="N657" s="235"/>
      <c r="O657" s="91"/>
      <c r="P657" s="91"/>
      <c r="Q657" s="91"/>
      <c r="R657" s="91"/>
      <c r="S657" s="91"/>
      <c r="T657" s="92"/>
      <c r="U657" s="38"/>
      <c r="V657" s="38"/>
      <c r="W657" s="38"/>
      <c r="X657" s="38"/>
      <c r="Y657" s="38"/>
      <c r="Z657" s="38"/>
      <c r="AA657" s="38"/>
      <c r="AB657" s="38"/>
      <c r="AC657" s="38"/>
      <c r="AD657" s="38"/>
      <c r="AE657" s="38"/>
      <c r="AT657" s="17" t="s">
        <v>189</v>
      </c>
      <c r="AU657" s="17" t="s">
        <v>127</v>
      </c>
    </row>
    <row r="658" s="13" customFormat="1">
      <c r="A658" s="13"/>
      <c r="B658" s="236"/>
      <c r="C658" s="237"/>
      <c r="D658" s="238" t="s">
        <v>191</v>
      </c>
      <c r="E658" s="239" t="s">
        <v>1</v>
      </c>
      <c r="F658" s="240" t="s">
        <v>857</v>
      </c>
      <c r="G658" s="237"/>
      <c r="H658" s="241">
        <v>5</v>
      </c>
      <c r="I658" s="242"/>
      <c r="J658" s="237"/>
      <c r="K658" s="237"/>
      <c r="L658" s="243"/>
      <c r="M658" s="244"/>
      <c r="N658" s="245"/>
      <c r="O658" s="245"/>
      <c r="P658" s="245"/>
      <c r="Q658" s="245"/>
      <c r="R658" s="245"/>
      <c r="S658" s="245"/>
      <c r="T658" s="246"/>
      <c r="U658" s="13"/>
      <c r="V658" s="13"/>
      <c r="W658" s="13"/>
      <c r="X658" s="13"/>
      <c r="Y658" s="13"/>
      <c r="Z658" s="13"/>
      <c r="AA658" s="13"/>
      <c r="AB658" s="13"/>
      <c r="AC658" s="13"/>
      <c r="AD658" s="13"/>
      <c r="AE658" s="13"/>
      <c r="AT658" s="247" t="s">
        <v>191</v>
      </c>
      <c r="AU658" s="247" t="s">
        <v>127</v>
      </c>
      <c r="AV658" s="13" t="s">
        <v>127</v>
      </c>
      <c r="AW658" s="13" t="s">
        <v>36</v>
      </c>
      <c r="AX658" s="13" t="s">
        <v>79</v>
      </c>
      <c r="AY658" s="247" t="s">
        <v>181</v>
      </c>
    </row>
    <row r="659" s="14" customFormat="1">
      <c r="A659" s="14"/>
      <c r="B659" s="248"/>
      <c r="C659" s="249"/>
      <c r="D659" s="238" t="s">
        <v>191</v>
      </c>
      <c r="E659" s="250" t="s">
        <v>1</v>
      </c>
      <c r="F659" s="251" t="s">
        <v>193</v>
      </c>
      <c r="G659" s="249"/>
      <c r="H659" s="252">
        <v>5</v>
      </c>
      <c r="I659" s="253"/>
      <c r="J659" s="249"/>
      <c r="K659" s="249"/>
      <c r="L659" s="254"/>
      <c r="M659" s="255"/>
      <c r="N659" s="256"/>
      <c r="O659" s="256"/>
      <c r="P659" s="256"/>
      <c r="Q659" s="256"/>
      <c r="R659" s="256"/>
      <c r="S659" s="256"/>
      <c r="T659" s="257"/>
      <c r="U659" s="14"/>
      <c r="V659" s="14"/>
      <c r="W659" s="14"/>
      <c r="X659" s="14"/>
      <c r="Y659" s="14"/>
      <c r="Z659" s="14"/>
      <c r="AA659" s="14"/>
      <c r="AB659" s="14"/>
      <c r="AC659" s="14"/>
      <c r="AD659" s="14"/>
      <c r="AE659" s="14"/>
      <c r="AT659" s="258" t="s">
        <v>191</v>
      </c>
      <c r="AU659" s="258" t="s">
        <v>127</v>
      </c>
      <c r="AV659" s="14" t="s">
        <v>188</v>
      </c>
      <c r="AW659" s="14" t="s">
        <v>36</v>
      </c>
      <c r="AX659" s="14" t="s">
        <v>86</v>
      </c>
      <c r="AY659" s="258" t="s">
        <v>181</v>
      </c>
    </row>
    <row r="660" s="2" customFormat="1" ht="24.15" customHeight="1">
      <c r="A660" s="38"/>
      <c r="B660" s="39"/>
      <c r="C660" s="259" t="s">
        <v>858</v>
      </c>
      <c r="D660" s="259" t="s">
        <v>238</v>
      </c>
      <c r="E660" s="260" t="s">
        <v>859</v>
      </c>
      <c r="F660" s="261" t="s">
        <v>860</v>
      </c>
      <c r="G660" s="262" t="s">
        <v>235</v>
      </c>
      <c r="H660" s="263">
        <v>5</v>
      </c>
      <c r="I660" s="264"/>
      <c r="J660" s="265">
        <f>ROUND(I660*H660,2)</f>
        <v>0</v>
      </c>
      <c r="K660" s="261" t="s">
        <v>729</v>
      </c>
      <c r="L660" s="266"/>
      <c r="M660" s="267" t="s">
        <v>1</v>
      </c>
      <c r="N660" s="268" t="s">
        <v>45</v>
      </c>
      <c r="O660" s="91"/>
      <c r="P660" s="227">
        <f>O660*H660</f>
        <v>0</v>
      </c>
      <c r="Q660" s="227">
        <v>0</v>
      </c>
      <c r="R660" s="227">
        <f>Q660*H660</f>
        <v>0</v>
      </c>
      <c r="S660" s="227">
        <v>0</v>
      </c>
      <c r="T660" s="228">
        <f>S660*H660</f>
        <v>0</v>
      </c>
      <c r="U660" s="38"/>
      <c r="V660" s="38"/>
      <c r="W660" s="38"/>
      <c r="X660" s="38"/>
      <c r="Y660" s="38"/>
      <c r="Z660" s="38"/>
      <c r="AA660" s="38"/>
      <c r="AB660" s="38"/>
      <c r="AC660" s="38"/>
      <c r="AD660" s="38"/>
      <c r="AE660" s="38"/>
      <c r="AR660" s="229" t="s">
        <v>208</v>
      </c>
      <c r="AT660" s="229" t="s">
        <v>238</v>
      </c>
      <c r="AU660" s="229" t="s">
        <v>127</v>
      </c>
      <c r="AY660" s="17" t="s">
        <v>181</v>
      </c>
      <c r="BE660" s="230">
        <f>IF(N660="základní",J660,0)</f>
        <v>0</v>
      </c>
      <c r="BF660" s="230">
        <f>IF(N660="snížená",J660,0)</f>
        <v>0</v>
      </c>
      <c r="BG660" s="230">
        <f>IF(N660="zákl. přenesená",J660,0)</f>
        <v>0</v>
      </c>
      <c r="BH660" s="230">
        <f>IF(N660="sníž. přenesená",J660,0)</f>
        <v>0</v>
      </c>
      <c r="BI660" s="230">
        <f>IF(N660="nulová",J660,0)</f>
        <v>0</v>
      </c>
      <c r="BJ660" s="17" t="s">
        <v>127</v>
      </c>
      <c r="BK660" s="230">
        <f>ROUND(I660*H660,2)</f>
        <v>0</v>
      </c>
      <c r="BL660" s="17" t="s">
        <v>188</v>
      </c>
      <c r="BM660" s="229" t="s">
        <v>861</v>
      </c>
    </row>
    <row r="661" s="2" customFormat="1" ht="37.8" customHeight="1">
      <c r="A661" s="38"/>
      <c r="B661" s="39"/>
      <c r="C661" s="218" t="s">
        <v>538</v>
      </c>
      <c r="D661" s="218" t="s">
        <v>183</v>
      </c>
      <c r="E661" s="219" t="s">
        <v>862</v>
      </c>
      <c r="F661" s="220" t="s">
        <v>863</v>
      </c>
      <c r="G661" s="221" t="s">
        <v>235</v>
      </c>
      <c r="H661" s="222">
        <v>2</v>
      </c>
      <c r="I661" s="223"/>
      <c r="J661" s="224">
        <f>ROUND(I661*H661,2)</f>
        <v>0</v>
      </c>
      <c r="K661" s="220" t="s">
        <v>187</v>
      </c>
      <c r="L661" s="44"/>
      <c r="M661" s="225" t="s">
        <v>1</v>
      </c>
      <c r="N661" s="226" t="s">
        <v>45</v>
      </c>
      <c r="O661" s="91"/>
      <c r="P661" s="227">
        <f>O661*H661</f>
        <v>0</v>
      </c>
      <c r="Q661" s="227">
        <v>0</v>
      </c>
      <c r="R661" s="227">
        <f>Q661*H661</f>
        <v>0</v>
      </c>
      <c r="S661" s="227">
        <v>0</v>
      </c>
      <c r="T661" s="228">
        <f>S661*H661</f>
        <v>0</v>
      </c>
      <c r="U661" s="38"/>
      <c r="V661" s="38"/>
      <c r="W661" s="38"/>
      <c r="X661" s="38"/>
      <c r="Y661" s="38"/>
      <c r="Z661" s="38"/>
      <c r="AA661" s="38"/>
      <c r="AB661" s="38"/>
      <c r="AC661" s="38"/>
      <c r="AD661" s="38"/>
      <c r="AE661" s="38"/>
      <c r="AR661" s="229" t="s">
        <v>188</v>
      </c>
      <c r="AT661" s="229" t="s">
        <v>183</v>
      </c>
      <c r="AU661" s="229" t="s">
        <v>127</v>
      </c>
      <c r="AY661" s="17" t="s">
        <v>181</v>
      </c>
      <c r="BE661" s="230">
        <f>IF(N661="základní",J661,0)</f>
        <v>0</v>
      </c>
      <c r="BF661" s="230">
        <f>IF(N661="snížená",J661,0)</f>
        <v>0</v>
      </c>
      <c r="BG661" s="230">
        <f>IF(N661="zákl. přenesená",J661,0)</f>
        <v>0</v>
      </c>
      <c r="BH661" s="230">
        <f>IF(N661="sníž. přenesená",J661,0)</f>
        <v>0</v>
      </c>
      <c r="BI661" s="230">
        <f>IF(N661="nulová",J661,0)</f>
        <v>0</v>
      </c>
      <c r="BJ661" s="17" t="s">
        <v>127</v>
      </c>
      <c r="BK661" s="230">
        <f>ROUND(I661*H661,2)</f>
        <v>0</v>
      </c>
      <c r="BL661" s="17" t="s">
        <v>188</v>
      </c>
      <c r="BM661" s="229" t="s">
        <v>864</v>
      </c>
    </row>
    <row r="662" s="2" customFormat="1">
      <c r="A662" s="38"/>
      <c r="B662" s="39"/>
      <c r="C662" s="40"/>
      <c r="D662" s="231" t="s">
        <v>189</v>
      </c>
      <c r="E662" s="40"/>
      <c r="F662" s="232" t="s">
        <v>865</v>
      </c>
      <c r="G662" s="40"/>
      <c r="H662" s="40"/>
      <c r="I662" s="233"/>
      <c r="J662" s="40"/>
      <c r="K662" s="40"/>
      <c r="L662" s="44"/>
      <c r="M662" s="234"/>
      <c r="N662" s="235"/>
      <c r="O662" s="91"/>
      <c r="P662" s="91"/>
      <c r="Q662" s="91"/>
      <c r="R662" s="91"/>
      <c r="S662" s="91"/>
      <c r="T662" s="92"/>
      <c r="U662" s="38"/>
      <c r="V662" s="38"/>
      <c r="W662" s="38"/>
      <c r="X662" s="38"/>
      <c r="Y662" s="38"/>
      <c r="Z662" s="38"/>
      <c r="AA662" s="38"/>
      <c r="AB662" s="38"/>
      <c r="AC662" s="38"/>
      <c r="AD662" s="38"/>
      <c r="AE662" s="38"/>
      <c r="AT662" s="17" t="s">
        <v>189</v>
      </c>
      <c r="AU662" s="17" t="s">
        <v>127</v>
      </c>
    </row>
    <row r="663" s="13" customFormat="1">
      <c r="A663" s="13"/>
      <c r="B663" s="236"/>
      <c r="C663" s="237"/>
      <c r="D663" s="238" t="s">
        <v>191</v>
      </c>
      <c r="E663" s="239" t="s">
        <v>1</v>
      </c>
      <c r="F663" s="240" t="s">
        <v>866</v>
      </c>
      <c r="G663" s="237"/>
      <c r="H663" s="241">
        <v>2</v>
      </c>
      <c r="I663" s="242"/>
      <c r="J663" s="237"/>
      <c r="K663" s="237"/>
      <c r="L663" s="243"/>
      <c r="M663" s="244"/>
      <c r="N663" s="245"/>
      <c r="O663" s="245"/>
      <c r="P663" s="245"/>
      <c r="Q663" s="245"/>
      <c r="R663" s="245"/>
      <c r="S663" s="245"/>
      <c r="T663" s="246"/>
      <c r="U663" s="13"/>
      <c r="V663" s="13"/>
      <c r="W663" s="13"/>
      <c r="X663" s="13"/>
      <c r="Y663" s="13"/>
      <c r="Z663" s="13"/>
      <c r="AA663" s="13"/>
      <c r="AB663" s="13"/>
      <c r="AC663" s="13"/>
      <c r="AD663" s="13"/>
      <c r="AE663" s="13"/>
      <c r="AT663" s="247" t="s">
        <v>191</v>
      </c>
      <c r="AU663" s="247" t="s">
        <v>127</v>
      </c>
      <c r="AV663" s="13" t="s">
        <v>127</v>
      </c>
      <c r="AW663" s="13" t="s">
        <v>36</v>
      </c>
      <c r="AX663" s="13" t="s">
        <v>79</v>
      </c>
      <c r="AY663" s="247" t="s">
        <v>181</v>
      </c>
    </row>
    <row r="664" s="14" customFormat="1">
      <c r="A664" s="14"/>
      <c r="B664" s="248"/>
      <c r="C664" s="249"/>
      <c r="D664" s="238" t="s">
        <v>191</v>
      </c>
      <c r="E664" s="250" t="s">
        <v>1</v>
      </c>
      <c r="F664" s="251" t="s">
        <v>193</v>
      </c>
      <c r="G664" s="249"/>
      <c r="H664" s="252">
        <v>2</v>
      </c>
      <c r="I664" s="253"/>
      <c r="J664" s="249"/>
      <c r="K664" s="249"/>
      <c r="L664" s="254"/>
      <c r="M664" s="255"/>
      <c r="N664" s="256"/>
      <c r="O664" s="256"/>
      <c r="P664" s="256"/>
      <c r="Q664" s="256"/>
      <c r="R664" s="256"/>
      <c r="S664" s="256"/>
      <c r="T664" s="257"/>
      <c r="U664" s="14"/>
      <c r="V664" s="14"/>
      <c r="W664" s="14"/>
      <c r="X664" s="14"/>
      <c r="Y664" s="14"/>
      <c r="Z664" s="14"/>
      <c r="AA664" s="14"/>
      <c r="AB664" s="14"/>
      <c r="AC664" s="14"/>
      <c r="AD664" s="14"/>
      <c r="AE664" s="14"/>
      <c r="AT664" s="258" t="s">
        <v>191</v>
      </c>
      <c r="AU664" s="258" t="s">
        <v>127</v>
      </c>
      <c r="AV664" s="14" t="s">
        <v>188</v>
      </c>
      <c r="AW664" s="14" t="s">
        <v>36</v>
      </c>
      <c r="AX664" s="14" t="s">
        <v>86</v>
      </c>
      <c r="AY664" s="258" t="s">
        <v>181</v>
      </c>
    </row>
    <row r="665" s="2" customFormat="1" ht="24.15" customHeight="1">
      <c r="A665" s="38"/>
      <c r="B665" s="39"/>
      <c r="C665" s="259" t="s">
        <v>867</v>
      </c>
      <c r="D665" s="259" t="s">
        <v>238</v>
      </c>
      <c r="E665" s="260" t="s">
        <v>868</v>
      </c>
      <c r="F665" s="261" t="s">
        <v>869</v>
      </c>
      <c r="G665" s="262" t="s">
        <v>235</v>
      </c>
      <c r="H665" s="263">
        <v>2</v>
      </c>
      <c r="I665" s="264"/>
      <c r="J665" s="265">
        <f>ROUND(I665*H665,2)</f>
        <v>0</v>
      </c>
      <c r="K665" s="261" t="s">
        <v>729</v>
      </c>
      <c r="L665" s="266"/>
      <c r="M665" s="267" t="s">
        <v>1</v>
      </c>
      <c r="N665" s="268" t="s">
        <v>45</v>
      </c>
      <c r="O665" s="91"/>
      <c r="P665" s="227">
        <f>O665*H665</f>
        <v>0</v>
      </c>
      <c r="Q665" s="227">
        <v>0</v>
      </c>
      <c r="R665" s="227">
        <f>Q665*H665</f>
        <v>0</v>
      </c>
      <c r="S665" s="227">
        <v>0</v>
      </c>
      <c r="T665" s="228">
        <f>S665*H665</f>
        <v>0</v>
      </c>
      <c r="U665" s="38"/>
      <c r="V665" s="38"/>
      <c r="W665" s="38"/>
      <c r="X665" s="38"/>
      <c r="Y665" s="38"/>
      <c r="Z665" s="38"/>
      <c r="AA665" s="38"/>
      <c r="AB665" s="38"/>
      <c r="AC665" s="38"/>
      <c r="AD665" s="38"/>
      <c r="AE665" s="38"/>
      <c r="AR665" s="229" t="s">
        <v>208</v>
      </c>
      <c r="AT665" s="229" t="s">
        <v>238</v>
      </c>
      <c r="AU665" s="229" t="s">
        <v>127</v>
      </c>
      <c r="AY665" s="17" t="s">
        <v>181</v>
      </c>
      <c r="BE665" s="230">
        <f>IF(N665="základní",J665,0)</f>
        <v>0</v>
      </c>
      <c r="BF665" s="230">
        <f>IF(N665="snížená",J665,0)</f>
        <v>0</v>
      </c>
      <c r="BG665" s="230">
        <f>IF(N665="zákl. přenesená",J665,0)</f>
        <v>0</v>
      </c>
      <c r="BH665" s="230">
        <f>IF(N665="sníž. přenesená",J665,0)</f>
        <v>0</v>
      </c>
      <c r="BI665" s="230">
        <f>IF(N665="nulová",J665,0)</f>
        <v>0</v>
      </c>
      <c r="BJ665" s="17" t="s">
        <v>127</v>
      </c>
      <c r="BK665" s="230">
        <f>ROUND(I665*H665,2)</f>
        <v>0</v>
      </c>
      <c r="BL665" s="17" t="s">
        <v>188</v>
      </c>
      <c r="BM665" s="229" t="s">
        <v>870</v>
      </c>
    </row>
    <row r="666" s="12" customFormat="1" ht="22.8" customHeight="1">
      <c r="A666" s="12"/>
      <c r="B666" s="202"/>
      <c r="C666" s="203"/>
      <c r="D666" s="204" t="s">
        <v>78</v>
      </c>
      <c r="E666" s="216" t="s">
        <v>232</v>
      </c>
      <c r="F666" s="216" t="s">
        <v>871</v>
      </c>
      <c r="G666" s="203"/>
      <c r="H666" s="203"/>
      <c r="I666" s="206"/>
      <c r="J666" s="217">
        <f>BK666</f>
        <v>0</v>
      </c>
      <c r="K666" s="203"/>
      <c r="L666" s="208"/>
      <c r="M666" s="209"/>
      <c r="N666" s="210"/>
      <c r="O666" s="210"/>
      <c r="P666" s="211">
        <f>SUM(P667:P697)</f>
        <v>0</v>
      </c>
      <c r="Q666" s="210"/>
      <c r="R666" s="211">
        <f>SUM(R667:R697)</f>
        <v>0</v>
      </c>
      <c r="S666" s="210"/>
      <c r="T666" s="212">
        <f>SUM(T667:T697)</f>
        <v>0</v>
      </c>
      <c r="U666" s="12"/>
      <c r="V666" s="12"/>
      <c r="W666" s="12"/>
      <c r="X666" s="12"/>
      <c r="Y666" s="12"/>
      <c r="Z666" s="12"/>
      <c r="AA666" s="12"/>
      <c r="AB666" s="12"/>
      <c r="AC666" s="12"/>
      <c r="AD666" s="12"/>
      <c r="AE666" s="12"/>
      <c r="AR666" s="213" t="s">
        <v>86</v>
      </c>
      <c r="AT666" s="214" t="s">
        <v>78</v>
      </c>
      <c r="AU666" s="214" t="s">
        <v>86</v>
      </c>
      <c r="AY666" s="213" t="s">
        <v>181</v>
      </c>
      <c r="BK666" s="215">
        <f>SUM(BK667:BK697)</f>
        <v>0</v>
      </c>
    </row>
    <row r="667" s="2" customFormat="1" ht="44.25" customHeight="1">
      <c r="A667" s="38"/>
      <c r="B667" s="39"/>
      <c r="C667" s="218" t="s">
        <v>545</v>
      </c>
      <c r="D667" s="218" t="s">
        <v>183</v>
      </c>
      <c r="E667" s="219" t="s">
        <v>872</v>
      </c>
      <c r="F667" s="220" t="s">
        <v>873</v>
      </c>
      <c r="G667" s="221" t="s">
        <v>227</v>
      </c>
      <c r="H667" s="222">
        <v>596</v>
      </c>
      <c r="I667" s="223"/>
      <c r="J667" s="224">
        <f>ROUND(I667*H667,2)</f>
        <v>0</v>
      </c>
      <c r="K667" s="220" t="s">
        <v>187</v>
      </c>
      <c r="L667" s="44"/>
      <c r="M667" s="225" t="s">
        <v>1</v>
      </c>
      <c r="N667" s="226" t="s">
        <v>45</v>
      </c>
      <c r="O667" s="91"/>
      <c r="P667" s="227">
        <f>O667*H667</f>
        <v>0</v>
      </c>
      <c r="Q667" s="227">
        <v>0</v>
      </c>
      <c r="R667" s="227">
        <f>Q667*H667</f>
        <v>0</v>
      </c>
      <c r="S667" s="227">
        <v>0</v>
      </c>
      <c r="T667" s="228">
        <f>S667*H667</f>
        <v>0</v>
      </c>
      <c r="U667" s="38"/>
      <c r="V667" s="38"/>
      <c r="W667" s="38"/>
      <c r="X667" s="38"/>
      <c r="Y667" s="38"/>
      <c r="Z667" s="38"/>
      <c r="AA667" s="38"/>
      <c r="AB667" s="38"/>
      <c r="AC667" s="38"/>
      <c r="AD667" s="38"/>
      <c r="AE667" s="38"/>
      <c r="AR667" s="229" t="s">
        <v>188</v>
      </c>
      <c r="AT667" s="229" t="s">
        <v>183</v>
      </c>
      <c r="AU667" s="229" t="s">
        <v>127</v>
      </c>
      <c r="AY667" s="17" t="s">
        <v>181</v>
      </c>
      <c r="BE667" s="230">
        <f>IF(N667="základní",J667,0)</f>
        <v>0</v>
      </c>
      <c r="BF667" s="230">
        <f>IF(N667="snížená",J667,0)</f>
        <v>0</v>
      </c>
      <c r="BG667" s="230">
        <f>IF(N667="zákl. přenesená",J667,0)</f>
        <v>0</v>
      </c>
      <c r="BH667" s="230">
        <f>IF(N667="sníž. přenesená",J667,0)</f>
        <v>0</v>
      </c>
      <c r="BI667" s="230">
        <f>IF(N667="nulová",J667,0)</f>
        <v>0</v>
      </c>
      <c r="BJ667" s="17" t="s">
        <v>127</v>
      </c>
      <c r="BK667" s="230">
        <f>ROUND(I667*H667,2)</f>
        <v>0</v>
      </c>
      <c r="BL667" s="17" t="s">
        <v>188</v>
      </c>
      <c r="BM667" s="229" t="s">
        <v>874</v>
      </c>
    </row>
    <row r="668" s="2" customFormat="1">
      <c r="A668" s="38"/>
      <c r="B668" s="39"/>
      <c r="C668" s="40"/>
      <c r="D668" s="231" t="s">
        <v>189</v>
      </c>
      <c r="E668" s="40"/>
      <c r="F668" s="232" t="s">
        <v>875</v>
      </c>
      <c r="G668" s="40"/>
      <c r="H668" s="40"/>
      <c r="I668" s="233"/>
      <c r="J668" s="40"/>
      <c r="K668" s="40"/>
      <c r="L668" s="44"/>
      <c r="M668" s="234"/>
      <c r="N668" s="235"/>
      <c r="O668" s="91"/>
      <c r="P668" s="91"/>
      <c r="Q668" s="91"/>
      <c r="R668" s="91"/>
      <c r="S668" s="91"/>
      <c r="T668" s="92"/>
      <c r="U668" s="38"/>
      <c r="V668" s="38"/>
      <c r="W668" s="38"/>
      <c r="X668" s="38"/>
      <c r="Y668" s="38"/>
      <c r="Z668" s="38"/>
      <c r="AA668" s="38"/>
      <c r="AB668" s="38"/>
      <c r="AC668" s="38"/>
      <c r="AD668" s="38"/>
      <c r="AE668" s="38"/>
      <c r="AT668" s="17" t="s">
        <v>189</v>
      </c>
      <c r="AU668" s="17" t="s">
        <v>127</v>
      </c>
    </row>
    <row r="669" s="13" customFormat="1">
      <c r="A669" s="13"/>
      <c r="B669" s="236"/>
      <c r="C669" s="237"/>
      <c r="D669" s="238" t="s">
        <v>191</v>
      </c>
      <c r="E669" s="239" t="s">
        <v>1</v>
      </c>
      <c r="F669" s="240" t="s">
        <v>876</v>
      </c>
      <c r="G669" s="237"/>
      <c r="H669" s="241">
        <v>596</v>
      </c>
      <c r="I669" s="242"/>
      <c r="J669" s="237"/>
      <c r="K669" s="237"/>
      <c r="L669" s="243"/>
      <c r="M669" s="244"/>
      <c r="N669" s="245"/>
      <c r="O669" s="245"/>
      <c r="P669" s="245"/>
      <c r="Q669" s="245"/>
      <c r="R669" s="245"/>
      <c r="S669" s="245"/>
      <c r="T669" s="246"/>
      <c r="U669" s="13"/>
      <c r="V669" s="13"/>
      <c r="W669" s="13"/>
      <c r="X669" s="13"/>
      <c r="Y669" s="13"/>
      <c r="Z669" s="13"/>
      <c r="AA669" s="13"/>
      <c r="AB669" s="13"/>
      <c r="AC669" s="13"/>
      <c r="AD669" s="13"/>
      <c r="AE669" s="13"/>
      <c r="AT669" s="247" t="s">
        <v>191</v>
      </c>
      <c r="AU669" s="247" t="s">
        <v>127</v>
      </c>
      <c r="AV669" s="13" t="s">
        <v>127</v>
      </c>
      <c r="AW669" s="13" t="s">
        <v>36</v>
      </c>
      <c r="AX669" s="13" t="s">
        <v>79</v>
      </c>
      <c r="AY669" s="247" t="s">
        <v>181</v>
      </c>
    </row>
    <row r="670" s="14" customFormat="1">
      <c r="A670" s="14"/>
      <c r="B670" s="248"/>
      <c r="C670" s="249"/>
      <c r="D670" s="238" t="s">
        <v>191</v>
      </c>
      <c r="E670" s="250" t="s">
        <v>1</v>
      </c>
      <c r="F670" s="251" t="s">
        <v>193</v>
      </c>
      <c r="G670" s="249"/>
      <c r="H670" s="252">
        <v>596</v>
      </c>
      <c r="I670" s="253"/>
      <c r="J670" s="249"/>
      <c r="K670" s="249"/>
      <c r="L670" s="254"/>
      <c r="M670" s="255"/>
      <c r="N670" s="256"/>
      <c r="O670" s="256"/>
      <c r="P670" s="256"/>
      <c r="Q670" s="256"/>
      <c r="R670" s="256"/>
      <c r="S670" s="256"/>
      <c r="T670" s="257"/>
      <c r="U670" s="14"/>
      <c r="V670" s="14"/>
      <c r="W670" s="14"/>
      <c r="X670" s="14"/>
      <c r="Y670" s="14"/>
      <c r="Z670" s="14"/>
      <c r="AA670" s="14"/>
      <c r="AB670" s="14"/>
      <c r="AC670" s="14"/>
      <c r="AD670" s="14"/>
      <c r="AE670" s="14"/>
      <c r="AT670" s="258" t="s">
        <v>191</v>
      </c>
      <c r="AU670" s="258" t="s">
        <v>127</v>
      </c>
      <c r="AV670" s="14" t="s">
        <v>188</v>
      </c>
      <c r="AW670" s="14" t="s">
        <v>36</v>
      </c>
      <c r="AX670" s="14" t="s">
        <v>86</v>
      </c>
      <c r="AY670" s="258" t="s">
        <v>181</v>
      </c>
    </row>
    <row r="671" s="2" customFormat="1" ht="55.5" customHeight="1">
      <c r="A671" s="38"/>
      <c r="B671" s="39"/>
      <c r="C671" s="218" t="s">
        <v>877</v>
      </c>
      <c r="D671" s="218" t="s">
        <v>183</v>
      </c>
      <c r="E671" s="219" t="s">
        <v>878</v>
      </c>
      <c r="F671" s="220" t="s">
        <v>879</v>
      </c>
      <c r="G671" s="221" t="s">
        <v>227</v>
      </c>
      <c r="H671" s="222">
        <v>71520</v>
      </c>
      <c r="I671" s="223"/>
      <c r="J671" s="224">
        <f>ROUND(I671*H671,2)</f>
        <v>0</v>
      </c>
      <c r="K671" s="220" t="s">
        <v>187</v>
      </c>
      <c r="L671" s="44"/>
      <c r="M671" s="225" t="s">
        <v>1</v>
      </c>
      <c r="N671" s="226" t="s">
        <v>45</v>
      </c>
      <c r="O671" s="91"/>
      <c r="P671" s="227">
        <f>O671*H671</f>
        <v>0</v>
      </c>
      <c r="Q671" s="227">
        <v>0</v>
      </c>
      <c r="R671" s="227">
        <f>Q671*H671</f>
        <v>0</v>
      </c>
      <c r="S671" s="227">
        <v>0</v>
      </c>
      <c r="T671" s="228">
        <f>S671*H671</f>
        <v>0</v>
      </c>
      <c r="U671" s="38"/>
      <c r="V671" s="38"/>
      <c r="W671" s="38"/>
      <c r="X671" s="38"/>
      <c r="Y671" s="38"/>
      <c r="Z671" s="38"/>
      <c r="AA671" s="38"/>
      <c r="AB671" s="38"/>
      <c r="AC671" s="38"/>
      <c r="AD671" s="38"/>
      <c r="AE671" s="38"/>
      <c r="AR671" s="229" t="s">
        <v>188</v>
      </c>
      <c r="AT671" s="229" t="s">
        <v>183</v>
      </c>
      <c r="AU671" s="229" t="s">
        <v>127</v>
      </c>
      <c r="AY671" s="17" t="s">
        <v>181</v>
      </c>
      <c r="BE671" s="230">
        <f>IF(N671="základní",J671,0)</f>
        <v>0</v>
      </c>
      <c r="BF671" s="230">
        <f>IF(N671="snížená",J671,0)</f>
        <v>0</v>
      </c>
      <c r="BG671" s="230">
        <f>IF(N671="zákl. přenesená",J671,0)</f>
        <v>0</v>
      </c>
      <c r="BH671" s="230">
        <f>IF(N671="sníž. přenesená",J671,0)</f>
        <v>0</v>
      </c>
      <c r="BI671" s="230">
        <f>IF(N671="nulová",J671,0)</f>
        <v>0</v>
      </c>
      <c r="BJ671" s="17" t="s">
        <v>127</v>
      </c>
      <c r="BK671" s="230">
        <f>ROUND(I671*H671,2)</f>
        <v>0</v>
      </c>
      <c r="BL671" s="17" t="s">
        <v>188</v>
      </c>
      <c r="BM671" s="229" t="s">
        <v>880</v>
      </c>
    </row>
    <row r="672" s="2" customFormat="1">
      <c r="A672" s="38"/>
      <c r="B672" s="39"/>
      <c r="C672" s="40"/>
      <c r="D672" s="231" t="s">
        <v>189</v>
      </c>
      <c r="E672" s="40"/>
      <c r="F672" s="232" t="s">
        <v>881</v>
      </c>
      <c r="G672" s="40"/>
      <c r="H672" s="40"/>
      <c r="I672" s="233"/>
      <c r="J672" s="40"/>
      <c r="K672" s="40"/>
      <c r="L672" s="44"/>
      <c r="M672" s="234"/>
      <c r="N672" s="235"/>
      <c r="O672" s="91"/>
      <c r="P672" s="91"/>
      <c r="Q672" s="91"/>
      <c r="R672" s="91"/>
      <c r="S672" s="91"/>
      <c r="T672" s="92"/>
      <c r="U672" s="38"/>
      <c r="V672" s="38"/>
      <c r="W672" s="38"/>
      <c r="X672" s="38"/>
      <c r="Y672" s="38"/>
      <c r="Z672" s="38"/>
      <c r="AA672" s="38"/>
      <c r="AB672" s="38"/>
      <c r="AC672" s="38"/>
      <c r="AD672" s="38"/>
      <c r="AE672" s="38"/>
      <c r="AT672" s="17" t="s">
        <v>189</v>
      </c>
      <c r="AU672" s="17" t="s">
        <v>127</v>
      </c>
    </row>
    <row r="673" s="13" customFormat="1">
      <c r="A673" s="13"/>
      <c r="B673" s="236"/>
      <c r="C673" s="237"/>
      <c r="D673" s="238" t="s">
        <v>191</v>
      </c>
      <c r="E673" s="239" t="s">
        <v>1</v>
      </c>
      <c r="F673" s="240" t="s">
        <v>882</v>
      </c>
      <c r="G673" s="237"/>
      <c r="H673" s="241">
        <v>71520</v>
      </c>
      <c r="I673" s="242"/>
      <c r="J673" s="237"/>
      <c r="K673" s="237"/>
      <c r="L673" s="243"/>
      <c r="M673" s="244"/>
      <c r="N673" s="245"/>
      <c r="O673" s="245"/>
      <c r="P673" s="245"/>
      <c r="Q673" s="245"/>
      <c r="R673" s="245"/>
      <c r="S673" s="245"/>
      <c r="T673" s="246"/>
      <c r="U673" s="13"/>
      <c r="V673" s="13"/>
      <c r="W673" s="13"/>
      <c r="X673" s="13"/>
      <c r="Y673" s="13"/>
      <c r="Z673" s="13"/>
      <c r="AA673" s="13"/>
      <c r="AB673" s="13"/>
      <c r="AC673" s="13"/>
      <c r="AD673" s="13"/>
      <c r="AE673" s="13"/>
      <c r="AT673" s="247" t="s">
        <v>191</v>
      </c>
      <c r="AU673" s="247" t="s">
        <v>127</v>
      </c>
      <c r="AV673" s="13" t="s">
        <v>127</v>
      </c>
      <c r="AW673" s="13" t="s">
        <v>36</v>
      </c>
      <c r="AX673" s="13" t="s">
        <v>79</v>
      </c>
      <c r="AY673" s="247" t="s">
        <v>181</v>
      </c>
    </row>
    <row r="674" s="14" customFormat="1">
      <c r="A674" s="14"/>
      <c r="B674" s="248"/>
      <c r="C674" s="249"/>
      <c r="D674" s="238" t="s">
        <v>191</v>
      </c>
      <c r="E674" s="250" t="s">
        <v>1</v>
      </c>
      <c r="F674" s="251" t="s">
        <v>193</v>
      </c>
      <c r="G674" s="249"/>
      <c r="H674" s="252">
        <v>71520</v>
      </c>
      <c r="I674" s="253"/>
      <c r="J674" s="249"/>
      <c r="K674" s="249"/>
      <c r="L674" s="254"/>
      <c r="M674" s="255"/>
      <c r="N674" s="256"/>
      <c r="O674" s="256"/>
      <c r="P674" s="256"/>
      <c r="Q674" s="256"/>
      <c r="R674" s="256"/>
      <c r="S674" s="256"/>
      <c r="T674" s="257"/>
      <c r="U674" s="14"/>
      <c r="V674" s="14"/>
      <c r="W674" s="14"/>
      <c r="X674" s="14"/>
      <c r="Y674" s="14"/>
      <c r="Z674" s="14"/>
      <c r="AA674" s="14"/>
      <c r="AB674" s="14"/>
      <c r="AC674" s="14"/>
      <c r="AD674" s="14"/>
      <c r="AE674" s="14"/>
      <c r="AT674" s="258" t="s">
        <v>191</v>
      </c>
      <c r="AU674" s="258" t="s">
        <v>127</v>
      </c>
      <c r="AV674" s="14" t="s">
        <v>188</v>
      </c>
      <c r="AW674" s="14" t="s">
        <v>36</v>
      </c>
      <c r="AX674" s="14" t="s">
        <v>86</v>
      </c>
      <c r="AY674" s="258" t="s">
        <v>181</v>
      </c>
    </row>
    <row r="675" s="2" customFormat="1" ht="44.25" customHeight="1">
      <c r="A675" s="38"/>
      <c r="B675" s="39"/>
      <c r="C675" s="218" t="s">
        <v>551</v>
      </c>
      <c r="D675" s="218" t="s">
        <v>183</v>
      </c>
      <c r="E675" s="219" t="s">
        <v>883</v>
      </c>
      <c r="F675" s="220" t="s">
        <v>884</v>
      </c>
      <c r="G675" s="221" t="s">
        <v>227</v>
      </c>
      <c r="H675" s="222">
        <v>596</v>
      </c>
      <c r="I675" s="223"/>
      <c r="J675" s="224">
        <f>ROUND(I675*H675,2)</f>
        <v>0</v>
      </c>
      <c r="K675" s="220" t="s">
        <v>187</v>
      </c>
      <c r="L675" s="44"/>
      <c r="M675" s="225" t="s">
        <v>1</v>
      </c>
      <c r="N675" s="226" t="s">
        <v>45</v>
      </c>
      <c r="O675" s="91"/>
      <c r="P675" s="227">
        <f>O675*H675</f>
        <v>0</v>
      </c>
      <c r="Q675" s="227">
        <v>0</v>
      </c>
      <c r="R675" s="227">
        <f>Q675*H675</f>
        <v>0</v>
      </c>
      <c r="S675" s="227">
        <v>0</v>
      </c>
      <c r="T675" s="228">
        <f>S675*H675</f>
        <v>0</v>
      </c>
      <c r="U675" s="38"/>
      <c r="V675" s="38"/>
      <c r="W675" s="38"/>
      <c r="X675" s="38"/>
      <c r="Y675" s="38"/>
      <c r="Z675" s="38"/>
      <c r="AA675" s="38"/>
      <c r="AB675" s="38"/>
      <c r="AC675" s="38"/>
      <c r="AD675" s="38"/>
      <c r="AE675" s="38"/>
      <c r="AR675" s="229" t="s">
        <v>188</v>
      </c>
      <c r="AT675" s="229" t="s">
        <v>183</v>
      </c>
      <c r="AU675" s="229" t="s">
        <v>127</v>
      </c>
      <c r="AY675" s="17" t="s">
        <v>181</v>
      </c>
      <c r="BE675" s="230">
        <f>IF(N675="základní",J675,0)</f>
        <v>0</v>
      </c>
      <c r="BF675" s="230">
        <f>IF(N675="snížená",J675,0)</f>
        <v>0</v>
      </c>
      <c r="BG675" s="230">
        <f>IF(N675="zákl. přenesená",J675,0)</f>
        <v>0</v>
      </c>
      <c r="BH675" s="230">
        <f>IF(N675="sníž. přenesená",J675,0)</f>
        <v>0</v>
      </c>
      <c r="BI675" s="230">
        <f>IF(N675="nulová",J675,0)</f>
        <v>0</v>
      </c>
      <c r="BJ675" s="17" t="s">
        <v>127</v>
      </c>
      <c r="BK675" s="230">
        <f>ROUND(I675*H675,2)</f>
        <v>0</v>
      </c>
      <c r="BL675" s="17" t="s">
        <v>188</v>
      </c>
      <c r="BM675" s="229" t="s">
        <v>885</v>
      </c>
    </row>
    <row r="676" s="2" customFormat="1">
      <c r="A676" s="38"/>
      <c r="B676" s="39"/>
      <c r="C676" s="40"/>
      <c r="D676" s="231" t="s">
        <v>189</v>
      </c>
      <c r="E676" s="40"/>
      <c r="F676" s="232" t="s">
        <v>886</v>
      </c>
      <c r="G676" s="40"/>
      <c r="H676" s="40"/>
      <c r="I676" s="233"/>
      <c r="J676" s="40"/>
      <c r="K676" s="40"/>
      <c r="L676" s="44"/>
      <c r="M676" s="234"/>
      <c r="N676" s="235"/>
      <c r="O676" s="91"/>
      <c r="P676" s="91"/>
      <c r="Q676" s="91"/>
      <c r="R676" s="91"/>
      <c r="S676" s="91"/>
      <c r="T676" s="92"/>
      <c r="U676" s="38"/>
      <c r="V676" s="38"/>
      <c r="W676" s="38"/>
      <c r="X676" s="38"/>
      <c r="Y676" s="38"/>
      <c r="Z676" s="38"/>
      <c r="AA676" s="38"/>
      <c r="AB676" s="38"/>
      <c r="AC676" s="38"/>
      <c r="AD676" s="38"/>
      <c r="AE676" s="38"/>
      <c r="AT676" s="17" t="s">
        <v>189</v>
      </c>
      <c r="AU676" s="17" t="s">
        <v>127</v>
      </c>
    </row>
    <row r="677" s="2" customFormat="1" ht="37.8" customHeight="1">
      <c r="A677" s="38"/>
      <c r="B677" s="39"/>
      <c r="C677" s="218" t="s">
        <v>887</v>
      </c>
      <c r="D677" s="218" t="s">
        <v>183</v>
      </c>
      <c r="E677" s="219" t="s">
        <v>888</v>
      </c>
      <c r="F677" s="220" t="s">
        <v>889</v>
      </c>
      <c r="G677" s="221" t="s">
        <v>227</v>
      </c>
      <c r="H677" s="222">
        <v>492.54000000000002</v>
      </c>
      <c r="I677" s="223"/>
      <c r="J677" s="224">
        <f>ROUND(I677*H677,2)</f>
        <v>0</v>
      </c>
      <c r="K677" s="220" t="s">
        <v>187</v>
      </c>
      <c r="L677" s="44"/>
      <c r="M677" s="225" t="s">
        <v>1</v>
      </c>
      <c r="N677" s="226" t="s">
        <v>45</v>
      </c>
      <c r="O677" s="91"/>
      <c r="P677" s="227">
        <f>O677*H677</f>
        <v>0</v>
      </c>
      <c r="Q677" s="227">
        <v>0</v>
      </c>
      <c r="R677" s="227">
        <f>Q677*H677</f>
        <v>0</v>
      </c>
      <c r="S677" s="227">
        <v>0</v>
      </c>
      <c r="T677" s="228">
        <f>S677*H677</f>
        <v>0</v>
      </c>
      <c r="U677" s="38"/>
      <c r="V677" s="38"/>
      <c r="W677" s="38"/>
      <c r="X677" s="38"/>
      <c r="Y677" s="38"/>
      <c r="Z677" s="38"/>
      <c r="AA677" s="38"/>
      <c r="AB677" s="38"/>
      <c r="AC677" s="38"/>
      <c r="AD677" s="38"/>
      <c r="AE677" s="38"/>
      <c r="AR677" s="229" t="s">
        <v>188</v>
      </c>
      <c r="AT677" s="229" t="s">
        <v>183</v>
      </c>
      <c r="AU677" s="229" t="s">
        <v>127</v>
      </c>
      <c r="AY677" s="17" t="s">
        <v>181</v>
      </c>
      <c r="BE677" s="230">
        <f>IF(N677="základní",J677,0)</f>
        <v>0</v>
      </c>
      <c r="BF677" s="230">
        <f>IF(N677="snížená",J677,0)</f>
        <v>0</v>
      </c>
      <c r="BG677" s="230">
        <f>IF(N677="zákl. přenesená",J677,0)</f>
        <v>0</v>
      </c>
      <c r="BH677" s="230">
        <f>IF(N677="sníž. přenesená",J677,0)</f>
        <v>0</v>
      </c>
      <c r="BI677" s="230">
        <f>IF(N677="nulová",J677,0)</f>
        <v>0</v>
      </c>
      <c r="BJ677" s="17" t="s">
        <v>127</v>
      </c>
      <c r="BK677" s="230">
        <f>ROUND(I677*H677,2)</f>
        <v>0</v>
      </c>
      <c r="BL677" s="17" t="s">
        <v>188</v>
      </c>
      <c r="BM677" s="229" t="s">
        <v>890</v>
      </c>
    </row>
    <row r="678" s="2" customFormat="1">
      <c r="A678" s="38"/>
      <c r="B678" s="39"/>
      <c r="C678" s="40"/>
      <c r="D678" s="231" t="s">
        <v>189</v>
      </c>
      <c r="E678" s="40"/>
      <c r="F678" s="232" t="s">
        <v>891</v>
      </c>
      <c r="G678" s="40"/>
      <c r="H678" s="40"/>
      <c r="I678" s="233"/>
      <c r="J678" s="40"/>
      <c r="K678" s="40"/>
      <c r="L678" s="44"/>
      <c r="M678" s="234"/>
      <c r="N678" s="235"/>
      <c r="O678" s="91"/>
      <c r="P678" s="91"/>
      <c r="Q678" s="91"/>
      <c r="R678" s="91"/>
      <c r="S678" s="91"/>
      <c r="T678" s="92"/>
      <c r="U678" s="38"/>
      <c r="V678" s="38"/>
      <c r="W678" s="38"/>
      <c r="X678" s="38"/>
      <c r="Y678" s="38"/>
      <c r="Z678" s="38"/>
      <c r="AA678" s="38"/>
      <c r="AB678" s="38"/>
      <c r="AC678" s="38"/>
      <c r="AD678" s="38"/>
      <c r="AE678" s="38"/>
      <c r="AT678" s="17" t="s">
        <v>189</v>
      </c>
      <c r="AU678" s="17" t="s">
        <v>127</v>
      </c>
    </row>
    <row r="679" s="2" customFormat="1" ht="37.8" customHeight="1">
      <c r="A679" s="38"/>
      <c r="B679" s="39"/>
      <c r="C679" s="218" t="s">
        <v>556</v>
      </c>
      <c r="D679" s="218" t="s">
        <v>183</v>
      </c>
      <c r="E679" s="219" t="s">
        <v>892</v>
      </c>
      <c r="F679" s="220" t="s">
        <v>893</v>
      </c>
      <c r="G679" s="221" t="s">
        <v>227</v>
      </c>
      <c r="H679" s="222">
        <v>492.54000000000002</v>
      </c>
      <c r="I679" s="223"/>
      <c r="J679" s="224">
        <f>ROUND(I679*H679,2)</f>
        <v>0</v>
      </c>
      <c r="K679" s="220" t="s">
        <v>187</v>
      </c>
      <c r="L679" s="44"/>
      <c r="M679" s="225" t="s">
        <v>1</v>
      </c>
      <c r="N679" s="226" t="s">
        <v>45</v>
      </c>
      <c r="O679" s="91"/>
      <c r="P679" s="227">
        <f>O679*H679</f>
        <v>0</v>
      </c>
      <c r="Q679" s="227">
        <v>0</v>
      </c>
      <c r="R679" s="227">
        <f>Q679*H679</f>
        <v>0</v>
      </c>
      <c r="S679" s="227">
        <v>0</v>
      </c>
      <c r="T679" s="228">
        <f>S679*H679</f>
        <v>0</v>
      </c>
      <c r="U679" s="38"/>
      <c r="V679" s="38"/>
      <c r="W679" s="38"/>
      <c r="X679" s="38"/>
      <c r="Y679" s="38"/>
      <c r="Z679" s="38"/>
      <c r="AA679" s="38"/>
      <c r="AB679" s="38"/>
      <c r="AC679" s="38"/>
      <c r="AD679" s="38"/>
      <c r="AE679" s="38"/>
      <c r="AR679" s="229" t="s">
        <v>188</v>
      </c>
      <c r="AT679" s="229" t="s">
        <v>183</v>
      </c>
      <c r="AU679" s="229" t="s">
        <v>127</v>
      </c>
      <c r="AY679" s="17" t="s">
        <v>181</v>
      </c>
      <c r="BE679" s="230">
        <f>IF(N679="základní",J679,0)</f>
        <v>0</v>
      </c>
      <c r="BF679" s="230">
        <f>IF(N679="snížená",J679,0)</f>
        <v>0</v>
      </c>
      <c r="BG679" s="230">
        <f>IF(N679="zákl. přenesená",J679,0)</f>
        <v>0</v>
      </c>
      <c r="BH679" s="230">
        <f>IF(N679="sníž. přenesená",J679,0)</f>
        <v>0</v>
      </c>
      <c r="BI679" s="230">
        <f>IF(N679="nulová",J679,0)</f>
        <v>0</v>
      </c>
      <c r="BJ679" s="17" t="s">
        <v>127</v>
      </c>
      <c r="BK679" s="230">
        <f>ROUND(I679*H679,2)</f>
        <v>0</v>
      </c>
      <c r="BL679" s="17" t="s">
        <v>188</v>
      </c>
      <c r="BM679" s="229" t="s">
        <v>894</v>
      </c>
    </row>
    <row r="680" s="2" customFormat="1">
      <c r="A680" s="38"/>
      <c r="B680" s="39"/>
      <c r="C680" s="40"/>
      <c r="D680" s="231" t="s">
        <v>189</v>
      </c>
      <c r="E680" s="40"/>
      <c r="F680" s="232" t="s">
        <v>895</v>
      </c>
      <c r="G680" s="40"/>
      <c r="H680" s="40"/>
      <c r="I680" s="233"/>
      <c r="J680" s="40"/>
      <c r="K680" s="40"/>
      <c r="L680" s="44"/>
      <c r="M680" s="234"/>
      <c r="N680" s="235"/>
      <c r="O680" s="91"/>
      <c r="P680" s="91"/>
      <c r="Q680" s="91"/>
      <c r="R680" s="91"/>
      <c r="S680" s="91"/>
      <c r="T680" s="92"/>
      <c r="U680" s="38"/>
      <c r="V680" s="38"/>
      <c r="W680" s="38"/>
      <c r="X680" s="38"/>
      <c r="Y680" s="38"/>
      <c r="Z680" s="38"/>
      <c r="AA680" s="38"/>
      <c r="AB680" s="38"/>
      <c r="AC680" s="38"/>
      <c r="AD680" s="38"/>
      <c r="AE680" s="38"/>
      <c r="AT680" s="17" t="s">
        <v>189</v>
      </c>
      <c r="AU680" s="17" t="s">
        <v>127</v>
      </c>
    </row>
    <row r="681" s="15" customFormat="1">
      <c r="A681" s="15"/>
      <c r="B681" s="269"/>
      <c r="C681" s="270"/>
      <c r="D681" s="238" t="s">
        <v>191</v>
      </c>
      <c r="E681" s="271" t="s">
        <v>1</v>
      </c>
      <c r="F681" s="272" t="s">
        <v>896</v>
      </c>
      <c r="G681" s="270"/>
      <c r="H681" s="271" t="s">
        <v>1</v>
      </c>
      <c r="I681" s="273"/>
      <c r="J681" s="270"/>
      <c r="K681" s="270"/>
      <c r="L681" s="274"/>
      <c r="M681" s="275"/>
      <c r="N681" s="276"/>
      <c r="O681" s="276"/>
      <c r="P681" s="276"/>
      <c r="Q681" s="276"/>
      <c r="R681" s="276"/>
      <c r="S681" s="276"/>
      <c r="T681" s="277"/>
      <c r="U681" s="15"/>
      <c r="V681" s="15"/>
      <c r="W681" s="15"/>
      <c r="X681" s="15"/>
      <c r="Y681" s="15"/>
      <c r="Z681" s="15"/>
      <c r="AA681" s="15"/>
      <c r="AB681" s="15"/>
      <c r="AC681" s="15"/>
      <c r="AD681" s="15"/>
      <c r="AE681" s="15"/>
      <c r="AT681" s="278" t="s">
        <v>191</v>
      </c>
      <c r="AU681" s="278" t="s">
        <v>127</v>
      </c>
      <c r="AV681" s="15" t="s">
        <v>86</v>
      </c>
      <c r="AW681" s="15" t="s">
        <v>36</v>
      </c>
      <c r="AX681" s="15" t="s">
        <v>79</v>
      </c>
      <c r="AY681" s="278" t="s">
        <v>181</v>
      </c>
    </row>
    <row r="682" s="13" customFormat="1">
      <c r="A682" s="13"/>
      <c r="B682" s="236"/>
      <c r="C682" s="237"/>
      <c r="D682" s="238" t="s">
        <v>191</v>
      </c>
      <c r="E682" s="239" t="s">
        <v>1</v>
      </c>
      <c r="F682" s="240" t="s">
        <v>897</v>
      </c>
      <c r="G682" s="237"/>
      <c r="H682" s="241">
        <v>492.54000000000002</v>
      </c>
      <c r="I682" s="242"/>
      <c r="J682" s="237"/>
      <c r="K682" s="237"/>
      <c r="L682" s="243"/>
      <c r="M682" s="244"/>
      <c r="N682" s="245"/>
      <c r="O682" s="245"/>
      <c r="P682" s="245"/>
      <c r="Q682" s="245"/>
      <c r="R682" s="245"/>
      <c r="S682" s="245"/>
      <c r="T682" s="246"/>
      <c r="U682" s="13"/>
      <c r="V682" s="13"/>
      <c r="W682" s="13"/>
      <c r="X682" s="13"/>
      <c r="Y682" s="13"/>
      <c r="Z682" s="13"/>
      <c r="AA682" s="13"/>
      <c r="AB682" s="13"/>
      <c r="AC682" s="13"/>
      <c r="AD682" s="13"/>
      <c r="AE682" s="13"/>
      <c r="AT682" s="247" t="s">
        <v>191</v>
      </c>
      <c r="AU682" s="247" t="s">
        <v>127</v>
      </c>
      <c r="AV682" s="13" t="s">
        <v>127</v>
      </c>
      <c r="AW682" s="13" t="s">
        <v>36</v>
      </c>
      <c r="AX682" s="13" t="s">
        <v>79</v>
      </c>
      <c r="AY682" s="247" t="s">
        <v>181</v>
      </c>
    </row>
    <row r="683" s="14" customFormat="1">
      <c r="A683" s="14"/>
      <c r="B683" s="248"/>
      <c r="C683" s="249"/>
      <c r="D683" s="238" t="s">
        <v>191</v>
      </c>
      <c r="E683" s="250" t="s">
        <v>1</v>
      </c>
      <c r="F683" s="251" t="s">
        <v>193</v>
      </c>
      <c r="G683" s="249"/>
      <c r="H683" s="252">
        <v>492.54000000000002</v>
      </c>
      <c r="I683" s="253"/>
      <c r="J683" s="249"/>
      <c r="K683" s="249"/>
      <c r="L683" s="254"/>
      <c r="M683" s="255"/>
      <c r="N683" s="256"/>
      <c r="O683" s="256"/>
      <c r="P683" s="256"/>
      <c r="Q683" s="256"/>
      <c r="R683" s="256"/>
      <c r="S683" s="256"/>
      <c r="T683" s="257"/>
      <c r="U683" s="14"/>
      <c r="V683" s="14"/>
      <c r="W683" s="14"/>
      <c r="X683" s="14"/>
      <c r="Y683" s="14"/>
      <c r="Z683" s="14"/>
      <c r="AA683" s="14"/>
      <c r="AB683" s="14"/>
      <c r="AC683" s="14"/>
      <c r="AD683" s="14"/>
      <c r="AE683" s="14"/>
      <c r="AT683" s="258" t="s">
        <v>191</v>
      </c>
      <c r="AU683" s="258" t="s">
        <v>127</v>
      </c>
      <c r="AV683" s="14" t="s">
        <v>188</v>
      </c>
      <c r="AW683" s="14" t="s">
        <v>36</v>
      </c>
      <c r="AX683" s="14" t="s">
        <v>86</v>
      </c>
      <c r="AY683" s="258" t="s">
        <v>181</v>
      </c>
    </row>
    <row r="684" s="2" customFormat="1" ht="37.8" customHeight="1">
      <c r="A684" s="38"/>
      <c r="B684" s="39"/>
      <c r="C684" s="218" t="s">
        <v>898</v>
      </c>
      <c r="D684" s="218" t="s">
        <v>183</v>
      </c>
      <c r="E684" s="219" t="s">
        <v>899</v>
      </c>
      <c r="F684" s="220" t="s">
        <v>900</v>
      </c>
      <c r="G684" s="221" t="s">
        <v>241</v>
      </c>
      <c r="H684" s="222">
        <v>8.3000000000000007</v>
      </c>
      <c r="I684" s="223"/>
      <c r="J684" s="224">
        <f>ROUND(I684*H684,2)</f>
        <v>0</v>
      </c>
      <c r="K684" s="220" t="s">
        <v>187</v>
      </c>
      <c r="L684" s="44"/>
      <c r="M684" s="225" t="s">
        <v>1</v>
      </c>
      <c r="N684" s="226" t="s">
        <v>45</v>
      </c>
      <c r="O684" s="91"/>
      <c r="P684" s="227">
        <f>O684*H684</f>
        <v>0</v>
      </c>
      <c r="Q684" s="227">
        <v>0</v>
      </c>
      <c r="R684" s="227">
        <f>Q684*H684</f>
        <v>0</v>
      </c>
      <c r="S684" s="227">
        <v>0</v>
      </c>
      <c r="T684" s="228">
        <f>S684*H684</f>
        <v>0</v>
      </c>
      <c r="U684" s="38"/>
      <c r="V684" s="38"/>
      <c r="W684" s="38"/>
      <c r="X684" s="38"/>
      <c r="Y684" s="38"/>
      <c r="Z684" s="38"/>
      <c r="AA684" s="38"/>
      <c r="AB684" s="38"/>
      <c r="AC684" s="38"/>
      <c r="AD684" s="38"/>
      <c r="AE684" s="38"/>
      <c r="AR684" s="229" t="s">
        <v>188</v>
      </c>
      <c r="AT684" s="229" t="s">
        <v>183</v>
      </c>
      <c r="AU684" s="229" t="s">
        <v>127</v>
      </c>
      <c r="AY684" s="17" t="s">
        <v>181</v>
      </c>
      <c r="BE684" s="230">
        <f>IF(N684="základní",J684,0)</f>
        <v>0</v>
      </c>
      <c r="BF684" s="230">
        <f>IF(N684="snížená",J684,0)</f>
        <v>0</v>
      </c>
      <c r="BG684" s="230">
        <f>IF(N684="zákl. přenesená",J684,0)</f>
        <v>0</v>
      </c>
      <c r="BH684" s="230">
        <f>IF(N684="sníž. přenesená",J684,0)</f>
        <v>0</v>
      </c>
      <c r="BI684" s="230">
        <f>IF(N684="nulová",J684,0)</f>
        <v>0</v>
      </c>
      <c r="BJ684" s="17" t="s">
        <v>127</v>
      </c>
      <c r="BK684" s="230">
        <f>ROUND(I684*H684,2)</f>
        <v>0</v>
      </c>
      <c r="BL684" s="17" t="s">
        <v>188</v>
      </c>
      <c r="BM684" s="229" t="s">
        <v>901</v>
      </c>
    </row>
    <row r="685" s="2" customFormat="1">
      <c r="A685" s="38"/>
      <c r="B685" s="39"/>
      <c r="C685" s="40"/>
      <c r="D685" s="231" t="s">
        <v>189</v>
      </c>
      <c r="E685" s="40"/>
      <c r="F685" s="232" t="s">
        <v>902</v>
      </c>
      <c r="G685" s="40"/>
      <c r="H685" s="40"/>
      <c r="I685" s="233"/>
      <c r="J685" s="40"/>
      <c r="K685" s="40"/>
      <c r="L685" s="44"/>
      <c r="M685" s="234"/>
      <c r="N685" s="235"/>
      <c r="O685" s="91"/>
      <c r="P685" s="91"/>
      <c r="Q685" s="91"/>
      <c r="R685" s="91"/>
      <c r="S685" s="91"/>
      <c r="T685" s="92"/>
      <c r="U685" s="38"/>
      <c r="V685" s="38"/>
      <c r="W685" s="38"/>
      <c r="X685" s="38"/>
      <c r="Y685" s="38"/>
      <c r="Z685" s="38"/>
      <c r="AA685" s="38"/>
      <c r="AB685" s="38"/>
      <c r="AC685" s="38"/>
      <c r="AD685" s="38"/>
      <c r="AE685" s="38"/>
      <c r="AT685" s="17" t="s">
        <v>189</v>
      </c>
      <c r="AU685" s="17" t="s">
        <v>127</v>
      </c>
    </row>
    <row r="686" s="13" customFormat="1">
      <c r="A686" s="13"/>
      <c r="B686" s="236"/>
      <c r="C686" s="237"/>
      <c r="D686" s="238" t="s">
        <v>191</v>
      </c>
      <c r="E686" s="239" t="s">
        <v>1</v>
      </c>
      <c r="F686" s="240" t="s">
        <v>903</v>
      </c>
      <c r="G686" s="237"/>
      <c r="H686" s="241">
        <v>8.3000000000000007</v>
      </c>
      <c r="I686" s="242"/>
      <c r="J686" s="237"/>
      <c r="K686" s="237"/>
      <c r="L686" s="243"/>
      <c r="M686" s="244"/>
      <c r="N686" s="245"/>
      <c r="O686" s="245"/>
      <c r="P686" s="245"/>
      <c r="Q686" s="245"/>
      <c r="R686" s="245"/>
      <c r="S686" s="245"/>
      <c r="T686" s="246"/>
      <c r="U686" s="13"/>
      <c r="V686" s="13"/>
      <c r="W686" s="13"/>
      <c r="X686" s="13"/>
      <c r="Y686" s="13"/>
      <c r="Z686" s="13"/>
      <c r="AA686" s="13"/>
      <c r="AB686" s="13"/>
      <c r="AC686" s="13"/>
      <c r="AD686" s="13"/>
      <c r="AE686" s="13"/>
      <c r="AT686" s="247" t="s">
        <v>191</v>
      </c>
      <c r="AU686" s="247" t="s">
        <v>127</v>
      </c>
      <c r="AV686" s="13" t="s">
        <v>127</v>
      </c>
      <c r="AW686" s="13" t="s">
        <v>36</v>
      </c>
      <c r="AX686" s="13" t="s">
        <v>79</v>
      </c>
      <c r="AY686" s="247" t="s">
        <v>181</v>
      </c>
    </row>
    <row r="687" s="14" customFormat="1">
      <c r="A687" s="14"/>
      <c r="B687" s="248"/>
      <c r="C687" s="249"/>
      <c r="D687" s="238" t="s">
        <v>191</v>
      </c>
      <c r="E687" s="250" t="s">
        <v>1</v>
      </c>
      <c r="F687" s="251" t="s">
        <v>193</v>
      </c>
      <c r="G687" s="249"/>
      <c r="H687" s="252">
        <v>8.3000000000000007</v>
      </c>
      <c r="I687" s="253"/>
      <c r="J687" s="249"/>
      <c r="K687" s="249"/>
      <c r="L687" s="254"/>
      <c r="M687" s="255"/>
      <c r="N687" s="256"/>
      <c r="O687" s="256"/>
      <c r="P687" s="256"/>
      <c r="Q687" s="256"/>
      <c r="R687" s="256"/>
      <c r="S687" s="256"/>
      <c r="T687" s="257"/>
      <c r="U687" s="14"/>
      <c r="V687" s="14"/>
      <c r="W687" s="14"/>
      <c r="X687" s="14"/>
      <c r="Y687" s="14"/>
      <c r="Z687" s="14"/>
      <c r="AA687" s="14"/>
      <c r="AB687" s="14"/>
      <c r="AC687" s="14"/>
      <c r="AD687" s="14"/>
      <c r="AE687" s="14"/>
      <c r="AT687" s="258" t="s">
        <v>191</v>
      </c>
      <c r="AU687" s="258" t="s">
        <v>127</v>
      </c>
      <c r="AV687" s="14" t="s">
        <v>188</v>
      </c>
      <c r="AW687" s="14" t="s">
        <v>36</v>
      </c>
      <c r="AX687" s="14" t="s">
        <v>86</v>
      </c>
      <c r="AY687" s="258" t="s">
        <v>181</v>
      </c>
    </row>
    <row r="688" s="2" customFormat="1" ht="49.05" customHeight="1">
      <c r="A688" s="38"/>
      <c r="B688" s="39"/>
      <c r="C688" s="218" t="s">
        <v>562</v>
      </c>
      <c r="D688" s="218" t="s">
        <v>183</v>
      </c>
      <c r="E688" s="219" t="s">
        <v>904</v>
      </c>
      <c r="F688" s="220" t="s">
        <v>905</v>
      </c>
      <c r="G688" s="221" t="s">
        <v>241</v>
      </c>
      <c r="H688" s="222">
        <v>65.010000000000005</v>
      </c>
      <c r="I688" s="223"/>
      <c r="J688" s="224">
        <f>ROUND(I688*H688,2)</f>
        <v>0</v>
      </c>
      <c r="K688" s="220" t="s">
        <v>729</v>
      </c>
      <c r="L688" s="44"/>
      <c r="M688" s="225" t="s">
        <v>1</v>
      </c>
      <c r="N688" s="226" t="s">
        <v>45</v>
      </c>
      <c r="O688" s="91"/>
      <c r="P688" s="227">
        <f>O688*H688</f>
        <v>0</v>
      </c>
      <c r="Q688" s="227">
        <v>0</v>
      </c>
      <c r="R688" s="227">
        <f>Q688*H688</f>
        <v>0</v>
      </c>
      <c r="S688" s="227">
        <v>0</v>
      </c>
      <c r="T688" s="228">
        <f>S688*H688</f>
        <v>0</v>
      </c>
      <c r="U688" s="38"/>
      <c r="V688" s="38"/>
      <c r="W688" s="38"/>
      <c r="X688" s="38"/>
      <c r="Y688" s="38"/>
      <c r="Z688" s="38"/>
      <c r="AA688" s="38"/>
      <c r="AB688" s="38"/>
      <c r="AC688" s="38"/>
      <c r="AD688" s="38"/>
      <c r="AE688" s="38"/>
      <c r="AR688" s="229" t="s">
        <v>188</v>
      </c>
      <c r="AT688" s="229" t="s">
        <v>183</v>
      </c>
      <c r="AU688" s="229" t="s">
        <v>127</v>
      </c>
      <c r="AY688" s="17" t="s">
        <v>181</v>
      </c>
      <c r="BE688" s="230">
        <f>IF(N688="základní",J688,0)</f>
        <v>0</v>
      </c>
      <c r="BF688" s="230">
        <f>IF(N688="snížená",J688,0)</f>
        <v>0</v>
      </c>
      <c r="BG688" s="230">
        <f>IF(N688="zákl. přenesená",J688,0)</f>
        <v>0</v>
      </c>
      <c r="BH688" s="230">
        <f>IF(N688="sníž. přenesená",J688,0)</f>
        <v>0</v>
      </c>
      <c r="BI688" s="230">
        <f>IF(N688="nulová",J688,0)</f>
        <v>0</v>
      </c>
      <c r="BJ688" s="17" t="s">
        <v>127</v>
      </c>
      <c r="BK688" s="230">
        <f>ROUND(I688*H688,2)</f>
        <v>0</v>
      </c>
      <c r="BL688" s="17" t="s">
        <v>188</v>
      </c>
      <c r="BM688" s="229" t="s">
        <v>906</v>
      </c>
    </row>
    <row r="689" s="13" customFormat="1">
      <c r="A689" s="13"/>
      <c r="B689" s="236"/>
      <c r="C689" s="237"/>
      <c r="D689" s="238" t="s">
        <v>191</v>
      </c>
      <c r="E689" s="239" t="s">
        <v>1</v>
      </c>
      <c r="F689" s="240" t="s">
        <v>907</v>
      </c>
      <c r="G689" s="237"/>
      <c r="H689" s="241">
        <v>65.010000000000005</v>
      </c>
      <c r="I689" s="242"/>
      <c r="J689" s="237"/>
      <c r="K689" s="237"/>
      <c r="L689" s="243"/>
      <c r="M689" s="244"/>
      <c r="N689" s="245"/>
      <c r="O689" s="245"/>
      <c r="P689" s="245"/>
      <c r="Q689" s="245"/>
      <c r="R689" s="245"/>
      <c r="S689" s="245"/>
      <c r="T689" s="246"/>
      <c r="U689" s="13"/>
      <c r="V689" s="13"/>
      <c r="W689" s="13"/>
      <c r="X689" s="13"/>
      <c r="Y689" s="13"/>
      <c r="Z689" s="13"/>
      <c r="AA689" s="13"/>
      <c r="AB689" s="13"/>
      <c r="AC689" s="13"/>
      <c r="AD689" s="13"/>
      <c r="AE689" s="13"/>
      <c r="AT689" s="247" t="s">
        <v>191</v>
      </c>
      <c r="AU689" s="247" t="s">
        <v>127</v>
      </c>
      <c r="AV689" s="13" t="s">
        <v>127</v>
      </c>
      <c r="AW689" s="13" t="s">
        <v>36</v>
      </c>
      <c r="AX689" s="13" t="s">
        <v>79</v>
      </c>
      <c r="AY689" s="247" t="s">
        <v>181</v>
      </c>
    </row>
    <row r="690" s="14" customFormat="1">
      <c r="A690" s="14"/>
      <c r="B690" s="248"/>
      <c r="C690" s="249"/>
      <c r="D690" s="238" t="s">
        <v>191</v>
      </c>
      <c r="E690" s="250" t="s">
        <v>1</v>
      </c>
      <c r="F690" s="251" t="s">
        <v>193</v>
      </c>
      <c r="G690" s="249"/>
      <c r="H690" s="252">
        <v>65.010000000000005</v>
      </c>
      <c r="I690" s="253"/>
      <c r="J690" s="249"/>
      <c r="K690" s="249"/>
      <c r="L690" s="254"/>
      <c r="M690" s="255"/>
      <c r="N690" s="256"/>
      <c r="O690" s="256"/>
      <c r="P690" s="256"/>
      <c r="Q690" s="256"/>
      <c r="R690" s="256"/>
      <c r="S690" s="256"/>
      <c r="T690" s="257"/>
      <c r="U690" s="14"/>
      <c r="V690" s="14"/>
      <c r="W690" s="14"/>
      <c r="X690" s="14"/>
      <c r="Y690" s="14"/>
      <c r="Z690" s="14"/>
      <c r="AA690" s="14"/>
      <c r="AB690" s="14"/>
      <c r="AC690" s="14"/>
      <c r="AD690" s="14"/>
      <c r="AE690" s="14"/>
      <c r="AT690" s="258" t="s">
        <v>191</v>
      </c>
      <c r="AU690" s="258" t="s">
        <v>127</v>
      </c>
      <c r="AV690" s="14" t="s">
        <v>188</v>
      </c>
      <c r="AW690" s="14" t="s">
        <v>36</v>
      </c>
      <c r="AX690" s="14" t="s">
        <v>86</v>
      </c>
      <c r="AY690" s="258" t="s">
        <v>181</v>
      </c>
    </row>
    <row r="691" s="2" customFormat="1" ht="37.8" customHeight="1">
      <c r="A691" s="38"/>
      <c r="B691" s="39"/>
      <c r="C691" s="218" t="s">
        <v>908</v>
      </c>
      <c r="D691" s="218" t="s">
        <v>183</v>
      </c>
      <c r="E691" s="219" t="s">
        <v>909</v>
      </c>
      <c r="F691" s="220" t="s">
        <v>910</v>
      </c>
      <c r="G691" s="221" t="s">
        <v>241</v>
      </c>
      <c r="H691" s="222">
        <v>22.940000000000001</v>
      </c>
      <c r="I691" s="223"/>
      <c r="J691" s="224">
        <f>ROUND(I691*H691,2)</f>
        <v>0</v>
      </c>
      <c r="K691" s="220" t="s">
        <v>187</v>
      </c>
      <c r="L691" s="44"/>
      <c r="M691" s="225" t="s">
        <v>1</v>
      </c>
      <c r="N691" s="226" t="s">
        <v>45</v>
      </c>
      <c r="O691" s="91"/>
      <c r="P691" s="227">
        <f>O691*H691</f>
        <v>0</v>
      </c>
      <c r="Q691" s="227">
        <v>0</v>
      </c>
      <c r="R691" s="227">
        <f>Q691*H691</f>
        <v>0</v>
      </c>
      <c r="S691" s="227">
        <v>0</v>
      </c>
      <c r="T691" s="228">
        <f>S691*H691</f>
        <v>0</v>
      </c>
      <c r="U691" s="38"/>
      <c r="V691" s="38"/>
      <c r="W691" s="38"/>
      <c r="X691" s="38"/>
      <c r="Y691" s="38"/>
      <c r="Z691" s="38"/>
      <c r="AA691" s="38"/>
      <c r="AB691" s="38"/>
      <c r="AC691" s="38"/>
      <c r="AD691" s="38"/>
      <c r="AE691" s="38"/>
      <c r="AR691" s="229" t="s">
        <v>188</v>
      </c>
      <c r="AT691" s="229" t="s">
        <v>183</v>
      </c>
      <c r="AU691" s="229" t="s">
        <v>127</v>
      </c>
      <c r="AY691" s="17" t="s">
        <v>181</v>
      </c>
      <c r="BE691" s="230">
        <f>IF(N691="základní",J691,0)</f>
        <v>0</v>
      </c>
      <c r="BF691" s="230">
        <f>IF(N691="snížená",J691,0)</f>
        <v>0</v>
      </c>
      <c r="BG691" s="230">
        <f>IF(N691="zákl. přenesená",J691,0)</f>
        <v>0</v>
      </c>
      <c r="BH691" s="230">
        <f>IF(N691="sníž. přenesená",J691,0)</f>
        <v>0</v>
      </c>
      <c r="BI691" s="230">
        <f>IF(N691="nulová",J691,0)</f>
        <v>0</v>
      </c>
      <c r="BJ691" s="17" t="s">
        <v>127</v>
      </c>
      <c r="BK691" s="230">
        <f>ROUND(I691*H691,2)</f>
        <v>0</v>
      </c>
      <c r="BL691" s="17" t="s">
        <v>188</v>
      </c>
      <c r="BM691" s="229" t="s">
        <v>911</v>
      </c>
    </row>
    <row r="692" s="2" customFormat="1">
      <c r="A692" s="38"/>
      <c r="B692" s="39"/>
      <c r="C692" s="40"/>
      <c r="D692" s="231" t="s">
        <v>189</v>
      </c>
      <c r="E692" s="40"/>
      <c r="F692" s="232" t="s">
        <v>912</v>
      </c>
      <c r="G692" s="40"/>
      <c r="H692" s="40"/>
      <c r="I692" s="233"/>
      <c r="J692" s="40"/>
      <c r="K692" s="40"/>
      <c r="L692" s="44"/>
      <c r="M692" s="234"/>
      <c r="N692" s="235"/>
      <c r="O692" s="91"/>
      <c r="P692" s="91"/>
      <c r="Q692" s="91"/>
      <c r="R692" s="91"/>
      <c r="S692" s="91"/>
      <c r="T692" s="92"/>
      <c r="U692" s="38"/>
      <c r="V692" s="38"/>
      <c r="W692" s="38"/>
      <c r="X692" s="38"/>
      <c r="Y692" s="38"/>
      <c r="Z692" s="38"/>
      <c r="AA692" s="38"/>
      <c r="AB692" s="38"/>
      <c r="AC692" s="38"/>
      <c r="AD692" s="38"/>
      <c r="AE692" s="38"/>
      <c r="AT692" s="17" t="s">
        <v>189</v>
      </c>
      <c r="AU692" s="17" t="s">
        <v>127</v>
      </c>
    </row>
    <row r="693" s="13" customFormat="1">
      <c r="A693" s="13"/>
      <c r="B693" s="236"/>
      <c r="C693" s="237"/>
      <c r="D693" s="238" t="s">
        <v>191</v>
      </c>
      <c r="E693" s="239" t="s">
        <v>1</v>
      </c>
      <c r="F693" s="240" t="s">
        <v>913</v>
      </c>
      <c r="G693" s="237"/>
      <c r="H693" s="241">
        <v>22.940000000000001</v>
      </c>
      <c r="I693" s="242"/>
      <c r="J693" s="237"/>
      <c r="K693" s="237"/>
      <c r="L693" s="243"/>
      <c r="M693" s="244"/>
      <c r="N693" s="245"/>
      <c r="O693" s="245"/>
      <c r="P693" s="245"/>
      <c r="Q693" s="245"/>
      <c r="R693" s="245"/>
      <c r="S693" s="245"/>
      <c r="T693" s="246"/>
      <c r="U693" s="13"/>
      <c r="V693" s="13"/>
      <c r="W693" s="13"/>
      <c r="X693" s="13"/>
      <c r="Y693" s="13"/>
      <c r="Z693" s="13"/>
      <c r="AA693" s="13"/>
      <c r="AB693" s="13"/>
      <c r="AC693" s="13"/>
      <c r="AD693" s="13"/>
      <c r="AE693" s="13"/>
      <c r="AT693" s="247" t="s">
        <v>191</v>
      </c>
      <c r="AU693" s="247" t="s">
        <v>127</v>
      </c>
      <c r="AV693" s="13" t="s">
        <v>127</v>
      </c>
      <c r="AW693" s="13" t="s">
        <v>36</v>
      </c>
      <c r="AX693" s="13" t="s">
        <v>79</v>
      </c>
      <c r="AY693" s="247" t="s">
        <v>181</v>
      </c>
    </row>
    <row r="694" s="14" customFormat="1">
      <c r="A694" s="14"/>
      <c r="B694" s="248"/>
      <c r="C694" s="249"/>
      <c r="D694" s="238" t="s">
        <v>191</v>
      </c>
      <c r="E694" s="250" t="s">
        <v>1</v>
      </c>
      <c r="F694" s="251" t="s">
        <v>193</v>
      </c>
      <c r="G694" s="249"/>
      <c r="H694" s="252">
        <v>22.940000000000001</v>
      </c>
      <c r="I694" s="253"/>
      <c r="J694" s="249"/>
      <c r="K694" s="249"/>
      <c r="L694" s="254"/>
      <c r="M694" s="255"/>
      <c r="N694" s="256"/>
      <c r="O694" s="256"/>
      <c r="P694" s="256"/>
      <c r="Q694" s="256"/>
      <c r="R694" s="256"/>
      <c r="S694" s="256"/>
      <c r="T694" s="257"/>
      <c r="U694" s="14"/>
      <c r="V694" s="14"/>
      <c r="W694" s="14"/>
      <c r="X694" s="14"/>
      <c r="Y694" s="14"/>
      <c r="Z694" s="14"/>
      <c r="AA694" s="14"/>
      <c r="AB694" s="14"/>
      <c r="AC694" s="14"/>
      <c r="AD694" s="14"/>
      <c r="AE694" s="14"/>
      <c r="AT694" s="258" t="s">
        <v>191</v>
      </c>
      <c r="AU694" s="258" t="s">
        <v>127</v>
      </c>
      <c r="AV694" s="14" t="s">
        <v>188</v>
      </c>
      <c r="AW694" s="14" t="s">
        <v>36</v>
      </c>
      <c r="AX694" s="14" t="s">
        <v>86</v>
      </c>
      <c r="AY694" s="258" t="s">
        <v>181</v>
      </c>
    </row>
    <row r="695" s="2" customFormat="1" ht="33" customHeight="1">
      <c r="A695" s="38"/>
      <c r="B695" s="39"/>
      <c r="C695" s="259" t="s">
        <v>571</v>
      </c>
      <c r="D695" s="259" t="s">
        <v>238</v>
      </c>
      <c r="E695" s="260" t="s">
        <v>914</v>
      </c>
      <c r="F695" s="261" t="s">
        <v>915</v>
      </c>
      <c r="G695" s="262" t="s">
        <v>241</v>
      </c>
      <c r="H695" s="263">
        <v>25.234000000000002</v>
      </c>
      <c r="I695" s="264"/>
      <c r="J695" s="265">
        <f>ROUND(I695*H695,2)</f>
        <v>0</v>
      </c>
      <c r="K695" s="261" t="s">
        <v>729</v>
      </c>
      <c r="L695" s="266"/>
      <c r="M695" s="267" t="s">
        <v>1</v>
      </c>
      <c r="N695" s="268" t="s">
        <v>45</v>
      </c>
      <c r="O695" s="91"/>
      <c r="P695" s="227">
        <f>O695*H695</f>
        <v>0</v>
      </c>
      <c r="Q695" s="227">
        <v>0</v>
      </c>
      <c r="R695" s="227">
        <f>Q695*H695</f>
        <v>0</v>
      </c>
      <c r="S695" s="227">
        <v>0</v>
      </c>
      <c r="T695" s="228">
        <f>S695*H695</f>
        <v>0</v>
      </c>
      <c r="U695" s="38"/>
      <c r="V695" s="38"/>
      <c r="W695" s="38"/>
      <c r="X695" s="38"/>
      <c r="Y695" s="38"/>
      <c r="Z695" s="38"/>
      <c r="AA695" s="38"/>
      <c r="AB695" s="38"/>
      <c r="AC695" s="38"/>
      <c r="AD695" s="38"/>
      <c r="AE695" s="38"/>
      <c r="AR695" s="229" t="s">
        <v>208</v>
      </c>
      <c r="AT695" s="229" t="s">
        <v>238</v>
      </c>
      <c r="AU695" s="229" t="s">
        <v>127</v>
      </c>
      <c r="AY695" s="17" t="s">
        <v>181</v>
      </c>
      <c r="BE695" s="230">
        <f>IF(N695="základní",J695,0)</f>
        <v>0</v>
      </c>
      <c r="BF695" s="230">
        <f>IF(N695="snížená",J695,0)</f>
        <v>0</v>
      </c>
      <c r="BG695" s="230">
        <f>IF(N695="zákl. přenesená",J695,0)</f>
        <v>0</v>
      </c>
      <c r="BH695" s="230">
        <f>IF(N695="sníž. přenesená",J695,0)</f>
        <v>0</v>
      </c>
      <c r="BI695" s="230">
        <f>IF(N695="nulová",J695,0)</f>
        <v>0</v>
      </c>
      <c r="BJ695" s="17" t="s">
        <v>127</v>
      </c>
      <c r="BK695" s="230">
        <f>ROUND(I695*H695,2)</f>
        <v>0</v>
      </c>
      <c r="BL695" s="17" t="s">
        <v>188</v>
      </c>
      <c r="BM695" s="229" t="s">
        <v>916</v>
      </c>
    </row>
    <row r="696" s="13" customFormat="1">
      <c r="A696" s="13"/>
      <c r="B696" s="236"/>
      <c r="C696" s="237"/>
      <c r="D696" s="238" t="s">
        <v>191</v>
      </c>
      <c r="E696" s="239" t="s">
        <v>1</v>
      </c>
      <c r="F696" s="240" t="s">
        <v>917</v>
      </c>
      <c r="G696" s="237"/>
      <c r="H696" s="241">
        <v>25.234000000000002</v>
      </c>
      <c r="I696" s="242"/>
      <c r="J696" s="237"/>
      <c r="K696" s="237"/>
      <c r="L696" s="243"/>
      <c r="M696" s="244"/>
      <c r="N696" s="245"/>
      <c r="O696" s="245"/>
      <c r="P696" s="245"/>
      <c r="Q696" s="245"/>
      <c r="R696" s="245"/>
      <c r="S696" s="245"/>
      <c r="T696" s="246"/>
      <c r="U696" s="13"/>
      <c r="V696" s="13"/>
      <c r="W696" s="13"/>
      <c r="X696" s="13"/>
      <c r="Y696" s="13"/>
      <c r="Z696" s="13"/>
      <c r="AA696" s="13"/>
      <c r="AB696" s="13"/>
      <c r="AC696" s="13"/>
      <c r="AD696" s="13"/>
      <c r="AE696" s="13"/>
      <c r="AT696" s="247" t="s">
        <v>191</v>
      </c>
      <c r="AU696" s="247" t="s">
        <v>127</v>
      </c>
      <c r="AV696" s="13" t="s">
        <v>127</v>
      </c>
      <c r="AW696" s="13" t="s">
        <v>36</v>
      </c>
      <c r="AX696" s="13" t="s">
        <v>79</v>
      </c>
      <c r="AY696" s="247" t="s">
        <v>181</v>
      </c>
    </row>
    <row r="697" s="14" customFormat="1">
      <c r="A697" s="14"/>
      <c r="B697" s="248"/>
      <c r="C697" s="249"/>
      <c r="D697" s="238" t="s">
        <v>191</v>
      </c>
      <c r="E697" s="250" t="s">
        <v>1</v>
      </c>
      <c r="F697" s="251" t="s">
        <v>193</v>
      </c>
      <c r="G697" s="249"/>
      <c r="H697" s="252">
        <v>25.234000000000002</v>
      </c>
      <c r="I697" s="253"/>
      <c r="J697" s="249"/>
      <c r="K697" s="249"/>
      <c r="L697" s="254"/>
      <c r="M697" s="255"/>
      <c r="N697" s="256"/>
      <c r="O697" s="256"/>
      <c r="P697" s="256"/>
      <c r="Q697" s="256"/>
      <c r="R697" s="256"/>
      <c r="S697" s="256"/>
      <c r="T697" s="257"/>
      <c r="U697" s="14"/>
      <c r="V697" s="14"/>
      <c r="W697" s="14"/>
      <c r="X697" s="14"/>
      <c r="Y697" s="14"/>
      <c r="Z697" s="14"/>
      <c r="AA697" s="14"/>
      <c r="AB697" s="14"/>
      <c r="AC697" s="14"/>
      <c r="AD697" s="14"/>
      <c r="AE697" s="14"/>
      <c r="AT697" s="258" t="s">
        <v>191</v>
      </c>
      <c r="AU697" s="258" t="s">
        <v>127</v>
      </c>
      <c r="AV697" s="14" t="s">
        <v>188</v>
      </c>
      <c r="AW697" s="14" t="s">
        <v>36</v>
      </c>
      <c r="AX697" s="14" t="s">
        <v>86</v>
      </c>
      <c r="AY697" s="258" t="s">
        <v>181</v>
      </c>
    </row>
    <row r="698" s="12" customFormat="1" ht="22.8" customHeight="1">
      <c r="A698" s="12"/>
      <c r="B698" s="202"/>
      <c r="C698" s="203"/>
      <c r="D698" s="204" t="s">
        <v>78</v>
      </c>
      <c r="E698" s="216" t="s">
        <v>918</v>
      </c>
      <c r="F698" s="216" t="s">
        <v>919</v>
      </c>
      <c r="G698" s="203"/>
      <c r="H698" s="203"/>
      <c r="I698" s="206"/>
      <c r="J698" s="217">
        <f>BK698</f>
        <v>0</v>
      </c>
      <c r="K698" s="203"/>
      <c r="L698" s="208"/>
      <c r="M698" s="209"/>
      <c r="N698" s="210"/>
      <c r="O698" s="210"/>
      <c r="P698" s="211">
        <f>SUM(P699:P700)</f>
        <v>0</v>
      </c>
      <c r="Q698" s="210"/>
      <c r="R698" s="211">
        <f>SUM(R699:R700)</f>
        <v>0</v>
      </c>
      <c r="S698" s="210"/>
      <c r="T698" s="212">
        <f>SUM(T699:T700)</f>
        <v>0</v>
      </c>
      <c r="U698" s="12"/>
      <c r="V698" s="12"/>
      <c r="W698" s="12"/>
      <c r="X698" s="12"/>
      <c r="Y698" s="12"/>
      <c r="Z698" s="12"/>
      <c r="AA698" s="12"/>
      <c r="AB698" s="12"/>
      <c r="AC698" s="12"/>
      <c r="AD698" s="12"/>
      <c r="AE698" s="12"/>
      <c r="AR698" s="213" t="s">
        <v>86</v>
      </c>
      <c r="AT698" s="214" t="s">
        <v>78</v>
      </c>
      <c r="AU698" s="214" t="s">
        <v>86</v>
      </c>
      <c r="AY698" s="213" t="s">
        <v>181</v>
      </c>
      <c r="BK698" s="215">
        <f>SUM(BK699:BK700)</f>
        <v>0</v>
      </c>
    </row>
    <row r="699" s="2" customFormat="1" ht="55.5" customHeight="1">
      <c r="A699" s="38"/>
      <c r="B699" s="39"/>
      <c r="C699" s="218" t="s">
        <v>920</v>
      </c>
      <c r="D699" s="218" t="s">
        <v>183</v>
      </c>
      <c r="E699" s="219" t="s">
        <v>921</v>
      </c>
      <c r="F699" s="220" t="s">
        <v>922</v>
      </c>
      <c r="G699" s="221" t="s">
        <v>218</v>
      </c>
      <c r="H699" s="222">
        <v>1738.1980000000001</v>
      </c>
      <c r="I699" s="223"/>
      <c r="J699" s="224">
        <f>ROUND(I699*H699,2)</f>
        <v>0</v>
      </c>
      <c r="K699" s="220" t="s">
        <v>187</v>
      </c>
      <c r="L699" s="44"/>
      <c r="M699" s="225" t="s">
        <v>1</v>
      </c>
      <c r="N699" s="226" t="s">
        <v>45</v>
      </c>
      <c r="O699" s="91"/>
      <c r="P699" s="227">
        <f>O699*H699</f>
        <v>0</v>
      </c>
      <c r="Q699" s="227">
        <v>0</v>
      </c>
      <c r="R699" s="227">
        <f>Q699*H699</f>
        <v>0</v>
      </c>
      <c r="S699" s="227">
        <v>0</v>
      </c>
      <c r="T699" s="228">
        <f>S699*H699</f>
        <v>0</v>
      </c>
      <c r="U699" s="38"/>
      <c r="V699" s="38"/>
      <c r="W699" s="38"/>
      <c r="X699" s="38"/>
      <c r="Y699" s="38"/>
      <c r="Z699" s="38"/>
      <c r="AA699" s="38"/>
      <c r="AB699" s="38"/>
      <c r="AC699" s="38"/>
      <c r="AD699" s="38"/>
      <c r="AE699" s="38"/>
      <c r="AR699" s="229" t="s">
        <v>188</v>
      </c>
      <c r="AT699" s="229" t="s">
        <v>183</v>
      </c>
      <c r="AU699" s="229" t="s">
        <v>127</v>
      </c>
      <c r="AY699" s="17" t="s">
        <v>181</v>
      </c>
      <c r="BE699" s="230">
        <f>IF(N699="základní",J699,0)</f>
        <v>0</v>
      </c>
      <c r="BF699" s="230">
        <f>IF(N699="snížená",J699,0)</f>
        <v>0</v>
      </c>
      <c r="BG699" s="230">
        <f>IF(N699="zákl. přenesená",J699,0)</f>
        <v>0</v>
      </c>
      <c r="BH699" s="230">
        <f>IF(N699="sníž. přenesená",J699,0)</f>
        <v>0</v>
      </c>
      <c r="BI699" s="230">
        <f>IF(N699="nulová",J699,0)</f>
        <v>0</v>
      </c>
      <c r="BJ699" s="17" t="s">
        <v>127</v>
      </c>
      <c r="BK699" s="230">
        <f>ROUND(I699*H699,2)</f>
        <v>0</v>
      </c>
      <c r="BL699" s="17" t="s">
        <v>188</v>
      </c>
      <c r="BM699" s="229" t="s">
        <v>923</v>
      </c>
    </row>
    <row r="700" s="2" customFormat="1">
      <c r="A700" s="38"/>
      <c r="B700" s="39"/>
      <c r="C700" s="40"/>
      <c r="D700" s="231" t="s">
        <v>189</v>
      </c>
      <c r="E700" s="40"/>
      <c r="F700" s="232" t="s">
        <v>924</v>
      </c>
      <c r="G700" s="40"/>
      <c r="H700" s="40"/>
      <c r="I700" s="233"/>
      <c r="J700" s="40"/>
      <c r="K700" s="40"/>
      <c r="L700" s="44"/>
      <c r="M700" s="234"/>
      <c r="N700" s="235"/>
      <c r="O700" s="91"/>
      <c r="P700" s="91"/>
      <c r="Q700" s="91"/>
      <c r="R700" s="91"/>
      <c r="S700" s="91"/>
      <c r="T700" s="92"/>
      <c r="U700" s="38"/>
      <c r="V700" s="38"/>
      <c r="W700" s="38"/>
      <c r="X700" s="38"/>
      <c r="Y700" s="38"/>
      <c r="Z700" s="38"/>
      <c r="AA700" s="38"/>
      <c r="AB700" s="38"/>
      <c r="AC700" s="38"/>
      <c r="AD700" s="38"/>
      <c r="AE700" s="38"/>
      <c r="AT700" s="17" t="s">
        <v>189</v>
      </c>
      <c r="AU700" s="17" t="s">
        <v>127</v>
      </c>
    </row>
    <row r="701" s="12" customFormat="1" ht="25.92" customHeight="1">
      <c r="A701" s="12"/>
      <c r="B701" s="202"/>
      <c r="C701" s="203"/>
      <c r="D701" s="204" t="s">
        <v>78</v>
      </c>
      <c r="E701" s="205" t="s">
        <v>925</v>
      </c>
      <c r="F701" s="205" t="s">
        <v>926</v>
      </c>
      <c r="G701" s="203"/>
      <c r="H701" s="203"/>
      <c r="I701" s="206"/>
      <c r="J701" s="207">
        <f>BK701</f>
        <v>0</v>
      </c>
      <c r="K701" s="203"/>
      <c r="L701" s="208"/>
      <c r="M701" s="209"/>
      <c r="N701" s="210"/>
      <c r="O701" s="210"/>
      <c r="P701" s="211">
        <f>P702+P747+P977+P1028+P1033+P1040+P1076+P1092+P1159+P1242+P1313+P1382+P1485+P1528+P1540</f>
        <v>0</v>
      </c>
      <c r="Q701" s="210"/>
      <c r="R701" s="211">
        <f>R702+R747+R977+R1028+R1033+R1040+R1076+R1092+R1159+R1242+R1313+R1382+R1485+R1528+R1540</f>
        <v>0</v>
      </c>
      <c r="S701" s="210"/>
      <c r="T701" s="212">
        <f>T702+T747+T977+T1028+T1033+T1040+T1076+T1092+T1159+T1242+T1313+T1382+T1485+T1528+T1540</f>
        <v>0</v>
      </c>
      <c r="U701" s="12"/>
      <c r="V701" s="12"/>
      <c r="W701" s="12"/>
      <c r="X701" s="12"/>
      <c r="Y701" s="12"/>
      <c r="Z701" s="12"/>
      <c r="AA701" s="12"/>
      <c r="AB701" s="12"/>
      <c r="AC701" s="12"/>
      <c r="AD701" s="12"/>
      <c r="AE701" s="12"/>
      <c r="AR701" s="213" t="s">
        <v>127</v>
      </c>
      <c r="AT701" s="214" t="s">
        <v>78</v>
      </c>
      <c r="AU701" s="214" t="s">
        <v>79</v>
      </c>
      <c r="AY701" s="213" t="s">
        <v>181</v>
      </c>
      <c r="BK701" s="215">
        <f>BK702+BK747+BK977+BK1028+BK1033+BK1040+BK1076+BK1092+BK1159+BK1242+BK1313+BK1382+BK1485+BK1528+BK1540</f>
        <v>0</v>
      </c>
    </row>
    <row r="702" s="12" customFormat="1" ht="22.8" customHeight="1">
      <c r="A702" s="12"/>
      <c r="B702" s="202"/>
      <c r="C702" s="203"/>
      <c r="D702" s="204" t="s">
        <v>78</v>
      </c>
      <c r="E702" s="216" t="s">
        <v>927</v>
      </c>
      <c r="F702" s="216" t="s">
        <v>928</v>
      </c>
      <c r="G702" s="203"/>
      <c r="H702" s="203"/>
      <c r="I702" s="206"/>
      <c r="J702" s="217">
        <f>BK702</f>
        <v>0</v>
      </c>
      <c r="K702" s="203"/>
      <c r="L702" s="208"/>
      <c r="M702" s="209"/>
      <c r="N702" s="210"/>
      <c r="O702" s="210"/>
      <c r="P702" s="211">
        <f>SUM(P703:P746)</f>
        <v>0</v>
      </c>
      <c r="Q702" s="210"/>
      <c r="R702" s="211">
        <f>SUM(R703:R746)</f>
        <v>0</v>
      </c>
      <c r="S702" s="210"/>
      <c r="T702" s="212">
        <f>SUM(T703:T746)</f>
        <v>0</v>
      </c>
      <c r="U702" s="12"/>
      <c r="V702" s="12"/>
      <c r="W702" s="12"/>
      <c r="X702" s="12"/>
      <c r="Y702" s="12"/>
      <c r="Z702" s="12"/>
      <c r="AA702" s="12"/>
      <c r="AB702" s="12"/>
      <c r="AC702" s="12"/>
      <c r="AD702" s="12"/>
      <c r="AE702" s="12"/>
      <c r="AR702" s="213" t="s">
        <v>127</v>
      </c>
      <c r="AT702" s="214" t="s">
        <v>78</v>
      </c>
      <c r="AU702" s="214" t="s">
        <v>86</v>
      </c>
      <c r="AY702" s="213" t="s">
        <v>181</v>
      </c>
      <c r="BK702" s="215">
        <f>SUM(BK703:BK746)</f>
        <v>0</v>
      </c>
    </row>
    <row r="703" s="2" customFormat="1" ht="33" customHeight="1">
      <c r="A703" s="38"/>
      <c r="B703" s="39"/>
      <c r="C703" s="218" t="s">
        <v>575</v>
      </c>
      <c r="D703" s="218" t="s">
        <v>183</v>
      </c>
      <c r="E703" s="219" t="s">
        <v>929</v>
      </c>
      <c r="F703" s="220" t="s">
        <v>930</v>
      </c>
      <c r="G703" s="221" t="s">
        <v>227</v>
      </c>
      <c r="H703" s="222">
        <v>581.25</v>
      </c>
      <c r="I703" s="223"/>
      <c r="J703" s="224">
        <f>ROUND(I703*H703,2)</f>
        <v>0</v>
      </c>
      <c r="K703" s="220" t="s">
        <v>187</v>
      </c>
      <c r="L703" s="44"/>
      <c r="M703" s="225" t="s">
        <v>1</v>
      </c>
      <c r="N703" s="226" t="s">
        <v>45</v>
      </c>
      <c r="O703" s="91"/>
      <c r="P703" s="227">
        <f>O703*H703</f>
        <v>0</v>
      </c>
      <c r="Q703" s="227">
        <v>0</v>
      </c>
      <c r="R703" s="227">
        <f>Q703*H703</f>
        <v>0</v>
      </c>
      <c r="S703" s="227">
        <v>0</v>
      </c>
      <c r="T703" s="228">
        <f>S703*H703</f>
        <v>0</v>
      </c>
      <c r="U703" s="38"/>
      <c r="V703" s="38"/>
      <c r="W703" s="38"/>
      <c r="X703" s="38"/>
      <c r="Y703" s="38"/>
      <c r="Z703" s="38"/>
      <c r="AA703" s="38"/>
      <c r="AB703" s="38"/>
      <c r="AC703" s="38"/>
      <c r="AD703" s="38"/>
      <c r="AE703" s="38"/>
      <c r="AR703" s="229" t="s">
        <v>228</v>
      </c>
      <c r="AT703" s="229" t="s">
        <v>183</v>
      </c>
      <c r="AU703" s="229" t="s">
        <v>127</v>
      </c>
      <c r="AY703" s="17" t="s">
        <v>181</v>
      </c>
      <c r="BE703" s="230">
        <f>IF(N703="základní",J703,0)</f>
        <v>0</v>
      </c>
      <c r="BF703" s="230">
        <f>IF(N703="snížená",J703,0)</f>
        <v>0</v>
      </c>
      <c r="BG703" s="230">
        <f>IF(N703="zákl. přenesená",J703,0)</f>
        <v>0</v>
      </c>
      <c r="BH703" s="230">
        <f>IF(N703="sníž. přenesená",J703,0)</f>
        <v>0</v>
      </c>
      <c r="BI703" s="230">
        <f>IF(N703="nulová",J703,0)</f>
        <v>0</v>
      </c>
      <c r="BJ703" s="17" t="s">
        <v>127</v>
      </c>
      <c r="BK703" s="230">
        <f>ROUND(I703*H703,2)</f>
        <v>0</v>
      </c>
      <c r="BL703" s="17" t="s">
        <v>228</v>
      </c>
      <c r="BM703" s="229" t="s">
        <v>931</v>
      </c>
    </row>
    <row r="704" s="2" customFormat="1">
      <c r="A704" s="38"/>
      <c r="B704" s="39"/>
      <c r="C704" s="40"/>
      <c r="D704" s="231" t="s">
        <v>189</v>
      </c>
      <c r="E704" s="40"/>
      <c r="F704" s="232" t="s">
        <v>932</v>
      </c>
      <c r="G704" s="40"/>
      <c r="H704" s="40"/>
      <c r="I704" s="233"/>
      <c r="J704" s="40"/>
      <c r="K704" s="40"/>
      <c r="L704" s="44"/>
      <c r="M704" s="234"/>
      <c r="N704" s="235"/>
      <c r="O704" s="91"/>
      <c r="P704" s="91"/>
      <c r="Q704" s="91"/>
      <c r="R704" s="91"/>
      <c r="S704" s="91"/>
      <c r="T704" s="92"/>
      <c r="U704" s="38"/>
      <c r="V704" s="38"/>
      <c r="W704" s="38"/>
      <c r="X704" s="38"/>
      <c r="Y704" s="38"/>
      <c r="Z704" s="38"/>
      <c r="AA704" s="38"/>
      <c r="AB704" s="38"/>
      <c r="AC704" s="38"/>
      <c r="AD704" s="38"/>
      <c r="AE704" s="38"/>
      <c r="AT704" s="17" t="s">
        <v>189</v>
      </c>
      <c r="AU704" s="17" t="s">
        <v>127</v>
      </c>
    </row>
    <row r="705" s="13" customFormat="1">
      <c r="A705" s="13"/>
      <c r="B705" s="236"/>
      <c r="C705" s="237"/>
      <c r="D705" s="238" t="s">
        <v>191</v>
      </c>
      <c r="E705" s="239" t="s">
        <v>1</v>
      </c>
      <c r="F705" s="240" t="s">
        <v>933</v>
      </c>
      <c r="G705" s="237"/>
      <c r="H705" s="241">
        <v>581.25</v>
      </c>
      <c r="I705" s="242"/>
      <c r="J705" s="237"/>
      <c r="K705" s="237"/>
      <c r="L705" s="243"/>
      <c r="M705" s="244"/>
      <c r="N705" s="245"/>
      <c r="O705" s="245"/>
      <c r="P705" s="245"/>
      <c r="Q705" s="245"/>
      <c r="R705" s="245"/>
      <c r="S705" s="245"/>
      <c r="T705" s="246"/>
      <c r="U705" s="13"/>
      <c r="V705" s="13"/>
      <c r="W705" s="13"/>
      <c r="X705" s="13"/>
      <c r="Y705" s="13"/>
      <c r="Z705" s="13"/>
      <c r="AA705" s="13"/>
      <c r="AB705" s="13"/>
      <c r="AC705" s="13"/>
      <c r="AD705" s="13"/>
      <c r="AE705" s="13"/>
      <c r="AT705" s="247" t="s">
        <v>191</v>
      </c>
      <c r="AU705" s="247" t="s">
        <v>127</v>
      </c>
      <c r="AV705" s="13" t="s">
        <v>127</v>
      </c>
      <c r="AW705" s="13" t="s">
        <v>36</v>
      </c>
      <c r="AX705" s="13" t="s">
        <v>79</v>
      </c>
      <c r="AY705" s="247" t="s">
        <v>181</v>
      </c>
    </row>
    <row r="706" s="14" customFormat="1">
      <c r="A706" s="14"/>
      <c r="B706" s="248"/>
      <c r="C706" s="249"/>
      <c r="D706" s="238" t="s">
        <v>191</v>
      </c>
      <c r="E706" s="250" t="s">
        <v>1</v>
      </c>
      <c r="F706" s="251" t="s">
        <v>193</v>
      </c>
      <c r="G706" s="249"/>
      <c r="H706" s="252">
        <v>581.25</v>
      </c>
      <c r="I706" s="253"/>
      <c r="J706" s="249"/>
      <c r="K706" s="249"/>
      <c r="L706" s="254"/>
      <c r="M706" s="255"/>
      <c r="N706" s="256"/>
      <c r="O706" s="256"/>
      <c r="P706" s="256"/>
      <c r="Q706" s="256"/>
      <c r="R706" s="256"/>
      <c r="S706" s="256"/>
      <c r="T706" s="257"/>
      <c r="U706" s="14"/>
      <c r="V706" s="14"/>
      <c r="W706" s="14"/>
      <c r="X706" s="14"/>
      <c r="Y706" s="14"/>
      <c r="Z706" s="14"/>
      <c r="AA706" s="14"/>
      <c r="AB706" s="14"/>
      <c r="AC706" s="14"/>
      <c r="AD706" s="14"/>
      <c r="AE706" s="14"/>
      <c r="AT706" s="258" t="s">
        <v>191</v>
      </c>
      <c r="AU706" s="258" t="s">
        <v>127</v>
      </c>
      <c r="AV706" s="14" t="s">
        <v>188</v>
      </c>
      <c r="AW706" s="14" t="s">
        <v>36</v>
      </c>
      <c r="AX706" s="14" t="s">
        <v>86</v>
      </c>
      <c r="AY706" s="258" t="s">
        <v>181</v>
      </c>
    </row>
    <row r="707" s="2" customFormat="1" ht="16.5" customHeight="1">
      <c r="A707" s="38"/>
      <c r="B707" s="39"/>
      <c r="C707" s="259" t="s">
        <v>934</v>
      </c>
      <c r="D707" s="259" t="s">
        <v>238</v>
      </c>
      <c r="E707" s="260" t="s">
        <v>935</v>
      </c>
      <c r="F707" s="261" t="s">
        <v>936</v>
      </c>
      <c r="G707" s="262" t="s">
        <v>218</v>
      </c>
      <c r="H707" s="263">
        <v>0.17399999999999999</v>
      </c>
      <c r="I707" s="264"/>
      <c r="J707" s="265">
        <f>ROUND(I707*H707,2)</f>
        <v>0</v>
      </c>
      <c r="K707" s="261" t="s">
        <v>187</v>
      </c>
      <c r="L707" s="266"/>
      <c r="M707" s="267" t="s">
        <v>1</v>
      </c>
      <c r="N707" s="268" t="s">
        <v>45</v>
      </c>
      <c r="O707" s="91"/>
      <c r="P707" s="227">
        <f>O707*H707</f>
        <v>0</v>
      </c>
      <c r="Q707" s="227">
        <v>0</v>
      </c>
      <c r="R707" s="227">
        <f>Q707*H707</f>
        <v>0</v>
      </c>
      <c r="S707" s="227">
        <v>0</v>
      </c>
      <c r="T707" s="228">
        <f>S707*H707</f>
        <v>0</v>
      </c>
      <c r="U707" s="38"/>
      <c r="V707" s="38"/>
      <c r="W707" s="38"/>
      <c r="X707" s="38"/>
      <c r="Y707" s="38"/>
      <c r="Z707" s="38"/>
      <c r="AA707" s="38"/>
      <c r="AB707" s="38"/>
      <c r="AC707" s="38"/>
      <c r="AD707" s="38"/>
      <c r="AE707" s="38"/>
      <c r="AR707" s="229" t="s">
        <v>269</v>
      </c>
      <c r="AT707" s="229" t="s">
        <v>238</v>
      </c>
      <c r="AU707" s="229" t="s">
        <v>127</v>
      </c>
      <c r="AY707" s="17" t="s">
        <v>181</v>
      </c>
      <c r="BE707" s="230">
        <f>IF(N707="základní",J707,0)</f>
        <v>0</v>
      </c>
      <c r="BF707" s="230">
        <f>IF(N707="snížená",J707,0)</f>
        <v>0</v>
      </c>
      <c r="BG707" s="230">
        <f>IF(N707="zákl. přenesená",J707,0)</f>
        <v>0</v>
      </c>
      <c r="BH707" s="230">
        <f>IF(N707="sníž. přenesená",J707,0)</f>
        <v>0</v>
      </c>
      <c r="BI707" s="230">
        <f>IF(N707="nulová",J707,0)</f>
        <v>0</v>
      </c>
      <c r="BJ707" s="17" t="s">
        <v>127</v>
      </c>
      <c r="BK707" s="230">
        <f>ROUND(I707*H707,2)</f>
        <v>0</v>
      </c>
      <c r="BL707" s="17" t="s">
        <v>228</v>
      </c>
      <c r="BM707" s="229" t="s">
        <v>937</v>
      </c>
    </row>
    <row r="708" s="13" customFormat="1">
      <c r="A708" s="13"/>
      <c r="B708" s="236"/>
      <c r="C708" s="237"/>
      <c r="D708" s="238" t="s">
        <v>191</v>
      </c>
      <c r="E708" s="239" t="s">
        <v>1</v>
      </c>
      <c r="F708" s="240" t="s">
        <v>938</v>
      </c>
      <c r="G708" s="237"/>
      <c r="H708" s="241">
        <v>0.17399999999999999</v>
      </c>
      <c r="I708" s="242"/>
      <c r="J708" s="237"/>
      <c r="K708" s="237"/>
      <c r="L708" s="243"/>
      <c r="M708" s="244"/>
      <c r="N708" s="245"/>
      <c r="O708" s="245"/>
      <c r="P708" s="245"/>
      <c r="Q708" s="245"/>
      <c r="R708" s="245"/>
      <c r="S708" s="245"/>
      <c r="T708" s="246"/>
      <c r="U708" s="13"/>
      <c r="V708" s="13"/>
      <c r="W708" s="13"/>
      <c r="X708" s="13"/>
      <c r="Y708" s="13"/>
      <c r="Z708" s="13"/>
      <c r="AA708" s="13"/>
      <c r="AB708" s="13"/>
      <c r="AC708" s="13"/>
      <c r="AD708" s="13"/>
      <c r="AE708" s="13"/>
      <c r="AT708" s="247" t="s">
        <v>191</v>
      </c>
      <c r="AU708" s="247" t="s">
        <v>127</v>
      </c>
      <c r="AV708" s="13" t="s">
        <v>127</v>
      </c>
      <c r="AW708" s="13" t="s">
        <v>36</v>
      </c>
      <c r="AX708" s="13" t="s">
        <v>79</v>
      </c>
      <c r="AY708" s="247" t="s">
        <v>181</v>
      </c>
    </row>
    <row r="709" s="14" customFormat="1">
      <c r="A709" s="14"/>
      <c r="B709" s="248"/>
      <c r="C709" s="249"/>
      <c r="D709" s="238" t="s">
        <v>191</v>
      </c>
      <c r="E709" s="250" t="s">
        <v>1</v>
      </c>
      <c r="F709" s="251" t="s">
        <v>193</v>
      </c>
      <c r="G709" s="249"/>
      <c r="H709" s="252">
        <v>0.17399999999999999</v>
      </c>
      <c r="I709" s="253"/>
      <c r="J709" s="249"/>
      <c r="K709" s="249"/>
      <c r="L709" s="254"/>
      <c r="M709" s="255"/>
      <c r="N709" s="256"/>
      <c r="O709" s="256"/>
      <c r="P709" s="256"/>
      <c r="Q709" s="256"/>
      <c r="R709" s="256"/>
      <c r="S709" s="256"/>
      <c r="T709" s="257"/>
      <c r="U709" s="14"/>
      <c r="V709" s="14"/>
      <c r="W709" s="14"/>
      <c r="X709" s="14"/>
      <c r="Y709" s="14"/>
      <c r="Z709" s="14"/>
      <c r="AA709" s="14"/>
      <c r="AB709" s="14"/>
      <c r="AC709" s="14"/>
      <c r="AD709" s="14"/>
      <c r="AE709" s="14"/>
      <c r="AT709" s="258" t="s">
        <v>191</v>
      </c>
      <c r="AU709" s="258" t="s">
        <v>127</v>
      </c>
      <c r="AV709" s="14" t="s">
        <v>188</v>
      </c>
      <c r="AW709" s="14" t="s">
        <v>36</v>
      </c>
      <c r="AX709" s="14" t="s">
        <v>86</v>
      </c>
      <c r="AY709" s="258" t="s">
        <v>181</v>
      </c>
    </row>
    <row r="710" s="2" customFormat="1" ht="33" customHeight="1">
      <c r="A710" s="38"/>
      <c r="B710" s="39"/>
      <c r="C710" s="218" t="s">
        <v>587</v>
      </c>
      <c r="D710" s="218" t="s">
        <v>183</v>
      </c>
      <c r="E710" s="219" t="s">
        <v>939</v>
      </c>
      <c r="F710" s="220" t="s">
        <v>940</v>
      </c>
      <c r="G710" s="221" t="s">
        <v>227</v>
      </c>
      <c r="H710" s="222">
        <v>135.93600000000001</v>
      </c>
      <c r="I710" s="223"/>
      <c r="J710" s="224">
        <f>ROUND(I710*H710,2)</f>
        <v>0</v>
      </c>
      <c r="K710" s="220" t="s">
        <v>187</v>
      </c>
      <c r="L710" s="44"/>
      <c r="M710" s="225" t="s">
        <v>1</v>
      </c>
      <c r="N710" s="226" t="s">
        <v>45</v>
      </c>
      <c r="O710" s="91"/>
      <c r="P710" s="227">
        <f>O710*H710</f>
        <v>0</v>
      </c>
      <c r="Q710" s="227">
        <v>0</v>
      </c>
      <c r="R710" s="227">
        <f>Q710*H710</f>
        <v>0</v>
      </c>
      <c r="S710" s="227">
        <v>0</v>
      </c>
      <c r="T710" s="228">
        <f>S710*H710</f>
        <v>0</v>
      </c>
      <c r="U710" s="38"/>
      <c r="V710" s="38"/>
      <c r="W710" s="38"/>
      <c r="X710" s="38"/>
      <c r="Y710" s="38"/>
      <c r="Z710" s="38"/>
      <c r="AA710" s="38"/>
      <c r="AB710" s="38"/>
      <c r="AC710" s="38"/>
      <c r="AD710" s="38"/>
      <c r="AE710" s="38"/>
      <c r="AR710" s="229" t="s">
        <v>228</v>
      </c>
      <c r="AT710" s="229" t="s">
        <v>183</v>
      </c>
      <c r="AU710" s="229" t="s">
        <v>127</v>
      </c>
      <c r="AY710" s="17" t="s">
        <v>181</v>
      </c>
      <c r="BE710" s="230">
        <f>IF(N710="základní",J710,0)</f>
        <v>0</v>
      </c>
      <c r="BF710" s="230">
        <f>IF(N710="snížená",J710,0)</f>
        <v>0</v>
      </c>
      <c r="BG710" s="230">
        <f>IF(N710="zákl. přenesená",J710,0)</f>
        <v>0</v>
      </c>
      <c r="BH710" s="230">
        <f>IF(N710="sníž. přenesená",J710,0)</f>
        <v>0</v>
      </c>
      <c r="BI710" s="230">
        <f>IF(N710="nulová",J710,0)</f>
        <v>0</v>
      </c>
      <c r="BJ710" s="17" t="s">
        <v>127</v>
      </c>
      <c r="BK710" s="230">
        <f>ROUND(I710*H710,2)</f>
        <v>0</v>
      </c>
      <c r="BL710" s="17" t="s">
        <v>228</v>
      </c>
      <c r="BM710" s="229" t="s">
        <v>941</v>
      </c>
    </row>
    <row r="711" s="2" customFormat="1">
      <c r="A711" s="38"/>
      <c r="B711" s="39"/>
      <c r="C711" s="40"/>
      <c r="D711" s="231" t="s">
        <v>189</v>
      </c>
      <c r="E711" s="40"/>
      <c r="F711" s="232" t="s">
        <v>942</v>
      </c>
      <c r="G711" s="40"/>
      <c r="H711" s="40"/>
      <c r="I711" s="233"/>
      <c r="J711" s="40"/>
      <c r="K711" s="40"/>
      <c r="L711" s="44"/>
      <c r="M711" s="234"/>
      <c r="N711" s="235"/>
      <c r="O711" s="91"/>
      <c r="P711" s="91"/>
      <c r="Q711" s="91"/>
      <c r="R711" s="91"/>
      <c r="S711" s="91"/>
      <c r="T711" s="92"/>
      <c r="U711" s="38"/>
      <c r="V711" s="38"/>
      <c r="W711" s="38"/>
      <c r="X711" s="38"/>
      <c r="Y711" s="38"/>
      <c r="Z711" s="38"/>
      <c r="AA711" s="38"/>
      <c r="AB711" s="38"/>
      <c r="AC711" s="38"/>
      <c r="AD711" s="38"/>
      <c r="AE711" s="38"/>
      <c r="AT711" s="17" t="s">
        <v>189</v>
      </c>
      <c r="AU711" s="17" t="s">
        <v>127</v>
      </c>
    </row>
    <row r="712" s="13" customFormat="1">
      <c r="A712" s="13"/>
      <c r="B712" s="236"/>
      <c r="C712" s="237"/>
      <c r="D712" s="238" t="s">
        <v>191</v>
      </c>
      <c r="E712" s="239" t="s">
        <v>1</v>
      </c>
      <c r="F712" s="240" t="s">
        <v>943</v>
      </c>
      <c r="G712" s="237"/>
      <c r="H712" s="241">
        <v>149.81999999999999</v>
      </c>
      <c r="I712" s="242"/>
      <c r="J712" s="237"/>
      <c r="K712" s="237"/>
      <c r="L712" s="243"/>
      <c r="M712" s="244"/>
      <c r="N712" s="245"/>
      <c r="O712" s="245"/>
      <c r="P712" s="245"/>
      <c r="Q712" s="245"/>
      <c r="R712" s="245"/>
      <c r="S712" s="245"/>
      <c r="T712" s="246"/>
      <c r="U712" s="13"/>
      <c r="V712" s="13"/>
      <c r="W712" s="13"/>
      <c r="X712" s="13"/>
      <c r="Y712" s="13"/>
      <c r="Z712" s="13"/>
      <c r="AA712" s="13"/>
      <c r="AB712" s="13"/>
      <c r="AC712" s="13"/>
      <c r="AD712" s="13"/>
      <c r="AE712" s="13"/>
      <c r="AT712" s="247" t="s">
        <v>191</v>
      </c>
      <c r="AU712" s="247" t="s">
        <v>127</v>
      </c>
      <c r="AV712" s="13" t="s">
        <v>127</v>
      </c>
      <c r="AW712" s="13" t="s">
        <v>36</v>
      </c>
      <c r="AX712" s="13" t="s">
        <v>79</v>
      </c>
      <c r="AY712" s="247" t="s">
        <v>181</v>
      </c>
    </row>
    <row r="713" s="13" customFormat="1">
      <c r="A713" s="13"/>
      <c r="B713" s="236"/>
      <c r="C713" s="237"/>
      <c r="D713" s="238" t="s">
        <v>191</v>
      </c>
      <c r="E713" s="239" t="s">
        <v>1</v>
      </c>
      <c r="F713" s="240" t="s">
        <v>944</v>
      </c>
      <c r="G713" s="237"/>
      <c r="H713" s="241">
        <v>-13.884</v>
      </c>
      <c r="I713" s="242"/>
      <c r="J713" s="237"/>
      <c r="K713" s="237"/>
      <c r="L713" s="243"/>
      <c r="M713" s="244"/>
      <c r="N713" s="245"/>
      <c r="O713" s="245"/>
      <c r="P713" s="245"/>
      <c r="Q713" s="245"/>
      <c r="R713" s="245"/>
      <c r="S713" s="245"/>
      <c r="T713" s="246"/>
      <c r="U713" s="13"/>
      <c r="V713" s="13"/>
      <c r="W713" s="13"/>
      <c r="X713" s="13"/>
      <c r="Y713" s="13"/>
      <c r="Z713" s="13"/>
      <c r="AA713" s="13"/>
      <c r="AB713" s="13"/>
      <c r="AC713" s="13"/>
      <c r="AD713" s="13"/>
      <c r="AE713" s="13"/>
      <c r="AT713" s="247" t="s">
        <v>191</v>
      </c>
      <c r="AU713" s="247" t="s">
        <v>127</v>
      </c>
      <c r="AV713" s="13" t="s">
        <v>127</v>
      </c>
      <c r="AW713" s="13" t="s">
        <v>36</v>
      </c>
      <c r="AX713" s="13" t="s">
        <v>79</v>
      </c>
      <c r="AY713" s="247" t="s">
        <v>181</v>
      </c>
    </row>
    <row r="714" s="14" customFormat="1">
      <c r="A714" s="14"/>
      <c r="B714" s="248"/>
      <c r="C714" s="249"/>
      <c r="D714" s="238" t="s">
        <v>191</v>
      </c>
      <c r="E714" s="250" t="s">
        <v>1</v>
      </c>
      <c r="F714" s="251" t="s">
        <v>193</v>
      </c>
      <c r="G714" s="249"/>
      <c r="H714" s="252">
        <v>135.93599999999998</v>
      </c>
      <c r="I714" s="253"/>
      <c r="J714" s="249"/>
      <c r="K714" s="249"/>
      <c r="L714" s="254"/>
      <c r="M714" s="255"/>
      <c r="N714" s="256"/>
      <c r="O714" s="256"/>
      <c r="P714" s="256"/>
      <c r="Q714" s="256"/>
      <c r="R714" s="256"/>
      <c r="S714" s="256"/>
      <c r="T714" s="257"/>
      <c r="U714" s="14"/>
      <c r="V714" s="14"/>
      <c r="W714" s="14"/>
      <c r="X714" s="14"/>
      <c r="Y714" s="14"/>
      <c r="Z714" s="14"/>
      <c r="AA714" s="14"/>
      <c r="AB714" s="14"/>
      <c r="AC714" s="14"/>
      <c r="AD714" s="14"/>
      <c r="AE714" s="14"/>
      <c r="AT714" s="258" t="s">
        <v>191</v>
      </c>
      <c r="AU714" s="258" t="s">
        <v>127</v>
      </c>
      <c r="AV714" s="14" t="s">
        <v>188</v>
      </c>
      <c r="AW714" s="14" t="s">
        <v>36</v>
      </c>
      <c r="AX714" s="14" t="s">
        <v>86</v>
      </c>
      <c r="AY714" s="258" t="s">
        <v>181</v>
      </c>
    </row>
    <row r="715" s="2" customFormat="1" ht="16.5" customHeight="1">
      <c r="A715" s="38"/>
      <c r="B715" s="39"/>
      <c r="C715" s="259" t="s">
        <v>945</v>
      </c>
      <c r="D715" s="259" t="s">
        <v>238</v>
      </c>
      <c r="E715" s="260" t="s">
        <v>935</v>
      </c>
      <c r="F715" s="261" t="s">
        <v>936</v>
      </c>
      <c r="G715" s="262" t="s">
        <v>218</v>
      </c>
      <c r="H715" s="263">
        <v>0.84599999999999997</v>
      </c>
      <c r="I715" s="264"/>
      <c r="J715" s="265">
        <f>ROUND(I715*H715,2)</f>
        <v>0</v>
      </c>
      <c r="K715" s="261" t="s">
        <v>187</v>
      </c>
      <c r="L715" s="266"/>
      <c r="M715" s="267" t="s">
        <v>1</v>
      </c>
      <c r="N715" s="268" t="s">
        <v>45</v>
      </c>
      <c r="O715" s="91"/>
      <c r="P715" s="227">
        <f>O715*H715</f>
        <v>0</v>
      </c>
      <c r="Q715" s="227">
        <v>0</v>
      </c>
      <c r="R715" s="227">
        <f>Q715*H715</f>
        <v>0</v>
      </c>
      <c r="S715" s="227">
        <v>0</v>
      </c>
      <c r="T715" s="228">
        <f>S715*H715</f>
        <v>0</v>
      </c>
      <c r="U715" s="38"/>
      <c r="V715" s="38"/>
      <c r="W715" s="38"/>
      <c r="X715" s="38"/>
      <c r="Y715" s="38"/>
      <c r="Z715" s="38"/>
      <c r="AA715" s="38"/>
      <c r="AB715" s="38"/>
      <c r="AC715" s="38"/>
      <c r="AD715" s="38"/>
      <c r="AE715" s="38"/>
      <c r="AR715" s="229" t="s">
        <v>269</v>
      </c>
      <c r="AT715" s="229" t="s">
        <v>238</v>
      </c>
      <c r="AU715" s="229" t="s">
        <v>127</v>
      </c>
      <c r="AY715" s="17" t="s">
        <v>181</v>
      </c>
      <c r="BE715" s="230">
        <f>IF(N715="základní",J715,0)</f>
        <v>0</v>
      </c>
      <c r="BF715" s="230">
        <f>IF(N715="snížená",J715,0)</f>
        <v>0</v>
      </c>
      <c r="BG715" s="230">
        <f>IF(N715="zákl. přenesená",J715,0)</f>
        <v>0</v>
      </c>
      <c r="BH715" s="230">
        <f>IF(N715="sníž. přenesená",J715,0)</f>
        <v>0</v>
      </c>
      <c r="BI715" s="230">
        <f>IF(N715="nulová",J715,0)</f>
        <v>0</v>
      </c>
      <c r="BJ715" s="17" t="s">
        <v>127</v>
      </c>
      <c r="BK715" s="230">
        <f>ROUND(I715*H715,2)</f>
        <v>0</v>
      </c>
      <c r="BL715" s="17" t="s">
        <v>228</v>
      </c>
      <c r="BM715" s="229" t="s">
        <v>946</v>
      </c>
    </row>
    <row r="716" s="13" customFormat="1">
      <c r="A716" s="13"/>
      <c r="B716" s="236"/>
      <c r="C716" s="237"/>
      <c r="D716" s="238" t="s">
        <v>191</v>
      </c>
      <c r="E716" s="239" t="s">
        <v>1</v>
      </c>
      <c r="F716" s="240" t="s">
        <v>947</v>
      </c>
      <c r="G716" s="237"/>
      <c r="H716" s="241">
        <v>0.84599999999999997</v>
      </c>
      <c r="I716" s="242"/>
      <c r="J716" s="237"/>
      <c r="K716" s="237"/>
      <c r="L716" s="243"/>
      <c r="M716" s="244"/>
      <c r="N716" s="245"/>
      <c r="O716" s="245"/>
      <c r="P716" s="245"/>
      <c r="Q716" s="245"/>
      <c r="R716" s="245"/>
      <c r="S716" s="245"/>
      <c r="T716" s="246"/>
      <c r="U716" s="13"/>
      <c r="V716" s="13"/>
      <c r="W716" s="13"/>
      <c r="X716" s="13"/>
      <c r="Y716" s="13"/>
      <c r="Z716" s="13"/>
      <c r="AA716" s="13"/>
      <c r="AB716" s="13"/>
      <c r="AC716" s="13"/>
      <c r="AD716" s="13"/>
      <c r="AE716" s="13"/>
      <c r="AT716" s="247" t="s">
        <v>191</v>
      </c>
      <c r="AU716" s="247" t="s">
        <v>127</v>
      </c>
      <c r="AV716" s="13" t="s">
        <v>127</v>
      </c>
      <c r="AW716" s="13" t="s">
        <v>36</v>
      </c>
      <c r="AX716" s="13" t="s">
        <v>79</v>
      </c>
      <c r="AY716" s="247" t="s">
        <v>181</v>
      </c>
    </row>
    <row r="717" s="14" customFormat="1">
      <c r="A717" s="14"/>
      <c r="B717" s="248"/>
      <c r="C717" s="249"/>
      <c r="D717" s="238" t="s">
        <v>191</v>
      </c>
      <c r="E717" s="250" t="s">
        <v>1</v>
      </c>
      <c r="F717" s="251" t="s">
        <v>193</v>
      </c>
      <c r="G717" s="249"/>
      <c r="H717" s="252">
        <v>0.84599999999999997</v>
      </c>
      <c r="I717" s="253"/>
      <c r="J717" s="249"/>
      <c r="K717" s="249"/>
      <c r="L717" s="254"/>
      <c r="M717" s="255"/>
      <c r="N717" s="256"/>
      <c r="O717" s="256"/>
      <c r="P717" s="256"/>
      <c r="Q717" s="256"/>
      <c r="R717" s="256"/>
      <c r="S717" s="256"/>
      <c r="T717" s="257"/>
      <c r="U717" s="14"/>
      <c r="V717" s="14"/>
      <c r="W717" s="14"/>
      <c r="X717" s="14"/>
      <c r="Y717" s="14"/>
      <c r="Z717" s="14"/>
      <c r="AA717" s="14"/>
      <c r="AB717" s="14"/>
      <c r="AC717" s="14"/>
      <c r="AD717" s="14"/>
      <c r="AE717" s="14"/>
      <c r="AT717" s="258" t="s">
        <v>191</v>
      </c>
      <c r="AU717" s="258" t="s">
        <v>127</v>
      </c>
      <c r="AV717" s="14" t="s">
        <v>188</v>
      </c>
      <c r="AW717" s="14" t="s">
        <v>36</v>
      </c>
      <c r="AX717" s="14" t="s">
        <v>86</v>
      </c>
      <c r="AY717" s="258" t="s">
        <v>181</v>
      </c>
    </row>
    <row r="718" s="2" customFormat="1" ht="24.15" customHeight="1">
      <c r="A718" s="38"/>
      <c r="B718" s="39"/>
      <c r="C718" s="218" t="s">
        <v>591</v>
      </c>
      <c r="D718" s="218" t="s">
        <v>183</v>
      </c>
      <c r="E718" s="219" t="s">
        <v>948</v>
      </c>
      <c r="F718" s="220" t="s">
        <v>949</v>
      </c>
      <c r="G718" s="221" t="s">
        <v>227</v>
      </c>
      <c r="H718" s="222">
        <v>581.25</v>
      </c>
      <c r="I718" s="223"/>
      <c r="J718" s="224">
        <f>ROUND(I718*H718,2)</f>
        <v>0</v>
      </c>
      <c r="K718" s="220" t="s">
        <v>187</v>
      </c>
      <c r="L718" s="44"/>
      <c r="M718" s="225" t="s">
        <v>1</v>
      </c>
      <c r="N718" s="226" t="s">
        <v>45</v>
      </c>
      <c r="O718" s="91"/>
      <c r="P718" s="227">
        <f>O718*H718</f>
        <v>0</v>
      </c>
      <c r="Q718" s="227">
        <v>0</v>
      </c>
      <c r="R718" s="227">
        <f>Q718*H718</f>
        <v>0</v>
      </c>
      <c r="S718" s="227">
        <v>0</v>
      </c>
      <c r="T718" s="228">
        <f>S718*H718</f>
        <v>0</v>
      </c>
      <c r="U718" s="38"/>
      <c r="V718" s="38"/>
      <c r="W718" s="38"/>
      <c r="X718" s="38"/>
      <c r="Y718" s="38"/>
      <c r="Z718" s="38"/>
      <c r="AA718" s="38"/>
      <c r="AB718" s="38"/>
      <c r="AC718" s="38"/>
      <c r="AD718" s="38"/>
      <c r="AE718" s="38"/>
      <c r="AR718" s="229" t="s">
        <v>228</v>
      </c>
      <c r="AT718" s="229" t="s">
        <v>183</v>
      </c>
      <c r="AU718" s="229" t="s">
        <v>127</v>
      </c>
      <c r="AY718" s="17" t="s">
        <v>181</v>
      </c>
      <c r="BE718" s="230">
        <f>IF(N718="základní",J718,0)</f>
        <v>0</v>
      </c>
      <c r="BF718" s="230">
        <f>IF(N718="snížená",J718,0)</f>
        <v>0</v>
      </c>
      <c r="BG718" s="230">
        <f>IF(N718="zákl. přenesená",J718,0)</f>
        <v>0</v>
      </c>
      <c r="BH718" s="230">
        <f>IF(N718="sníž. přenesená",J718,0)</f>
        <v>0</v>
      </c>
      <c r="BI718" s="230">
        <f>IF(N718="nulová",J718,0)</f>
        <v>0</v>
      </c>
      <c r="BJ718" s="17" t="s">
        <v>127</v>
      </c>
      <c r="BK718" s="230">
        <f>ROUND(I718*H718,2)</f>
        <v>0</v>
      </c>
      <c r="BL718" s="17" t="s">
        <v>228</v>
      </c>
      <c r="BM718" s="229" t="s">
        <v>950</v>
      </c>
    </row>
    <row r="719" s="2" customFormat="1">
      <c r="A719" s="38"/>
      <c r="B719" s="39"/>
      <c r="C719" s="40"/>
      <c r="D719" s="231" t="s">
        <v>189</v>
      </c>
      <c r="E719" s="40"/>
      <c r="F719" s="232" t="s">
        <v>951</v>
      </c>
      <c r="G719" s="40"/>
      <c r="H719" s="40"/>
      <c r="I719" s="233"/>
      <c r="J719" s="40"/>
      <c r="K719" s="40"/>
      <c r="L719" s="44"/>
      <c r="M719" s="234"/>
      <c r="N719" s="235"/>
      <c r="O719" s="91"/>
      <c r="P719" s="91"/>
      <c r="Q719" s="91"/>
      <c r="R719" s="91"/>
      <c r="S719" s="91"/>
      <c r="T719" s="92"/>
      <c r="U719" s="38"/>
      <c r="V719" s="38"/>
      <c r="W719" s="38"/>
      <c r="X719" s="38"/>
      <c r="Y719" s="38"/>
      <c r="Z719" s="38"/>
      <c r="AA719" s="38"/>
      <c r="AB719" s="38"/>
      <c r="AC719" s="38"/>
      <c r="AD719" s="38"/>
      <c r="AE719" s="38"/>
      <c r="AT719" s="17" t="s">
        <v>189</v>
      </c>
      <c r="AU719" s="17" t="s">
        <v>127</v>
      </c>
    </row>
    <row r="720" s="2" customFormat="1" ht="49.05" customHeight="1">
      <c r="A720" s="38"/>
      <c r="B720" s="39"/>
      <c r="C720" s="259" t="s">
        <v>952</v>
      </c>
      <c r="D720" s="259" t="s">
        <v>238</v>
      </c>
      <c r="E720" s="260" t="s">
        <v>953</v>
      </c>
      <c r="F720" s="261" t="s">
        <v>954</v>
      </c>
      <c r="G720" s="262" t="s">
        <v>227</v>
      </c>
      <c r="H720" s="263">
        <v>677.447</v>
      </c>
      <c r="I720" s="264"/>
      <c r="J720" s="265">
        <f>ROUND(I720*H720,2)</f>
        <v>0</v>
      </c>
      <c r="K720" s="261" t="s">
        <v>187</v>
      </c>
      <c r="L720" s="266"/>
      <c r="M720" s="267" t="s">
        <v>1</v>
      </c>
      <c r="N720" s="268" t="s">
        <v>45</v>
      </c>
      <c r="O720" s="91"/>
      <c r="P720" s="227">
        <f>O720*H720</f>
        <v>0</v>
      </c>
      <c r="Q720" s="227">
        <v>0</v>
      </c>
      <c r="R720" s="227">
        <f>Q720*H720</f>
        <v>0</v>
      </c>
      <c r="S720" s="227">
        <v>0</v>
      </c>
      <c r="T720" s="228">
        <f>S720*H720</f>
        <v>0</v>
      </c>
      <c r="U720" s="38"/>
      <c r="V720" s="38"/>
      <c r="W720" s="38"/>
      <c r="X720" s="38"/>
      <c r="Y720" s="38"/>
      <c r="Z720" s="38"/>
      <c r="AA720" s="38"/>
      <c r="AB720" s="38"/>
      <c r="AC720" s="38"/>
      <c r="AD720" s="38"/>
      <c r="AE720" s="38"/>
      <c r="AR720" s="229" t="s">
        <v>269</v>
      </c>
      <c r="AT720" s="229" t="s">
        <v>238</v>
      </c>
      <c r="AU720" s="229" t="s">
        <v>127</v>
      </c>
      <c r="AY720" s="17" t="s">
        <v>181</v>
      </c>
      <c r="BE720" s="230">
        <f>IF(N720="základní",J720,0)</f>
        <v>0</v>
      </c>
      <c r="BF720" s="230">
        <f>IF(N720="snížená",J720,0)</f>
        <v>0</v>
      </c>
      <c r="BG720" s="230">
        <f>IF(N720="zákl. přenesená",J720,0)</f>
        <v>0</v>
      </c>
      <c r="BH720" s="230">
        <f>IF(N720="sníž. přenesená",J720,0)</f>
        <v>0</v>
      </c>
      <c r="BI720" s="230">
        <f>IF(N720="nulová",J720,0)</f>
        <v>0</v>
      </c>
      <c r="BJ720" s="17" t="s">
        <v>127</v>
      </c>
      <c r="BK720" s="230">
        <f>ROUND(I720*H720,2)</f>
        <v>0</v>
      </c>
      <c r="BL720" s="17" t="s">
        <v>228</v>
      </c>
      <c r="BM720" s="229" t="s">
        <v>955</v>
      </c>
    </row>
    <row r="721" s="13" customFormat="1">
      <c r="A721" s="13"/>
      <c r="B721" s="236"/>
      <c r="C721" s="237"/>
      <c r="D721" s="238" t="s">
        <v>191</v>
      </c>
      <c r="E721" s="239" t="s">
        <v>1</v>
      </c>
      <c r="F721" s="240" t="s">
        <v>956</v>
      </c>
      <c r="G721" s="237"/>
      <c r="H721" s="241">
        <v>677.447</v>
      </c>
      <c r="I721" s="242"/>
      <c r="J721" s="237"/>
      <c r="K721" s="237"/>
      <c r="L721" s="243"/>
      <c r="M721" s="244"/>
      <c r="N721" s="245"/>
      <c r="O721" s="245"/>
      <c r="P721" s="245"/>
      <c r="Q721" s="245"/>
      <c r="R721" s="245"/>
      <c r="S721" s="245"/>
      <c r="T721" s="246"/>
      <c r="U721" s="13"/>
      <c r="V721" s="13"/>
      <c r="W721" s="13"/>
      <c r="X721" s="13"/>
      <c r="Y721" s="13"/>
      <c r="Z721" s="13"/>
      <c r="AA721" s="13"/>
      <c r="AB721" s="13"/>
      <c r="AC721" s="13"/>
      <c r="AD721" s="13"/>
      <c r="AE721" s="13"/>
      <c r="AT721" s="247" t="s">
        <v>191</v>
      </c>
      <c r="AU721" s="247" t="s">
        <v>127</v>
      </c>
      <c r="AV721" s="13" t="s">
        <v>127</v>
      </c>
      <c r="AW721" s="13" t="s">
        <v>36</v>
      </c>
      <c r="AX721" s="13" t="s">
        <v>79</v>
      </c>
      <c r="AY721" s="247" t="s">
        <v>181</v>
      </c>
    </row>
    <row r="722" s="14" customFormat="1">
      <c r="A722" s="14"/>
      <c r="B722" s="248"/>
      <c r="C722" s="249"/>
      <c r="D722" s="238" t="s">
        <v>191</v>
      </c>
      <c r="E722" s="250" t="s">
        <v>1</v>
      </c>
      <c r="F722" s="251" t="s">
        <v>193</v>
      </c>
      <c r="G722" s="249"/>
      <c r="H722" s="252">
        <v>677.447</v>
      </c>
      <c r="I722" s="253"/>
      <c r="J722" s="249"/>
      <c r="K722" s="249"/>
      <c r="L722" s="254"/>
      <c r="M722" s="255"/>
      <c r="N722" s="256"/>
      <c r="O722" s="256"/>
      <c r="P722" s="256"/>
      <c r="Q722" s="256"/>
      <c r="R722" s="256"/>
      <c r="S722" s="256"/>
      <c r="T722" s="257"/>
      <c r="U722" s="14"/>
      <c r="V722" s="14"/>
      <c r="W722" s="14"/>
      <c r="X722" s="14"/>
      <c r="Y722" s="14"/>
      <c r="Z722" s="14"/>
      <c r="AA722" s="14"/>
      <c r="AB722" s="14"/>
      <c r="AC722" s="14"/>
      <c r="AD722" s="14"/>
      <c r="AE722" s="14"/>
      <c r="AT722" s="258" t="s">
        <v>191</v>
      </c>
      <c r="AU722" s="258" t="s">
        <v>127</v>
      </c>
      <c r="AV722" s="14" t="s">
        <v>188</v>
      </c>
      <c r="AW722" s="14" t="s">
        <v>36</v>
      </c>
      <c r="AX722" s="14" t="s">
        <v>86</v>
      </c>
      <c r="AY722" s="258" t="s">
        <v>181</v>
      </c>
    </row>
    <row r="723" s="2" customFormat="1" ht="24.15" customHeight="1">
      <c r="A723" s="38"/>
      <c r="B723" s="39"/>
      <c r="C723" s="218" t="s">
        <v>596</v>
      </c>
      <c r="D723" s="218" t="s">
        <v>183</v>
      </c>
      <c r="E723" s="219" t="s">
        <v>948</v>
      </c>
      <c r="F723" s="220" t="s">
        <v>949</v>
      </c>
      <c r="G723" s="221" t="s">
        <v>227</v>
      </c>
      <c r="H723" s="222">
        <v>581.25</v>
      </c>
      <c r="I723" s="223"/>
      <c r="J723" s="224">
        <f>ROUND(I723*H723,2)</f>
        <v>0</v>
      </c>
      <c r="K723" s="220" t="s">
        <v>187</v>
      </c>
      <c r="L723" s="44"/>
      <c r="M723" s="225" t="s">
        <v>1</v>
      </c>
      <c r="N723" s="226" t="s">
        <v>45</v>
      </c>
      <c r="O723" s="91"/>
      <c r="P723" s="227">
        <f>O723*H723</f>
        <v>0</v>
      </c>
      <c r="Q723" s="227">
        <v>0</v>
      </c>
      <c r="R723" s="227">
        <f>Q723*H723</f>
        <v>0</v>
      </c>
      <c r="S723" s="227">
        <v>0</v>
      </c>
      <c r="T723" s="228">
        <f>S723*H723</f>
        <v>0</v>
      </c>
      <c r="U723" s="38"/>
      <c r="V723" s="38"/>
      <c r="W723" s="38"/>
      <c r="X723" s="38"/>
      <c r="Y723" s="38"/>
      <c r="Z723" s="38"/>
      <c r="AA723" s="38"/>
      <c r="AB723" s="38"/>
      <c r="AC723" s="38"/>
      <c r="AD723" s="38"/>
      <c r="AE723" s="38"/>
      <c r="AR723" s="229" t="s">
        <v>228</v>
      </c>
      <c r="AT723" s="229" t="s">
        <v>183</v>
      </c>
      <c r="AU723" s="229" t="s">
        <v>127</v>
      </c>
      <c r="AY723" s="17" t="s">
        <v>181</v>
      </c>
      <c r="BE723" s="230">
        <f>IF(N723="základní",J723,0)</f>
        <v>0</v>
      </c>
      <c r="BF723" s="230">
        <f>IF(N723="snížená",J723,0)</f>
        <v>0</v>
      </c>
      <c r="BG723" s="230">
        <f>IF(N723="zákl. přenesená",J723,0)</f>
        <v>0</v>
      </c>
      <c r="BH723" s="230">
        <f>IF(N723="sníž. přenesená",J723,0)</f>
        <v>0</v>
      </c>
      <c r="BI723" s="230">
        <f>IF(N723="nulová",J723,0)</f>
        <v>0</v>
      </c>
      <c r="BJ723" s="17" t="s">
        <v>127</v>
      </c>
      <c r="BK723" s="230">
        <f>ROUND(I723*H723,2)</f>
        <v>0</v>
      </c>
      <c r="BL723" s="17" t="s">
        <v>228</v>
      </c>
      <c r="BM723" s="229" t="s">
        <v>957</v>
      </c>
    </row>
    <row r="724" s="2" customFormat="1">
      <c r="A724" s="38"/>
      <c r="B724" s="39"/>
      <c r="C724" s="40"/>
      <c r="D724" s="231" t="s">
        <v>189</v>
      </c>
      <c r="E724" s="40"/>
      <c r="F724" s="232" t="s">
        <v>951</v>
      </c>
      <c r="G724" s="40"/>
      <c r="H724" s="40"/>
      <c r="I724" s="233"/>
      <c r="J724" s="40"/>
      <c r="K724" s="40"/>
      <c r="L724" s="44"/>
      <c r="M724" s="234"/>
      <c r="N724" s="235"/>
      <c r="O724" s="91"/>
      <c r="P724" s="91"/>
      <c r="Q724" s="91"/>
      <c r="R724" s="91"/>
      <c r="S724" s="91"/>
      <c r="T724" s="92"/>
      <c r="U724" s="38"/>
      <c r="V724" s="38"/>
      <c r="W724" s="38"/>
      <c r="X724" s="38"/>
      <c r="Y724" s="38"/>
      <c r="Z724" s="38"/>
      <c r="AA724" s="38"/>
      <c r="AB724" s="38"/>
      <c r="AC724" s="38"/>
      <c r="AD724" s="38"/>
      <c r="AE724" s="38"/>
      <c r="AT724" s="17" t="s">
        <v>189</v>
      </c>
      <c r="AU724" s="17" t="s">
        <v>127</v>
      </c>
    </row>
    <row r="725" s="2" customFormat="1" ht="49.05" customHeight="1">
      <c r="A725" s="38"/>
      <c r="B725" s="39"/>
      <c r="C725" s="259" t="s">
        <v>958</v>
      </c>
      <c r="D725" s="259" t="s">
        <v>238</v>
      </c>
      <c r="E725" s="260" t="s">
        <v>959</v>
      </c>
      <c r="F725" s="261" t="s">
        <v>960</v>
      </c>
      <c r="G725" s="262" t="s">
        <v>227</v>
      </c>
      <c r="H725" s="263">
        <v>677.447</v>
      </c>
      <c r="I725" s="264"/>
      <c r="J725" s="265">
        <f>ROUND(I725*H725,2)</f>
        <v>0</v>
      </c>
      <c r="K725" s="261" t="s">
        <v>187</v>
      </c>
      <c r="L725" s="266"/>
      <c r="M725" s="267" t="s">
        <v>1</v>
      </c>
      <c r="N725" s="268" t="s">
        <v>45</v>
      </c>
      <c r="O725" s="91"/>
      <c r="P725" s="227">
        <f>O725*H725</f>
        <v>0</v>
      </c>
      <c r="Q725" s="227">
        <v>0</v>
      </c>
      <c r="R725" s="227">
        <f>Q725*H725</f>
        <v>0</v>
      </c>
      <c r="S725" s="227">
        <v>0</v>
      </c>
      <c r="T725" s="228">
        <f>S725*H725</f>
        <v>0</v>
      </c>
      <c r="U725" s="38"/>
      <c r="V725" s="38"/>
      <c r="W725" s="38"/>
      <c r="X725" s="38"/>
      <c r="Y725" s="38"/>
      <c r="Z725" s="38"/>
      <c r="AA725" s="38"/>
      <c r="AB725" s="38"/>
      <c r="AC725" s="38"/>
      <c r="AD725" s="38"/>
      <c r="AE725" s="38"/>
      <c r="AR725" s="229" t="s">
        <v>269</v>
      </c>
      <c r="AT725" s="229" t="s">
        <v>238</v>
      </c>
      <c r="AU725" s="229" t="s">
        <v>127</v>
      </c>
      <c r="AY725" s="17" t="s">
        <v>181</v>
      </c>
      <c r="BE725" s="230">
        <f>IF(N725="základní",J725,0)</f>
        <v>0</v>
      </c>
      <c r="BF725" s="230">
        <f>IF(N725="snížená",J725,0)</f>
        <v>0</v>
      </c>
      <c r="BG725" s="230">
        <f>IF(N725="zákl. přenesená",J725,0)</f>
        <v>0</v>
      </c>
      <c r="BH725" s="230">
        <f>IF(N725="sníž. přenesená",J725,0)</f>
        <v>0</v>
      </c>
      <c r="BI725" s="230">
        <f>IF(N725="nulová",J725,0)</f>
        <v>0</v>
      </c>
      <c r="BJ725" s="17" t="s">
        <v>127</v>
      </c>
      <c r="BK725" s="230">
        <f>ROUND(I725*H725,2)</f>
        <v>0</v>
      </c>
      <c r="BL725" s="17" t="s">
        <v>228</v>
      </c>
      <c r="BM725" s="229" t="s">
        <v>961</v>
      </c>
    </row>
    <row r="726" s="13" customFormat="1">
      <c r="A726" s="13"/>
      <c r="B726" s="236"/>
      <c r="C726" s="237"/>
      <c r="D726" s="238" t="s">
        <v>191</v>
      </c>
      <c r="E726" s="239" t="s">
        <v>1</v>
      </c>
      <c r="F726" s="240" t="s">
        <v>956</v>
      </c>
      <c r="G726" s="237"/>
      <c r="H726" s="241">
        <v>677.447</v>
      </c>
      <c r="I726" s="242"/>
      <c r="J726" s="237"/>
      <c r="K726" s="237"/>
      <c r="L726" s="243"/>
      <c r="M726" s="244"/>
      <c r="N726" s="245"/>
      <c r="O726" s="245"/>
      <c r="P726" s="245"/>
      <c r="Q726" s="245"/>
      <c r="R726" s="245"/>
      <c r="S726" s="245"/>
      <c r="T726" s="246"/>
      <c r="U726" s="13"/>
      <c r="V726" s="13"/>
      <c r="W726" s="13"/>
      <c r="X726" s="13"/>
      <c r="Y726" s="13"/>
      <c r="Z726" s="13"/>
      <c r="AA726" s="13"/>
      <c r="AB726" s="13"/>
      <c r="AC726" s="13"/>
      <c r="AD726" s="13"/>
      <c r="AE726" s="13"/>
      <c r="AT726" s="247" t="s">
        <v>191</v>
      </c>
      <c r="AU726" s="247" t="s">
        <v>127</v>
      </c>
      <c r="AV726" s="13" t="s">
        <v>127</v>
      </c>
      <c r="AW726" s="13" t="s">
        <v>36</v>
      </c>
      <c r="AX726" s="13" t="s">
        <v>79</v>
      </c>
      <c r="AY726" s="247" t="s">
        <v>181</v>
      </c>
    </row>
    <row r="727" s="14" customFormat="1">
      <c r="A727" s="14"/>
      <c r="B727" s="248"/>
      <c r="C727" s="249"/>
      <c r="D727" s="238" t="s">
        <v>191</v>
      </c>
      <c r="E727" s="250" t="s">
        <v>1</v>
      </c>
      <c r="F727" s="251" t="s">
        <v>193</v>
      </c>
      <c r="G727" s="249"/>
      <c r="H727" s="252">
        <v>677.447</v>
      </c>
      <c r="I727" s="253"/>
      <c r="J727" s="249"/>
      <c r="K727" s="249"/>
      <c r="L727" s="254"/>
      <c r="M727" s="255"/>
      <c r="N727" s="256"/>
      <c r="O727" s="256"/>
      <c r="P727" s="256"/>
      <c r="Q727" s="256"/>
      <c r="R727" s="256"/>
      <c r="S727" s="256"/>
      <c r="T727" s="257"/>
      <c r="U727" s="14"/>
      <c r="V727" s="14"/>
      <c r="W727" s="14"/>
      <c r="X727" s="14"/>
      <c r="Y727" s="14"/>
      <c r="Z727" s="14"/>
      <c r="AA727" s="14"/>
      <c r="AB727" s="14"/>
      <c r="AC727" s="14"/>
      <c r="AD727" s="14"/>
      <c r="AE727" s="14"/>
      <c r="AT727" s="258" t="s">
        <v>191</v>
      </c>
      <c r="AU727" s="258" t="s">
        <v>127</v>
      </c>
      <c r="AV727" s="14" t="s">
        <v>188</v>
      </c>
      <c r="AW727" s="14" t="s">
        <v>36</v>
      </c>
      <c r="AX727" s="14" t="s">
        <v>86</v>
      </c>
      <c r="AY727" s="258" t="s">
        <v>181</v>
      </c>
    </row>
    <row r="728" s="2" customFormat="1" ht="24.15" customHeight="1">
      <c r="A728" s="38"/>
      <c r="B728" s="39"/>
      <c r="C728" s="218" t="s">
        <v>602</v>
      </c>
      <c r="D728" s="218" t="s">
        <v>183</v>
      </c>
      <c r="E728" s="219" t="s">
        <v>962</v>
      </c>
      <c r="F728" s="220" t="s">
        <v>963</v>
      </c>
      <c r="G728" s="221" t="s">
        <v>227</v>
      </c>
      <c r="H728" s="222">
        <v>135.93600000000001</v>
      </c>
      <c r="I728" s="223"/>
      <c r="J728" s="224">
        <f>ROUND(I728*H728,2)</f>
        <v>0</v>
      </c>
      <c r="K728" s="220" t="s">
        <v>187</v>
      </c>
      <c r="L728" s="44"/>
      <c r="M728" s="225" t="s">
        <v>1</v>
      </c>
      <c r="N728" s="226" t="s">
        <v>45</v>
      </c>
      <c r="O728" s="91"/>
      <c r="P728" s="227">
        <f>O728*H728</f>
        <v>0</v>
      </c>
      <c r="Q728" s="227">
        <v>0</v>
      </c>
      <c r="R728" s="227">
        <f>Q728*H728</f>
        <v>0</v>
      </c>
      <c r="S728" s="227">
        <v>0</v>
      </c>
      <c r="T728" s="228">
        <f>S728*H728</f>
        <v>0</v>
      </c>
      <c r="U728" s="38"/>
      <c r="V728" s="38"/>
      <c r="W728" s="38"/>
      <c r="X728" s="38"/>
      <c r="Y728" s="38"/>
      <c r="Z728" s="38"/>
      <c r="AA728" s="38"/>
      <c r="AB728" s="38"/>
      <c r="AC728" s="38"/>
      <c r="AD728" s="38"/>
      <c r="AE728" s="38"/>
      <c r="AR728" s="229" t="s">
        <v>228</v>
      </c>
      <c r="AT728" s="229" t="s">
        <v>183</v>
      </c>
      <c r="AU728" s="229" t="s">
        <v>127</v>
      </c>
      <c r="AY728" s="17" t="s">
        <v>181</v>
      </c>
      <c r="BE728" s="230">
        <f>IF(N728="základní",J728,0)</f>
        <v>0</v>
      </c>
      <c r="BF728" s="230">
        <f>IF(N728="snížená",J728,0)</f>
        <v>0</v>
      </c>
      <c r="BG728" s="230">
        <f>IF(N728="zákl. přenesená",J728,0)</f>
        <v>0</v>
      </c>
      <c r="BH728" s="230">
        <f>IF(N728="sníž. přenesená",J728,0)</f>
        <v>0</v>
      </c>
      <c r="BI728" s="230">
        <f>IF(N728="nulová",J728,0)</f>
        <v>0</v>
      </c>
      <c r="BJ728" s="17" t="s">
        <v>127</v>
      </c>
      <c r="BK728" s="230">
        <f>ROUND(I728*H728,2)</f>
        <v>0</v>
      </c>
      <c r="BL728" s="17" t="s">
        <v>228</v>
      </c>
      <c r="BM728" s="229" t="s">
        <v>964</v>
      </c>
    </row>
    <row r="729" s="2" customFormat="1">
      <c r="A729" s="38"/>
      <c r="B729" s="39"/>
      <c r="C729" s="40"/>
      <c r="D729" s="231" t="s">
        <v>189</v>
      </c>
      <c r="E729" s="40"/>
      <c r="F729" s="232" t="s">
        <v>965</v>
      </c>
      <c r="G729" s="40"/>
      <c r="H729" s="40"/>
      <c r="I729" s="233"/>
      <c r="J729" s="40"/>
      <c r="K729" s="40"/>
      <c r="L729" s="44"/>
      <c r="M729" s="234"/>
      <c r="N729" s="235"/>
      <c r="O729" s="91"/>
      <c r="P729" s="91"/>
      <c r="Q729" s="91"/>
      <c r="R729" s="91"/>
      <c r="S729" s="91"/>
      <c r="T729" s="92"/>
      <c r="U729" s="38"/>
      <c r="V729" s="38"/>
      <c r="W729" s="38"/>
      <c r="X729" s="38"/>
      <c r="Y729" s="38"/>
      <c r="Z729" s="38"/>
      <c r="AA729" s="38"/>
      <c r="AB729" s="38"/>
      <c r="AC729" s="38"/>
      <c r="AD729" s="38"/>
      <c r="AE729" s="38"/>
      <c r="AT729" s="17" t="s">
        <v>189</v>
      </c>
      <c r="AU729" s="17" t="s">
        <v>127</v>
      </c>
    </row>
    <row r="730" s="2" customFormat="1" ht="49.05" customHeight="1">
      <c r="A730" s="38"/>
      <c r="B730" s="39"/>
      <c r="C730" s="259" t="s">
        <v>966</v>
      </c>
      <c r="D730" s="259" t="s">
        <v>238</v>
      </c>
      <c r="E730" s="260" t="s">
        <v>953</v>
      </c>
      <c r="F730" s="261" t="s">
        <v>954</v>
      </c>
      <c r="G730" s="262" t="s">
        <v>227</v>
      </c>
      <c r="H730" s="263">
        <v>165.97800000000001</v>
      </c>
      <c r="I730" s="264"/>
      <c r="J730" s="265">
        <f>ROUND(I730*H730,2)</f>
        <v>0</v>
      </c>
      <c r="K730" s="261" t="s">
        <v>187</v>
      </c>
      <c r="L730" s="266"/>
      <c r="M730" s="267" t="s">
        <v>1</v>
      </c>
      <c r="N730" s="268" t="s">
        <v>45</v>
      </c>
      <c r="O730" s="91"/>
      <c r="P730" s="227">
        <f>O730*H730</f>
        <v>0</v>
      </c>
      <c r="Q730" s="227">
        <v>0</v>
      </c>
      <c r="R730" s="227">
        <f>Q730*H730</f>
        <v>0</v>
      </c>
      <c r="S730" s="227">
        <v>0</v>
      </c>
      <c r="T730" s="228">
        <f>S730*H730</f>
        <v>0</v>
      </c>
      <c r="U730" s="38"/>
      <c r="V730" s="38"/>
      <c r="W730" s="38"/>
      <c r="X730" s="38"/>
      <c r="Y730" s="38"/>
      <c r="Z730" s="38"/>
      <c r="AA730" s="38"/>
      <c r="AB730" s="38"/>
      <c r="AC730" s="38"/>
      <c r="AD730" s="38"/>
      <c r="AE730" s="38"/>
      <c r="AR730" s="229" t="s">
        <v>269</v>
      </c>
      <c r="AT730" s="229" t="s">
        <v>238</v>
      </c>
      <c r="AU730" s="229" t="s">
        <v>127</v>
      </c>
      <c r="AY730" s="17" t="s">
        <v>181</v>
      </c>
      <c r="BE730" s="230">
        <f>IF(N730="základní",J730,0)</f>
        <v>0</v>
      </c>
      <c r="BF730" s="230">
        <f>IF(N730="snížená",J730,0)</f>
        <v>0</v>
      </c>
      <c r="BG730" s="230">
        <f>IF(N730="zákl. přenesená",J730,0)</f>
        <v>0</v>
      </c>
      <c r="BH730" s="230">
        <f>IF(N730="sníž. přenesená",J730,0)</f>
        <v>0</v>
      </c>
      <c r="BI730" s="230">
        <f>IF(N730="nulová",J730,0)</f>
        <v>0</v>
      </c>
      <c r="BJ730" s="17" t="s">
        <v>127</v>
      </c>
      <c r="BK730" s="230">
        <f>ROUND(I730*H730,2)</f>
        <v>0</v>
      </c>
      <c r="BL730" s="17" t="s">
        <v>228</v>
      </c>
      <c r="BM730" s="229" t="s">
        <v>967</v>
      </c>
    </row>
    <row r="731" s="13" customFormat="1">
      <c r="A731" s="13"/>
      <c r="B731" s="236"/>
      <c r="C731" s="237"/>
      <c r="D731" s="238" t="s">
        <v>191</v>
      </c>
      <c r="E731" s="239" t="s">
        <v>1</v>
      </c>
      <c r="F731" s="240" t="s">
        <v>968</v>
      </c>
      <c r="G731" s="237"/>
      <c r="H731" s="241">
        <v>165.97800000000001</v>
      </c>
      <c r="I731" s="242"/>
      <c r="J731" s="237"/>
      <c r="K731" s="237"/>
      <c r="L731" s="243"/>
      <c r="M731" s="244"/>
      <c r="N731" s="245"/>
      <c r="O731" s="245"/>
      <c r="P731" s="245"/>
      <c r="Q731" s="245"/>
      <c r="R731" s="245"/>
      <c r="S731" s="245"/>
      <c r="T731" s="246"/>
      <c r="U731" s="13"/>
      <c r="V731" s="13"/>
      <c r="W731" s="13"/>
      <c r="X731" s="13"/>
      <c r="Y731" s="13"/>
      <c r="Z731" s="13"/>
      <c r="AA731" s="13"/>
      <c r="AB731" s="13"/>
      <c r="AC731" s="13"/>
      <c r="AD731" s="13"/>
      <c r="AE731" s="13"/>
      <c r="AT731" s="247" t="s">
        <v>191</v>
      </c>
      <c r="AU731" s="247" t="s">
        <v>127</v>
      </c>
      <c r="AV731" s="13" t="s">
        <v>127</v>
      </c>
      <c r="AW731" s="13" t="s">
        <v>36</v>
      </c>
      <c r="AX731" s="13" t="s">
        <v>79</v>
      </c>
      <c r="AY731" s="247" t="s">
        <v>181</v>
      </c>
    </row>
    <row r="732" s="14" customFormat="1">
      <c r="A732" s="14"/>
      <c r="B732" s="248"/>
      <c r="C732" s="249"/>
      <c r="D732" s="238" t="s">
        <v>191</v>
      </c>
      <c r="E732" s="250" t="s">
        <v>1</v>
      </c>
      <c r="F732" s="251" t="s">
        <v>193</v>
      </c>
      <c r="G732" s="249"/>
      <c r="H732" s="252">
        <v>165.97800000000001</v>
      </c>
      <c r="I732" s="253"/>
      <c r="J732" s="249"/>
      <c r="K732" s="249"/>
      <c r="L732" s="254"/>
      <c r="M732" s="255"/>
      <c r="N732" s="256"/>
      <c r="O732" s="256"/>
      <c r="P732" s="256"/>
      <c r="Q732" s="256"/>
      <c r="R732" s="256"/>
      <c r="S732" s="256"/>
      <c r="T732" s="257"/>
      <c r="U732" s="14"/>
      <c r="V732" s="14"/>
      <c r="W732" s="14"/>
      <c r="X732" s="14"/>
      <c r="Y732" s="14"/>
      <c r="Z732" s="14"/>
      <c r="AA732" s="14"/>
      <c r="AB732" s="14"/>
      <c r="AC732" s="14"/>
      <c r="AD732" s="14"/>
      <c r="AE732" s="14"/>
      <c r="AT732" s="258" t="s">
        <v>191</v>
      </c>
      <c r="AU732" s="258" t="s">
        <v>127</v>
      </c>
      <c r="AV732" s="14" t="s">
        <v>188</v>
      </c>
      <c r="AW732" s="14" t="s">
        <v>36</v>
      </c>
      <c r="AX732" s="14" t="s">
        <v>86</v>
      </c>
      <c r="AY732" s="258" t="s">
        <v>181</v>
      </c>
    </row>
    <row r="733" s="2" customFormat="1" ht="24.15" customHeight="1">
      <c r="A733" s="38"/>
      <c r="B733" s="39"/>
      <c r="C733" s="218" t="s">
        <v>607</v>
      </c>
      <c r="D733" s="218" t="s">
        <v>183</v>
      </c>
      <c r="E733" s="219" t="s">
        <v>962</v>
      </c>
      <c r="F733" s="220" t="s">
        <v>963</v>
      </c>
      <c r="G733" s="221" t="s">
        <v>227</v>
      </c>
      <c r="H733" s="222">
        <v>135.93600000000001</v>
      </c>
      <c r="I733" s="223"/>
      <c r="J733" s="224">
        <f>ROUND(I733*H733,2)</f>
        <v>0</v>
      </c>
      <c r="K733" s="220" t="s">
        <v>187</v>
      </c>
      <c r="L733" s="44"/>
      <c r="M733" s="225" t="s">
        <v>1</v>
      </c>
      <c r="N733" s="226" t="s">
        <v>45</v>
      </c>
      <c r="O733" s="91"/>
      <c r="P733" s="227">
        <f>O733*H733</f>
        <v>0</v>
      </c>
      <c r="Q733" s="227">
        <v>0</v>
      </c>
      <c r="R733" s="227">
        <f>Q733*H733</f>
        <v>0</v>
      </c>
      <c r="S733" s="227">
        <v>0</v>
      </c>
      <c r="T733" s="228">
        <f>S733*H733</f>
        <v>0</v>
      </c>
      <c r="U733" s="38"/>
      <c r="V733" s="38"/>
      <c r="W733" s="38"/>
      <c r="X733" s="38"/>
      <c r="Y733" s="38"/>
      <c r="Z733" s="38"/>
      <c r="AA733" s="38"/>
      <c r="AB733" s="38"/>
      <c r="AC733" s="38"/>
      <c r="AD733" s="38"/>
      <c r="AE733" s="38"/>
      <c r="AR733" s="229" t="s">
        <v>228</v>
      </c>
      <c r="AT733" s="229" t="s">
        <v>183</v>
      </c>
      <c r="AU733" s="229" t="s">
        <v>127</v>
      </c>
      <c r="AY733" s="17" t="s">
        <v>181</v>
      </c>
      <c r="BE733" s="230">
        <f>IF(N733="základní",J733,0)</f>
        <v>0</v>
      </c>
      <c r="BF733" s="230">
        <f>IF(N733="snížená",J733,0)</f>
        <v>0</v>
      </c>
      <c r="BG733" s="230">
        <f>IF(N733="zákl. přenesená",J733,0)</f>
        <v>0</v>
      </c>
      <c r="BH733" s="230">
        <f>IF(N733="sníž. přenesená",J733,0)</f>
        <v>0</v>
      </c>
      <c r="BI733" s="230">
        <f>IF(N733="nulová",J733,0)</f>
        <v>0</v>
      </c>
      <c r="BJ733" s="17" t="s">
        <v>127</v>
      </c>
      <c r="BK733" s="230">
        <f>ROUND(I733*H733,2)</f>
        <v>0</v>
      </c>
      <c r="BL733" s="17" t="s">
        <v>228</v>
      </c>
      <c r="BM733" s="229" t="s">
        <v>969</v>
      </c>
    </row>
    <row r="734" s="2" customFormat="1">
      <c r="A734" s="38"/>
      <c r="B734" s="39"/>
      <c r="C734" s="40"/>
      <c r="D734" s="231" t="s">
        <v>189</v>
      </c>
      <c r="E734" s="40"/>
      <c r="F734" s="232" t="s">
        <v>965</v>
      </c>
      <c r="G734" s="40"/>
      <c r="H734" s="40"/>
      <c r="I734" s="233"/>
      <c r="J734" s="40"/>
      <c r="K734" s="40"/>
      <c r="L734" s="44"/>
      <c r="M734" s="234"/>
      <c r="N734" s="235"/>
      <c r="O734" s="91"/>
      <c r="P734" s="91"/>
      <c r="Q734" s="91"/>
      <c r="R734" s="91"/>
      <c r="S734" s="91"/>
      <c r="T734" s="92"/>
      <c r="U734" s="38"/>
      <c r="V734" s="38"/>
      <c r="W734" s="38"/>
      <c r="X734" s="38"/>
      <c r="Y734" s="38"/>
      <c r="Z734" s="38"/>
      <c r="AA734" s="38"/>
      <c r="AB734" s="38"/>
      <c r="AC734" s="38"/>
      <c r="AD734" s="38"/>
      <c r="AE734" s="38"/>
      <c r="AT734" s="17" t="s">
        <v>189</v>
      </c>
      <c r="AU734" s="17" t="s">
        <v>127</v>
      </c>
    </row>
    <row r="735" s="2" customFormat="1" ht="49.05" customHeight="1">
      <c r="A735" s="38"/>
      <c r="B735" s="39"/>
      <c r="C735" s="259" t="s">
        <v>970</v>
      </c>
      <c r="D735" s="259" t="s">
        <v>238</v>
      </c>
      <c r="E735" s="260" t="s">
        <v>959</v>
      </c>
      <c r="F735" s="261" t="s">
        <v>960</v>
      </c>
      <c r="G735" s="262" t="s">
        <v>227</v>
      </c>
      <c r="H735" s="263">
        <v>165.97800000000001</v>
      </c>
      <c r="I735" s="264"/>
      <c r="J735" s="265">
        <f>ROUND(I735*H735,2)</f>
        <v>0</v>
      </c>
      <c r="K735" s="261" t="s">
        <v>187</v>
      </c>
      <c r="L735" s="266"/>
      <c r="M735" s="267" t="s">
        <v>1</v>
      </c>
      <c r="N735" s="268" t="s">
        <v>45</v>
      </c>
      <c r="O735" s="91"/>
      <c r="P735" s="227">
        <f>O735*H735</f>
        <v>0</v>
      </c>
      <c r="Q735" s="227">
        <v>0</v>
      </c>
      <c r="R735" s="227">
        <f>Q735*H735</f>
        <v>0</v>
      </c>
      <c r="S735" s="227">
        <v>0</v>
      </c>
      <c r="T735" s="228">
        <f>S735*H735</f>
        <v>0</v>
      </c>
      <c r="U735" s="38"/>
      <c r="V735" s="38"/>
      <c r="W735" s="38"/>
      <c r="X735" s="38"/>
      <c r="Y735" s="38"/>
      <c r="Z735" s="38"/>
      <c r="AA735" s="38"/>
      <c r="AB735" s="38"/>
      <c r="AC735" s="38"/>
      <c r="AD735" s="38"/>
      <c r="AE735" s="38"/>
      <c r="AR735" s="229" t="s">
        <v>269</v>
      </c>
      <c r="AT735" s="229" t="s">
        <v>238</v>
      </c>
      <c r="AU735" s="229" t="s">
        <v>127</v>
      </c>
      <c r="AY735" s="17" t="s">
        <v>181</v>
      </c>
      <c r="BE735" s="230">
        <f>IF(N735="základní",J735,0)</f>
        <v>0</v>
      </c>
      <c r="BF735" s="230">
        <f>IF(N735="snížená",J735,0)</f>
        <v>0</v>
      </c>
      <c r="BG735" s="230">
        <f>IF(N735="zákl. přenesená",J735,0)</f>
        <v>0</v>
      </c>
      <c r="BH735" s="230">
        <f>IF(N735="sníž. přenesená",J735,0)</f>
        <v>0</v>
      </c>
      <c r="BI735" s="230">
        <f>IF(N735="nulová",J735,0)</f>
        <v>0</v>
      </c>
      <c r="BJ735" s="17" t="s">
        <v>127</v>
      </c>
      <c r="BK735" s="230">
        <f>ROUND(I735*H735,2)</f>
        <v>0</v>
      </c>
      <c r="BL735" s="17" t="s">
        <v>228</v>
      </c>
      <c r="BM735" s="229" t="s">
        <v>971</v>
      </c>
    </row>
    <row r="736" s="13" customFormat="1">
      <c r="A736" s="13"/>
      <c r="B736" s="236"/>
      <c r="C736" s="237"/>
      <c r="D736" s="238" t="s">
        <v>191</v>
      </c>
      <c r="E736" s="239" t="s">
        <v>1</v>
      </c>
      <c r="F736" s="240" t="s">
        <v>968</v>
      </c>
      <c r="G736" s="237"/>
      <c r="H736" s="241">
        <v>165.97800000000001</v>
      </c>
      <c r="I736" s="242"/>
      <c r="J736" s="237"/>
      <c r="K736" s="237"/>
      <c r="L736" s="243"/>
      <c r="M736" s="244"/>
      <c r="N736" s="245"/>
      <c r="O736" s="245"/>
      <c r="P736" s="245"/>
      <c r="Q736" s="245"/>
      <c r="R736" s="245"/>
      <c r="S736" s="245"/>
      <c r="T736" s="246"/>
      <c r="U736" s="13"/>
      <c r="V736" s="13"/>
      <c r="W736" s="13"/>
      <c r="X736" s="13"/>
      <c r="Y736" s="13"/>
      <c r="Z736" s="13"/>
      <c r="AA736" s="13"/>
      <c r="AB736" s="13"/>
      <c r="AC736" s="13"/>
      <c r="AD736" s="13"/>
      <c r="AE736" s="13"/>
      <c r="AT736" s="247" t="s">
        <v>191</v>
      </c>
      <c r="AU736" s="247" t="s">
        <v>127</v>
      </c>
      <c r="AV736" s="13" t="s">
        <v>127</v>
      </c>
      <c r="AW736" s="13" t="s">
        <v>36</v>
      </c>
      <c r="AX736" s="13" t="s">
        <v>79</v>
      </c>
      <c r="AY736" s="247" t="s">
        <v>181</v>
      </c>
    </row>
    <row r="737" s="14" customFormat="1">
      <c r="A737" s="14"/>
      <c r="B737" s="248"/>
      <c r="C737" s="249"/>
      <c r="D737" s="238" t="s">
        <v>191</v>
      </c>
      <c r="E737" s="250" t="s">
        <v>1</v>
      </c>
      <c r="F737" s="251" t="s">
        <v>193</v>
      </c>
      <c r="G737" s="249"/>
      <c r="H737" s="252">
        <v>165.97800000000001</v>
      </c>
      <c r="I737" s="253"/>
      <c r="J737" s="249"/>
      <c r="K737" s="249"/>
      <c r="L737" s="254"/>
      <c r="M737" s="255"/>
      <c r="N737" s="256"/>
      <c r="O737" s="256"/>
      <c r="P737" s="256"/>
      <c r="Q737" s="256"/>
      <c r="R737" s="256"/>
      <c r="S737" s="256"/>
      <c r="T737" s="257"/>
      <c r="U737" s="14"/>
      <c r="V737" s="14"/>
      <c r="W737" s="14"/>
      <c r="X737" s="14"/>
      <c r="Y737" s="14"/>
      <c r="Z737" s="14"/>
      <c r="AA737" s="14"/>
      <c r="AB737" s="14"/>
      <c r="AC737" s="14"/>
      <c r="AD737" s="14"/>
      <c r="AE737" s="14"/>
      <c r="AT737" s="258" t="s">
        <v>191</v>
      </c>
      <c r="AU737" s="258" t="s">
        <v>127</v>
      </c>
      <c r="AV737" s="14" t="s">
        <v>188</v>
      </c>
      <c r="AW737" s="14" t="s">
        <v>36</v>
      </c>
      <c r="AX737" s="14" t="s">
        <v>86</v>
      </c>
      <c r="AY737" s="258" t="s">
        <v>181</v>
      </c>
    </row>
    <row r="738" s="2" customFormat="1" ht="24.15" customHeight="1">
      <c r="A738" s="38"/>
      <c r="B738" s="39"/>
      <c r="C738" s="218" t="s">
        <v>612</v>
      </c>
      <c r="D738" s="218" t="s">
        <v>183</v>
      </c>
      <c r="E738" s="219" t="s">
        <v>972</v>
      </c>
      <c r="F738" s="220" t="s">
        <v>973</v>
      </c>
      <c r="G738" s="221" t="s">
        <v>227</v>
      </c>
      <c r="H738" s="222">
        <v>68.099999999999994</v>
      </c>
      <c r="I738" s="223"/>
      <c r="J738" s="224">
        <f>ROUND(I738*H738,2)</f>
        <v>0</v>
      </c>
      <c r="K738" s="220" t="s">
        <v>187</v>
      </c>
      <c r="L738" s="44"/>
      <c r="M738" s="225" t="s">
        <v>1</v>
      </c>
      <c r="N738" s="226" t="s">
        <v>45</v>
      </c>
      <c r="O738" s="91"/>
      <c r="P738" s="227">
        <f>O738*H738</f>
        <v>0</v>
      </c>
      <c r="Q738" s="227">
        <v>0</v>
      </c>
      <c r="R738" s="227">
        <f>Q738*H738</f>
        <v>0</v>
      </c>
      <c r="S738" s="227">
        <v>0</v>
      </c>
      <c r="T738" s="228">
        <f>S738*H738</f>
        <v>0</v>
      </c>
      <c r="U738" s="38"/>
      <c r="V738" s="38"/>
      <c r="W738" s="38"/>
      <c r="X738" s="38"/>
      <c r="Y738" s="38"/>
      <c r="Z738" s="38"/>
      <c r="AA738" s="38"/>
      <c r="AB738" s="38"/>
      <c r="AC738" s="38"/>
      <c r="AD738" s="38"/>
      <c r="AE738" s="38"/>
      <c r="AR738" s="229" t="s">
        <v>228</v>
      </c>
      <c r="AT738" s="229" t="s">
        <v>183</v>
      </c>
      <c r="AU738" s="229" t="s">
        <v>127</v>
      </c>
      <c r="AY738" s="17" t="s">
        <v>181</v>
      </c>
      <c r="BE738" s="230">
        <f>IF(N738="základní",J738,0)</f>
        <v>0</v>
      </c>
      <c r="BF738" s="230">
        <f>IF(N738="snížená",J738,0)</f>
        <v>0</v>
      </c>
      <c r="BG738" s="230">
        <f>IF(N738="zákl. přenesená",J738,0)</f>
        <v>0</v>
      </c>
      <c r="BH738" s="230">
        <f>IF(N738="sníž. přenesená",J738,0)</f>
        <v>0</v>
      </c>
      <c r="BI738" s="230">
        <f>IF(N738="nulová",J738,0)</f>
        <v>0</v>
      </c>
      <c r="BJ738" s="17" t="s">
        <v>127</v>
      </c>
      <c r="BK738" s="230">
        <f>ROUND(I738*H738,2)</f>
        <v>0</v>
      </c>
      <c r="BL738" s="17" t="s">
        <v>228</v>
      </c>
      <c r="BM738" s="229" t="s">
        <v>974</v>
      </c>
    </row>
    <row r="739" s="2" customFormat="1">
      <c r="A739" s="38"/>
      <c r="B739" s="39"/>
      <c r="C739" s="40"/>
      <c r="D739" s="231" t="s">
        <v>189</v>
      </c>
      <c r="E739" s="40"/>
      <c r="F739" s="232" t="s">
        <v>975</v>
      </c>
      <c r="G739" s="40"/>
      <c r="H739" s="40"/>
      <c r="I739" s="233"/>
      <c r="J739" s="40"/>
      <c r="K739" s="40"/>
      <c r="L739" s="44"/>
      <c r="M739" s="234"/>
      <c r="N739" s="235"/>
      <c r="O739" s="91"/>
      <c r="P739" s="91"/>
      <c r="Q739" s="91"/>
      <c r="R739" s="91"/>
      <c r="S739" s="91"/>
      <c r="T739" s="92"/>
      <c r="U739" s="38"/>
      <c r="V739" s="38"/>
      <c r="W739" s="38"/>
      <c r="X739" s="38"/>
      <c r="Y739" s="38"/>
      <c r="Z739" s="38"/>
      <c r="AA739" s="38"/>
      <c r="AB739" s="38"/>
      <c r="AC739" s="38"/>
      <c r="AD739" s="38"/>
      <c r="AE739" s="38"/>
      <c r="AT739" s="17" t="s">
        <v>189</v>
      </c>
      <c r="AU739" s="17" t="s">
        <v>127</v>
      </c>
    </row>
    <row r="740" s="13" customFormat="1">
      <c r="A740" s="13"/>
      <c r="B740" s="236"/>
      <c r="C740" s="237"/>
      <c r="D740" s="238" t="s">
        <v>191</v>
      </c>
      <c r="E740" s="239" t="s">
        <v>1</v>
      </c>
      <c r="F740" s="240" t="s">
        <v>642</v>
      </c>
      <c r="G740" s="237"/>
      <c r="H740" s="241">
        <v>68.099999999999994</v>
      </c>
      <c r="I740" s="242"/>
      <c r="J740" s="237"/>
      <c r="K740" s="237"/>
      <c r="L740" s="243"/>
      <c r="M740" s="244"/>
      <c r="N740" s="245"/>
      <c r="O740" s="245"/>
      <c r="P740" s="245"/>
      <c r="Q740" s="245"/>
      <c r="R740" s="245"/>
      <c r="S740" s="245"/>
      <c r="T740" s="246"/>
      <c r="U740" s="13"/>
      <c r="V740" s="13"/>
      <c r="W740" s="13"/>
      <c r="X740" s="13"/>
      <c r="Y740" s="13"/>
      <c r="Z740" s="13"/>
      <c r="AA740" s="13"/>
      <c r="AB740" s="13"/>
      <c r="AC740" s="13"/>
      <c r="AD740" s="13"/>
      <c r="AE740" s="13"/>
      <c r="AT740" s="247" t="s">
        <v>191</v>
      </c>
      <c r="AU740" s="247" t="s">
        <v>127</v>
      </c>
      <c r="AV740" s="13" t="s">
        <v>127</v>
      </c>
      <c r="AW740" s="13" t="s">
        <v>36</v>
      </c>
      <c r="AX740" s="13" t="s">
        <v>79</v>
      </c>
      <c r="AY740" s="247" t="s">
        <v>181</v>
      </c>
    </row>
    <row r="741" s="14" customFormat="1">
      <c r="A741" s="14"/>
      <c r="B741" s="248"/>
      <c r="C741" s="249"/>
      <c r="D741" s="238" t="s">
        <v>191</v>
      </c>
      <c r="E741" s="250" t="s">
        <v>1</v>
      </c>
      <c r="F741" s="251" t="s">
        <v>193</v>
      </c>
      <c r="G741" s="249"/>
      <c r="H741" s="252">
        <v>68.099999999999994</v>
      </c>
      <c r="I741" s="253"/>
      <c r="J741" s="249"/>
      <c r="K741" s="249"/>
      <c r="L741" s="254"/>
      <c r="M741" s="255"/>
      <c r="N741" s="256"/>
      <c r="O741" s="256"/>
      <c r="P741" s="256"/>
      <c r="Q741" s="256"/>
      <c r="R741" s="256"/>
      <c r="S741" s="256"/>
      <c r="T741" s="257"/>
      <c r="U741" s="14"/>
      <c r="V741" s="14"/>
      <c r="W741" s="14"/>
      <c r="X741" s="14"/>
      <c r="Y741" s="14"/>
      <c r="Z741" s="14"/>
      <c r="AA741" s="14"/>
      <c r="AB741" s="14"/>
      <c r="AC741" s="14"/>
      <c r="AD741" s="14"/>
      <c r="AE741" s="14"/>
      <c r="AT741" s="258" t="s">
        <v>191</v>
      </c>
      <c r="AU741" s="258" t="s">
        <v>127</v>
      </c>
      <c r="AV741" s="14" t="s">
        <v>188</v>
      </c>
      <c r="AW741" s="14" t="s">
        <v>36</v>
      </c>
      <c r="AX741" s="14" t="s">
        <v>86</v>
      </c>
      <c r="AY741" s="258" t="s">
        <v>181</v>
      </c>
    </row>
    <row r="742" s="2" customFormat="1" ht="24.15" customHeight="1">
      <c r="A742" s="38"/>
      <c r="B742" s="39"/>
      <c r="C742" s="259" t="s">
        <v>976</v>
      </c>
      <c r="D742" s="259" t="s">
        <v>238</v>
      </c>
      <c r="E742" s="260" t="s">
        <v>977</v>
      </c>
      <c r="F742" s="261" t="s">
        <v>978</v>
      </c>
      <c r="G742" s="262" t="s">
        <v>227</v>
      </c>
      <c r="H742" s="263">
        <v>83.150000000000006</v>
      </c>
      <c r="I742" s="264"/>
      <c r="J742" s="265">
        <f>ROUND(I742*H742,2)</f>
        <v>0</v>
      </c>
      <c r="K742" s="261" t="s">
        <v>187</v>
      </c>
      <c r="L742" s="266"/>
      <c r="M742" s="267" t="s">
        <v>1</v>
      </c>
      <c r="N742" s="268" t="s">
        <v>45</v>
      </c>
      <c r="O742" s="91"/>
      <c r="P742" s="227">
        <f>O742*H742</f>
        <v>0</v>
      </c>
      <c r="Q742" s="227">
        <v>0</v>
      </c>
      <c r="R742" s="227">
        <f>Q742*H742</f>
        <v>0</v>
      </c>
      <c r="S742" s="227">
        <v>0</v>
      </c>
      <c r="T742" s="228">
        <f>S742*H742</f>
        <v>0</v>
      </c>
      <c r="U742" s="38"/>
      <c r="V742" s="38"/>
      <c r="W742" s="38"/>
      <c r="X742" s="38"/>
      <c r="Y742" s="38"/>
      <c r="Z742" s="38"/>
      <c r="AA742" s="38"/>
      <c r="AB742" s="38"/>
      <c r="AC742" s="38"/>
      <c r="AD742" s="38"/>
      <c r="AE742" s="38"/>
      <c r="AR742" s="229" t="s">
        <v>269</v>
      </c>
      <c r="AT742" s="229" t="s">
        <v>238</v>
      </c>
      <c r="AU742" s="229" t="s">
        <v>127</v>
      </c>
      <c r="AY742" s="17" t="s">
        <v>181</v>
      </c>
      <c r="BE742" s="230">
        <f>IF(N742="základní",J742,0)</f>
        <v>0</v>
      </c>
      <c r="BF742" s="230">
        <f>IF(N742="snížená",J742,0)</f>
        <v>0</v>
      </c>
      <c r="BG742" s="230">
        <f>IF(N742="zákl. přenesená",J742,0)</f>
        <v>0</v>
      </c>
      <c r="BH742" s="230">
        <f>IF(N742="sníž. přenesená",J742,0)</f>
        <v>0</v>
      </c>
      <c r="BI742" s="230">
        <f>IF(N742="nulová",J742,0)</f>
        <v>0</v>
      </c>
      <c r="BJ742" s="17" t="s">
        <v>127</v>
      </c>
      <c r="BK742" s="230">
        <f>ROUND(I742*H742,2)</f>
        <v>0</v>
      </c>
      <c r="BL742" s="17" t="s">
        <v>228</v>
      </c>
      <c r="BM742" s="229" t="s">
        <v>979</v>
      </c>
    </row>
    <row r="743" s="13" customFormat="1">
      <c r="A743" s="13"/>
      <c r="B743" s="236"/>
      <c r="C743" s="237"/>
      <c r="D743" s="238" t="s">
        <v>191</v>
      </c>
      <c r="E743" s="239" t="s">
        <v>1</v>
      </c>
      <c r="F743" s="240" t="s">
        <v>980</v>
      </c>
      <c r="G743" s="237"/>
      <c r="H743" s="241">
        <v>83.150000000000006</v>
      </c>
      <c r="I743" s="242"/>
      <c r="J743" s="237"/>
      <c r="K743" s="237"/>
      <c r="L743" s="243"/>
      <c r="M743" s="244"/>
      <c r="N743" s="245"/>
      <c r="O743" s="245"/>
      <c r="P743" s="245"/>
      <c r="Q743" s="245"/>
      <c r="R743" s="245"/>
      <c r="S743" s="245"/>
      <c r="T743" s="246"/>
      <c r="U743" s="13"/>
      <c r="V743" s="13"/>
      <c r="W743" s="13"/>
      <c r="X743" s="13"/>
      <c r="Y743" s="13"/>
      <c r="Z743" s="13"/>
      <c r="AA743" s="13"/>
      <c r="AB743" s="13"/>
      <c r="AC743" s="13"/>
      <c r="AD743" s="13"/>
      <c r="AE743" s="13"/>
      <c r="AT743" s="247" t="s">
        <v>191</v>
      </c>
      <c r="AU743" s="247" t="s">
        <v>127</v>
      </c>
      <c r="AV743" s="13" t="s">
        <v>127</v>
      </c>
      <c r="AW743" s="13" t="s">
        <v>36</v>
      </c>
      <c r="AX743" s="13" t="s">
        <v>79</v>
      </c>
      <c r="AY743" s="247" t="s">
        <v>181</v>
      </c>
    </row>
    <row r="744" s="14" customFormat="1">
      <c r="A744" s="14"/>
      <c r="B744" s="248"/>
      <c r="C744" s="249"/>
      <c r="D744" s="238" t="s">
        <v>191</v>
      </c>
      <c r="E744" s="250" t="s">
        <v>1</v>
      </c>
      <c r="F744" s="251" t="s">
        <v>193</v>
      </c>
      <c r="G744" s="249"/>
      <c r="H744" s="252">
        <v>83.150000000000006</v>
      </c>
      <c r="I744" s="253"/>
      <c r="J744" s="249"/>
      <c r="K744" s="249"/>
      <c r="L744" s="254"/>
      <c r="M744" s="255"/>
      <c r="N744" s="256"/>
      <c r="O744" s="256"/>
      <c r="P744" s="256"/>
      <c r="Q744" s="256"/>
      <c r="R744" s="256"/>
      <c r="S744" s="256"/>
      <c r="T744" s="257"/>
      <c r="U744" s="14"/>
      <c r="V744" s="14"/>
      <c r="W744" s="14"/>
      <c r="X744" s="14"/>
      <c r="Y744" s="14"/>
      <c r="Z744" s="14"/>
      <c r="AA744" s="14"/>
      <c r="AB744" s="14"/>
      <c r="AC744" s="14"/>
      <c r="AD744" s="14"/>
      <c r="AE744" s="14"/>
      <c r="AT744" s="258" t="s">
        <v>191</v>
      </c>
      <c r="AU744" s="258" t="s">
        <v>127</v>
      </c>
      <c r="AV744" s="14" t="s">
        <v>188</v>
      </c>
      <c r="AW744" s="14" t="s">
        <v>36</v>
      </c>
      <c r="AX744" s="14" t="s">
        <v>86</v>
      </c>
      <c r="AY744" s="258" t="s">
        <v>181</v>
      </c>
    </row>
    <row r="745" s="2" customFormat="1" ht="49.05" customHeight="1">
      <c r="A745" s="38"/>
      <c r="B745" s="39"/>
      <c r="C745" s="218" t="s">
        <v>617</v>
      </c>
      <c r="D745" s="218" t="s">
        <v>183</v>
      </c>
      <c r="E745" s="219" t="s">
        <v>981</v>
      </c>
      <c r="F745" s="220" t="s">
        <v>982</v>
      </c>
      <c r="G745" s="221" t="s">
        <v>983</v>
      </c>
      <c r="H745" s="279"/>
      <c r="I745" s="223"/>
      <c r="J745" s="224">
        <f>ROUND(I745*H745,2)</f>
        <v>0</v>
      </c>
      <c r="K745" s="220" t="s">
        <v>187</v>
      </c>
      <c r="L745" s="44"/>
      <c r="M745" s="225" t="s">
        <v>1</v>
      </c>
      <c r="N745" s="226" t="s">
        <v>45</v>
      </c>
      <c r="O745" s="91"/>
      <c r="P745" s="227">
        <f>O745*H745</f>
        <v>0</v>
      </c>
      <c r="Q745" s="227">
        <v>0</v>
      </c>
      <c r="R745" s="227">
        <f>Q745*H745</f>
        <v>0</v>
      </c>
      <c r="S745" s="227">
        <v>0</v>
      </c>
      <c r="T745" s="228">
        <f>S745*H745</f>
        <v>0</v>
      </c>
      <c r="U745" s="38"/>
      <c r="V745" s="38"/>
      <c r="W745" s="38"/>
      <c r="X745" s="38"/>
      <c r="Y745" s="38"/>
      <c r="Z745" s="38"/>
      <c r="AA745" s="38"/>
      <c r="AB745" s="38"/>
      <c r="AC745" s="38"/>
      <c r="AD745" s="38"/>
      <c r="AE745" s="38"/>
      <c r="AR745" s="229" t="s">
        <v>228</v>
      </c>
      <c r="AT745" s="229" t="s">
        <v>183</v>
      </c>
      <c r="AU745" s="229" t="s">
        <v>127</v>
      </c>
      <c r="AY745" s="17" t="s">
        <v>181</v>
      </c>
      <c r="BE745" s="230">
        <f>IF(N745="základní",J745,0)</f>
        <v>0</v>
      </c>
      <c r="BF745" s="230">
        <f>IF(N745="snížená",J745,0)</f>
        <v>0</v>
      </c>
      <c r="BG745" s="230">
        <f>IF(N745="zákl. přenesená",J745,0)</f>
        <v>0</v>
      </c>
      <c r="BH745" s="230">
        <f>IF(N745="sníž. přenesená",J745,0)</f>
        <v>0</v>
      </c>
      <c r="BI745" s="230">
        <f>IF(N745="nulová",J745,0)</f>
        <v>0</v>
      </c>
      <c r="BJ745" s="17" t="s">
        <v>127</v>
      </c>
      <c r="BK745" s="230">
        <f>ROUND(I745*H745,2)</f>
        <v>0</v>
      </c>
      <c r="BL745" s="17" t="s">
        <v>228</v>
      </c>
      <c r="BM745" s="229" t="s">
        <v>984</v>
      </c>
    </row>
    <row r="746" s="2" customFormat="1">
      <c r="A746" s="38"/>
      <c r="B746" s="39"/>
      <c r="C746" s="40"/>
      <c r="D746" s="231" t="s">
        <v>189</v>
      </c>
      <c r="E746" s="40"/>
      <c r="F746" s="232" t="s">
        <v>985</v>
      </c>
      <c r="G746" s="40"/>
      <c r="H746" s="40"/>
      <c r="I746" s="233"/>
      <c r="J746" s="40"/>
      <c r="K746" s="40"/>
      <c r="L746" s="44"/>
      <c r="M746" s="234"/>
      <c r="N746" s="235"/>
      <c r="O746" s="91"/>
      <c r="P746" s="91"/>
      <c r="Q746" s="91"/>
      <c r="R746" s="91"/>
      <c r="S746" s="91"/>
      <c r="T746" s="92"/>
      <c r="U746" s="38"/>
      <c r="V746" s="38"/>
      <c r="W746" s="38"/>
      <c r="X746" s="38"/>
      <c r="Y746" s="38"/>
      <c r="Z746" s="38"/>
      <c r="AA746" s="38"/>
      <c r="AB746" s="38"/>
      <c r="AC746" s="38"/>
      <c r="AD746" s="38"/>
      <c r="AE746" s="38"/>
      <c r="AT746" s="17" t="s">
        <v>189</v>
      </c>
      <c r="AU746" s="17" t="s">
        <v>127</v>
      </c>
    </row>
    <row r="747" s="12" customFormat="1" ht="22.8" customHeight="1">
      <c r="A747" s="12"/>
      <c r="B747" s="202"/>
      <c r="C747" s="203"/>
      <c r="D747" s="204" t="s">
        <v>78</v>
      </c>
      <c r="E747" s="216" t="s">
        <v>986</v>
      </c>
      <c r="F747" s="216" t="s">
        <v>987</v>
      </c>
      <c r="G747" s="203"/>
      <c r="H747" s="203"/>
      <c r="I747" s="206"/>
      <c r="J747" s="217">
        <f>BK747</f>
        <v>0</v>
      </c>
      <c r="K747" s="203"/>
      <c r="L747" s="208"/>
      <c r="M747" s="209"/>
      <c r="N747" s="210"/>
      <c r="O747" s="210"/>
      <c r="P747" s="211">
        <f>SUM(P748:P976)</f>
        <v>0</v>
      </c>
      <c r="Q747" s="210"/>
      <c r="R747" s="211">
        <f>SUM(R748:R976)</f>
        <v>0</v>
      </c>
      <c r="S747" s="210"/>
      <c r="T747" s="212">
        <f>SUM(T748:T976)</f>
        <v>0</v>
      </c>
      <c r="U747" s="12"/>
      <c r="V747" s="12"/>
      <c r="W747" s="12"/>
      <c r="X747" s="12"/>
      <c r="Y747" s="12"/>
      <c r="Z747" s="12"/>
      <c r="AA747" s="12"/>
      <c r="AB747" s="12"/>
      <c r="AC747" s="12"/>
      <c r="AD747" s="12"/>
      <c r="AE747" s="12"/>
      <c r="AR747" s="213" t="s">
        <v>127</v>
      </c>
      <c r="AT747" s="214" t="s">
        <v>78</v>
      </c>
      <c r="AU747" s="214" t="s">
        <v>86</v>
      </c>
      <c r="AY747" s="213" t="s">
        <v>181</v>
      </c>
      <c r="BK747" s="215">
        <f>SUM(BK748:BK976)</f>
        <v>0</v>
      </c>
    </row>
    <row r="748" s="2" customFormat="1" ht="37.8" customHeight="1">
      <c r="A748" s="38"/>
      <c r="B748" s="39"/>
      <c r="C748" s="218" t="s">
        <v>988</v>
      </c>
      <c r="D748" s="218" t="s">
        <v>183</v>
      </c>
      <c r="E748" s="219" t="s">
        <v>989</v>
      </c>
      <c r="F748" s="220" t="s">
        <v>990</v>
      </c>
      <c r="G748" s="221" t="s">
        <v>227</v>
      </c>
      <c r="H748" s="222">
        <v>730.91800000000001</v>
      </c>
      <c r="I748" s="223"/>
      <c r="J748" s="224">
        <f>ROUND(I748*H748,2)</f>
        <v>0</v>
      </c>
      <c r="K748" s="220" t="s">
        <v>187</v>
      </c>
      <c r="L748" s="44"/>
      <c r="M748" s="225" t="s">
        <v>1</v>
      </c>
      <c r="N748" s="226" t="s">
        <v>45</v>
      </c>
      <c r="O748" s="91"/>
      <c r="P748" s="227">
        <f>O748*H748</f>
        <v>0</v>
      </c>
      <c r="Q748" s="227">
        <v>0</v>
      </c>
      <c r="R748" s="227">
        <f>Q748*H748</f>
        <v>0</v>
      </c>
      <c r="S748" s="227">
        <v>0</v>
      </c>
      <c r="T748" s="228">
        <f>S748*H748</f>
        <v>0</v>
      </c>
      <c r="U748" s="38"/>
      <c r="V748" s="38"/>
      <c r="W748" s="38"/>
      <c r="X748" s="38"/>
      <c r="Y748" s="38"/>
      <c r="Z748" s="38"/>
      <c r="AA748" s="38"/>
      <c r="AB748" s="38"/>
      <c r="AC748" s="38"/>
      <c r="AD748" s="38"/>
      <c r="AE748" s="38"/>
      <c r="AR748" s="229" t="s">
        <v>228</v>
      </c>
      <c r="AT748" s="229" t="s">
        <v>183</v>
      </c>
      <c r="AU748" s="229" t="s">
        <v>127</v>
      </c>
      <c r="AY748" s="17" t="s">
        <v>181</v>
      </c>
      <c r="BE748" s="230">
        <f>IF(N748="základní",J748,0)</f>
        <v>0</v>
      </c>
      <c r="BF748" s="230">
        <f>IF(N748="snížená",J748,0)</f>
        <v>0</v>
      </c>
      <c r="BG748" s="230">
        <f>IF(N748="zákl. přenesená",J748,0)</f>
        <v>0</v>
      </c>
      <c r="BH748" s="230">
        <f>IF(N748="sníž. přenesená",J748,0)</f>
        <v>0</v>
      </c>
      <c r="BI748" s="230">
        <f>IF(N748="nulová",J748,0)</f>
        <v>0</v>
      </c>
      <c r="BJ748" s="17" t="s">
        <v>127</v>
      </c>
      <c r="BK748" s="230">
        <f>ROUND(I748*H748,2)</f>
        <v>0</v>
      </c>
      <c r="BL748" s="17" t="s">
        <v>228</v>
      </c>
      <c r="BM748" s="229" t="s">
        <v>991</v>
      </c>
    </row>
    <row r="749" s="2" customFormat="1">
      <c r="A749" s="38"/>
      <c r="B749" s="39"/>
      <c r="C749" s="40"/>
      <c r="D749" s="231" t="s">
        <v>189</v>
      </c>
      <c r="E749" s="40"/>
      <c r="F749" s="232" t="s">
        <v>992</v>
      </c>
      <c r="G749" s="40"/>
      <c r="H749" s="40"/>
      <c r="I749" s="233"/>
      <c r="J749" s="40"/>
      <c r="K749" s="40"/>
      <c r="L749" s="44"/>
      <c r="M749" s="234"/>
      <c r="N749" s="235"/>
      <c r="O749" s="91"/>
      <c r="P749" s="91"/>
      <c r="Q749" s="91"/>
      <c r="R749" s="91"/>
      <c r="S749" s="91"/>
      <c r="T749" s="92"/>
      <c r="U749" s="38"/>
      <c r="V749" s="38"/>
      <c r="W749" s="38"/>
      <c r="X749" s="38"/>
      <c r="Y749" s="38"/>
      <c r="Z749" s="38"/>
      <c r="AA749" s="38"/>
      <c r="AB749" s="38"/>
      <c r="AC749" s="38"/>
      <c r="AD749" s="38"/>
      <c r="AE749" s="38"/>
      <c r="AT749" s="17" t="s">
        <v>189</v>
      </c>
      <c r="AU749" s="17" t="s">
        <v>127</v>
      </c>
    </row>
    <row r="750" s="13" customFormat="1">
      <c r="A750" s="13"/>
      <c r="B750" s="236"/>
      <c r="C750" s="237"/>
      <c r="D750" s="238" t="s">
        <v>191</v>
      </c>
      <c r="E750" s="239" t="s">
        <v>1</v>
      </c>
      <c r="F750" s="240" t="s">
        <v>993</v>
      </c>
      <c r="G750" s="237"/>
      <c r="H750" s="241">
        <v>569.5</v>
      </c>
      <c r="I750" s="242"/>
      <c r="J750" s="237"/>
      <c r="K750" s="237"/>
      <c r="L750" s="243"/>
      <c r="M750" s="244"/>
      <c r="N750" s="245"/>
      <c r="O750" s="245"/>
      <c r="P750" s="245"/>
      <c r="Q750" s="245"/>
      <c r="R750" s="245"/>
      <c r="S750" s="245"/>
      <c r="T750" s="246"/>
      <c r="U750" s="13"/>
      <c r="V750" s="13"/>
      <c r="W750" s="13"/>
      <c r="X750" s="13"/>
      <c r="Y750" s="13"/>
      <c r="Z750" s="13"/>
      <c r="AA750" s="13"/>
      <c r="AB750" s="13"/>
      <c r="AC750" s="13"/>
      <c r="AD750" s="13"/>
      <c r="AE750" s="13"/>
      <c r="AT750" s="247" t="s">
        <v>191</v>
      </c>
      <c r="AU750" s="247" t="s">
        <v>127</v>
      </c>
      <c r="AV750" s="13" t="s">
        <v>127</v>
      </c>
      <c r="AW750" s="13" t="s">
        <v>36</v>
      </c>
      <c r="AX750" s="13" t="s">
        <v>79</v>
      </c>
      <c r="AY750" s="247" t="s">
        <v>181</v>
      </c>
    </row>
    <row r="751" s="13" customFormat="1">
      <c r="A751" s="13"/>
      <c r="B751" s="236"/>
      <c r="C751" s="237"/>
      <c r="D751" s="238" t="s">
        <v>191</v>
      </c>
      <c r="E751" s="239" t="s">
        <v>1</v>
      </c>
      <c r="F751" s="240" t="s">
        <v>994</v>
      </c>
      <c r="G751" s="237"/>
      <c r="H751" s="241">
        <v>170.56899999999999</v>
      </c>
      <c r="I751" s="242"/>
      <c r="J751" s="237"/>
      <c r="K751" s="237"/>
      <c r="L751" s="243"/>
      <c r="M751" s="244"/>
      <c r="N751" s="245"/>
      <c r="O751" s="245"/>
      <c r="P751" s="245"/>
      <c r="Q751" s="245"/>
      <c r="R751" s="245"/>
      <c r="S751" s="245"/>
      <c r="T751" s="246"/>
      <c r="U751" s="13"/>
      <c r="V751" s="13"/>
      <c r="W751" s="13"/>
      <c r="X751" s="13"/>
      <c r="Y751" s="13"/>
      <c r="Z751" s="13"/>
      <c r="AA751" s="13"/>
      <c r="AB751" s="13"/>
      <c r="AC751" s="13"/>
      <c r="AD751" s="13"/>
      <c r="AE751" s="13"/>
      <c r="AT751" s="247" t="s">
        <v>191</v>
      </c>
      <c r="AU751" s="247" t="s">
        <v>127</v>
      </c>
      <c r="AV751" s="13" t="s">
        <v>127</v>
      </c>
      <c r="AW751" s="13" t="s">
        <v>36</v>
      </c>
      <c r="AX751" s="13" t="s">
        <v>79</v>
      </c>
      <c r="AY751" s="247" t="s">
        <v>181</v>
      </c>
    </row>
    <row r="752" s="13" customFormat="1">
      <c r="A752" s="13"/>
      <c r="B752" s="236"/>
      <c r="C752" s="237"/>
      <c r="D752" s="238" t="s">
        <v>191</v>
      </c>
      <c r="E752" s="239" t="s">
        <v>1</v>
      </c>
      <c r="F752" s="240" t="s">
        <v>995</v>
      </c>
      <c r="G752" s="237"/>
      <c r="H752" s="241">
        <v>-9.1509999999999998</v>
      </c>
      <c r="I752" s="242"/>
      <c r="J752" s="237"/>
      <c r="K752" s="237"/>
      <c r="L752" s="243"/>
      <c r="M752" s="244"/>
      <c r="N752" s="245"/>
      <c r="O752" s="245"/>
      <c r="P752" s="245"/>
      <c r="Q752" s="245"/>
      <c r="R752" s="245"/>
      <c r="S752" s="245"/>
      <c r="T752" s="246"/>
      <c r="U752" s="13"/>
      <c r="V752" s="13"/>
      <c r="W752" s="13"/>
      <c r="X752" s="13"/>
      <c r="Y752" s="13"/>
      <c r="Z752" s="13"/>
      <c r="AA752" s="13"/>
      <c r="AB752" s="13"/>
      <c r="AC752" s="13"/>
      <c r="AD752" s="13"/>
      <c r="AE752" s="13"/>
      <c r="AT752" s="247" t="s">
        <v>191</v>
      </c>
      <c r="AU752" s="247" t="s">
        <v>127</v>
      </c>
      <c r="AV752" s="13" t="s">
        <v>127</v>
      </c>
      <c r="AW752" s="13" t="s">
        <v>36</v>
      </c>
      <c r="AX752" s="13" t="s">
        <v>79</v>
      </c>
      <c r="AY752" s="247" t="s">
        <v>181</v>
      </c>
    </row>
    <row r="753" s="14" customFormat="1">
      <c r="A753" s="14"/>
      <c r="B753" s="248"/>
      <c r="C753" s="249"/>
      <c r="D753" s="238" t="s">
        <v>191</v>
      </c>
      <c r="E753" s="250" t="s">
        <v>1</v>
      </c>
      <c r="F753" s="251" t="s">
        <v>193</v>
      </c>
      <c r="G753" s="249"/>
      <c r="H753" s="252">
        <v>730.91800000000001</v>
      </c>
      <c r="I753" s="253"/>
      <c r="J753" s="249"/>
      <c r="K753" s="249"/>
      <c r="L753" s="254"/>
      <c r="M753" s="255"/>
      <c r="N753" s="256"/>
      <c r="O753" s="256"/>
      <c r="P753" s="256"/>
      <c r="Q753" s="256"/>
      <c r="R753" s="256"/>
      <c r="S753" s="256"/>
      <c r="T753" s="257"/>
      <c r="U753" s="14"/>
      <c r="V753" s="14"/>
      <c r="W753" s="14"/>
      <c r="X753" s="14"/>
      <c r="Y753" s="14"/>
      <c r="Z753" s="14"/>
      <c r="AA753" s="14"/>
      <c r="AB753" s="14"/>
      <c r="AC753" s="14"/>
      <c r="AD753" s="14"/>
      <c r="AE753" s="14"/>
      <c r="AT753" s="258" t="s">
        <v>191</v>
      </c>
      <c r="AU753" s="258" t="s">
        <v>127</v>
      </c>
      <c r="AV753" s="14" t="s">
        <v>188</v>
      </c>
      <c r="AW753" s="14" t="s">
        <v>36</v>
      </c>
      <c r="AX753" s="14" t="s">
        <v>86</v>
      </c>
      <c r="AY753" s="258" t="s">
        <v>181</v>
      </c>
    </row>
    <row r="754" s="2" customFormat="1" ht="16.5" customHeight="1">
      <c r="A754" s="38"/>
      <c r="B754" s="39"/>
      <c r="C754" s="259" t="s">
        <v>622</v>
      </c>
      <c r="D754" s="259" t="s">
        <v>238</v>
      </c>
      <c r="E754" s="260" t="s">
        <v>935</v>
      </c>
      <c r="F754" s="261" t="s">
        <v>936</v>
      </c>
      <c r="G754" s="262" t="s">
        <v>218</v>
      </c>
      <c r="H754" s="263">
        <v>0.23400000000000001</v>
      </c>
      <c r="I754" s="264"/>
      <c r="J754" s="265">
        <f>ROUND(I754*H754,2)</f>
        <v>0</v>
      </c>
      <c r="K754" s="261" t="s">
        <v>187</v>
      </c>
      <c r="L754" s="266"/>
      <c r="M754" s="267" t="s">
        <v>1</v>
      </c>
      <c r="N754" s="268" t="s">
        <v>45</v>
      </c>
      <c r="O754" s="91"/>
      <c r="P754" s="227">
        <f>O754*H754</f>
        <v>0</v>
      </c>
      <c r="Q754" s="227">
        <v>0</v>
      </c>
      <c r="R754" s="227">
        <f>Q754*H754</f>
        <v>0</v>
      </c>
      <c r="S754" s="227">
        <v>0</v>
      </c>
      <c r="T754" s="228">
        <f>S754*H754</f>
        <v>0</v>
      </c>
      <c r="U754" s="38"/>
      <c r="V754" s="38"/>
      <c r="W754" s="38"/>
      <c r="X754" s="38"/>
      <c r="Y754" s="38"/>
      <c r="Z754" s="38"/>
      <c r="AA754" s="38"/>
      <c r="AB754" s="38"/>
      <c r="AC754" s="38"/>
      <c r="AD754" s="38"/>
      <c r="AE754" s="38"/>
      <c r="AR754" s="229" t="s">
        <v>269</v>
      </c>
      <c r="AT754" s="229" t="s">
        <v>238</v>
      </c>
      <c r="AU754" s="229" t="s">
        <v>127</v>
      </c>
      <c r="AY754" s="17" t="s">
        <v>181</v>
      </c>
      <c r="BE754" s="230">
        <f>IF(N754="základní",J754,0)</f>
        <v>0</v>
      </c>
      <c r="BF754" s="230">
        <f>IF(N754="snížená",J754,0)</f>
        <v>0</v>
      </c>
      <c r="BG754" s="230">
        <f>IF(N754="zákl. přenesená",J754,0)</f>
        <v>0</v>
      </c>
      <c r="BH754" s="230">
        <f>IF(N754="sníž. přenesená",J754,0)</f>
        <v>0</v>
      </c>
      <c r="BI754" s="230">
        <f>IF(N754="nulová",J754,0)</f>
        <v>0</v>
      </c>
      <c r="BJ754" s="17" t="s">
        <v>127</v>
      </c>
      <c r="BK754" s="230">
        <f>ROUND(I754*H754,2)</f>
        <v>0</v>
      </c>
      <c r="BL754" s="17" t="s">
        <v>228</v>
      </c>
      <c r="BM754" s="229" t="s">
        <v>996</v>
      </c>
    </row>
    <row r="755" s="13" customFormat="1">
      <c r="A755" s="13"/>
      <c r="B755" s="236"/>
      <c r="C755" s="237"/>
      <c r="D755" s="238" t="s">
        <v>191</v>
      </c>
      <c r="E755" s="239" t="s">
        <v>1</v>
      </c>
      <c r="F755" s="240" t="s">
        <v>997</v>
      </c>
      <c r="G755" s="237"/>
      <c r="H755" s="241">
        <v>0.23400000000000001</v>
      </c>
      <c r="I755" s="242"/>
      <c r="J755" s="237"/>
      <c r="K755" s="237"/>
      <c r="L755" s="243"/>
      <c r="M755" s="244"/>
      <c r="N755" s="245"/>
      <c r="O755" s="245"/>
      <c r="P755" s="245"/>
      <c r="Q755" s="245"/>
      <c r="R755" s="245"/>
      <c r="S755" s="245"/>
      <c r="T755" s="246"/>
      <c r="U755" s="13"/>
      <c r="V755" s="13"/>
      <c r="W755" s="13"/>
      <c r="X755" s="13"/>
      <c r="Y755" s="13"/>
      <c r="Z755" s="13"/>
      <c r="AA755" s="13"/>
      <c r="AB755" s="13"/>
      <c r="AC755" s="13"/>
      <c r="AD755" s="13"/>
      <c r="AE755" s="13"/>
      <c r="AT755" s="247" t="s">
        <v>191</v>
      </c>
      <c r="AU755" s="247" t="s">
        <v>127</v>
      </c>
      <c r="AV755" s="13" t="s">
        <v>127</v>
      </c>
      <c r="AW755" s="13" t="s">
        <v>36</v>
      </c>
      <c r="AX755" s="13" t="s">
        <v>79</v>
      </c>
      <c r="AY755" s="247" t="s">
        <v>181</v>
      </c>
    </row>
    <row r="756" s="14" customFormat="1">
      <c r="A756" s="14"/>
      <c r="B756" s="248"/>
      <c r="C756" s="249"/>
      <c r="D756" s="238" t="s">
        <v>191</v>
      </c>
      <c r="E756" s="250" t="s">
        <v>1</v>
      </c>
      <c r="F756" s="251" t="s">
        <v>193</v>
      </c>
      <c r="G756" s="249"/>
      <c r="H756" s="252">
        <v>0.23400000000000001</v>
      </c>
      <c r="I756" s="253"/>
      <c r="J756" s="249"/>
      <c r="K756" s="249"/>
      <c r="L756" s="254"/>
      <c r="M756" s="255"/>
      <c r="N756" s="256"/>
      <c r="O756" s="256"/>
      <c r="P756" s="256"/>
      <c r="Q756" s="256"/>
      <c r="R756" s="256"/>
      <c r="S756" s="256"/>
      <c r="T756" s="257"/>
      <c r="U756" s="14"/>
      <c r="V756" s="14"/>
      <c r="W756" s="14"/>
      <c r="X756" s="14"/>
      <c r="Y756" s="14"/>
      <c r="Z756" s="14"/>
      <c r="AA756" s="14"/>
      <c r="AB756" s="14"/>
      <c r="AC756" s="14"/>
      <c r="AD756" s="14"/>
      <c r="AE756" s="14"/>
      <c r="AT756" s="258" t="s">
        <v>191</v>
      </c>
      <c r="AU756" s="258" t="s">
        <v>127</v>
      </c>
      <c r="AV756" s="14" t="s">
        <v>188</v>
      </c>
      <c r="AW756" s="14" t="s">
        <v>36</v>
      </c>
      <c r="AX756" s="14" t="s">
        <v>86</v>
      </c>
      <c r="AY756" s="258" t="s">
        <v>181</v>
      </c>
    </row>
    <row r="757" s="2" customFormat="1" ht="24.15" customHeight="1">
      <c r="A757" s="38"/>
      <c r="B757" s="39"/>
      <c r="C757" s="218" t="s">
        <v>998</v>
      </c>
      <c r="D757" s="218" t="s">
        <v>183</v>
      </c>
      <c r="E757" s="219" t="s">
        <v>999</v>
      </c>
      <c r="F757" s="220" t="s">
        <v>1000</v>
      </c>
      <c r="G757" s="221" t="s">
        <v>227</v>
      </c>
      <c r="H757" s="222">
        <v>746.03800000000001</v>
      </c>
      <c r="I757" s="223"/>
      <c r="J757" s="224">
        <f>ROUND(I757*H757,2)</f>
        <v>0</v>
      </c>
      <c r="K757" s="220" t="s">
        <v>187</v>
      </c>
      <c r="L757" s="44"/>
      <c r="M757" s="225" t="s">
        <v>1</v>
      </c>
      <c r="N757" s="226" t="s">
        <v>45</v>
      </c>
      <c r="O757" s="91"/>
      <c r="P757" s="227">
        <f>O757*H757</f>
        <v>0</v>
      </c>
      <c r="Q757" s="227">
        <v>0</v>
      </c>
      <c r="R757" s="227">
        <f>Q757*H757</f>
        <v>0</v>
      </c>
      <c r="S757" s="227">
        <v>0</v>
      </c>
      <c r="T757" s="228">
        <f>S757*H757</f>
        <v>0</v>
      </c>
      <c r="U757" s="38"/>
      <c r="V757" s="38"/>
      <c r="W757" s="38"/>
      <c r="X757" s="38"/>
      <c r="Y757" s="38"/>
      <c r="Z757" s="38"/>
      <c r="AA757" s="38"/>
      <c r="AB757" s="38"/>
      <c r="AC757" s="38"/>
      <c r="AD757" s="38"/>
      <c r="AE757" s="38"/>
      <c r="AR757" s="229" t="s">
        <v>228</v>
      </c>
      <c r="AT757" s="229" t="s">
        <v>183</v>
      </c>
      <c r="AU757" s="229" t="s">
        <v>127</v>
      </c>
      <c r="AY757" s="17" t="s">
        <v>181</v>
      </c>
      <c r="BE757" s="230">
        <f>IF(N757="základní",J757,0)</f>
        <v>0</v>
      </c>
      <c r="BF757" s="230">
        <f>IF(N757="snížená",J757,0)</f>
        <v>0</v>
      </c>
      <c r="BG757" s="230">
        <f>IF(N757="zákl. přenesená",J757,0)</f>
        <v>0</v>
      </c>
      <c r="BH757" s="230">
        <f>IF(N757="sníž. přenesená",J757,0)</f>
        <v>0</v>
      </c>
      <c r="BI757" s="230">
        <f>IF(N757="nulová",J757,0)</f>
        <v>0</v>
      </c>
      <c r="BJ757" s="17" t="s">
        <v>127</v>
      </c>
      <c r="BK757" s="230">
        <f>ROUND(I757*H757,2)</f>
        <v>0</v>
      </c>
      <c r="BL757" s="17" t="s">
        <v>228</v>
      </c>
      <c r="BM757" s="229" t="s">
        <v>1001</v>
      </c>
    </row>
    <row r="758" s="2" customFormat="1">
      <c r="A758" s="38"/>
      <c r="B758" s="39"/>
      <c r="C758" s="40"/>
      <c r="D758" s="231" t="s">
        <v>189</v>
      </c>
      <c r="E758" s="40"/>
      <c r="F758" s="232" t="s">
        <v>1002</v>
      </c>
      <c r="G758" s="40"/>
      <c r="H758" s="40"/>
      <c r="I758" s="233"/>
      <c r="J758" s="40"/>
      <c r="K758" s="40"/>
      <c r="L758" s="44"/>
      <c r="M758" s="234"/>
      <c r="N758" s="235"/>
      <c r="O758" s="91"/>
      <c r="P758" s="91"/>
      <c r="Q758" s="91"/>
      <c r="R758" s="91"/>
      <c r="S758" s="91"/>
      <c r="T758" s="92"/>
      <c r="U758" s="38"/>
      <c r="V758" s="38"/>
      <c r="W758" s="38"/>
      <c r="X758" s="38"/>
      <c r="Y758" s="38"/>
      <c r="Z758" s="38"/>
      <c r="AA758" s="38"/>
      <c r="AB758" s="38"/>
      <c r="AC758" s="38"/>
      <c r="AD758" s="38"/>
      <c r="AE758" s="38"/>
      <c r="AT758" s="17" t="s">
        <v>189</v>
      </c>
      <c r="AU758" s="17" t="s">
        <v>127</v>
      </c>
    </row>
    <row r="759" s="13" customFormat="1">
      <c r="A759" s="13"/>
      <c r="B759" s="236"/>
      <c r="C759" s="237"/>
      <c r="D759" s="238" t="s">
        <v>191</v>
      </c>
      <c r="E759" s="239" t="s">
        <v>1</v>
      </c>
      <c r="F759" s="240" t="s">
        <v>993</v>
      </c>
      <c r="G759" s="237"/>
      <c r="H759" s="241">
        <v>569.5</v>
      </c>
      <c r="I759" s="242"/>
      <c r="J759" s="237"/>
      <c r="K759" s="237"/>
      <c r="L759" s="243"/>
      <c r="M759" s="244"/>
      <c r="N759" s="245"/>
      <c r="O759" s="245"/>
      <c r="P759" s="245"/>
      <c r="Q759" s="245"/>
      <c r="R759" s="245"/>
      <c r="S759" s="245"/>
      <c r="T759" s="246"/>
      <c r="U759" s="13"/>
      <c r="V759" s="13"/>
      <c r="W759" s="13"/>
      <c r="X759" s="13"/>
      <c r="Y759" s="13"/>
      <c r="Z759" s="13"/>
      <c r="AA759" s="13"/>
      <c r="AB759" s="13"/>
      <c r="AC759" s="13"/>
      <c r="AD759" s="13"/>
      <c r="AE759" s="13"/>
      <c r="AT759" s="247" t="s">
        <v>191</v>
      </c>
      <c r="AU759" s="247" t="s">
        <v>127</v>
      </c>
      <c r="AV759" s="13" t="s">
        <v>127</v>
      </c>
      <c r="AW759" s="13" t="s">
        <v>36</v>
      </c>
      <c r="AX759" s="13" t="s">
        <v>79</v>
      </c>
      <c r="AY759" s="247" t="s">
        <v>181</v>
      </c>
    </row>
    <row r="760" s="13" customFormat="1">
      <c r="A760" s="13"/>
      <c r="B760" s="236"/>
      <c r="C760" s="237"/>
      <c r="D760" s="238" t="s">
        <v>191</v>
      </c>
      <c r="E760" s="239" t="s">
        <v>1</v>
      </c>
      <c r="F760" s="240" t="s">
        <v>1003</v>
      </c>
      <c r="G760" s="237"/>
      <c r="H760" s="241">
        <v>170.56899999999999</v>
      </c>
      <c r="I760" s="242"/>
      <c r="J760" s="237"/>
      <c r="K760" s="237"/>
      <c r="L760" s="243"/>
      <c r="M760" s="244"/>
      <c r="N760" s="245"/>
      <c r="O760" s="245"/>
      <c r="P760" s="245"/>
      <c r="Q760" s="245"/>
      <c r="R760" s="245"/>
      <c r="S760" s="245"/>
      <c r="T760" s="246"/>
      <c r="U760" s="13"/>
      <c r="V760" s="13"/>
      <c r="W760" s="13"/>
      <c r="X760" s="13"/>
      <c r="Y760" s="13"/>
      <c r="Z760" s="13"/>
      <c r="AA760" s="13"/>
      <c r="AB760" s="13"/>
      <c r="AC760" s="13"/>
      <c r="AD760" s="13"/>
      <c r="AE760" s="13"/>
      <c r="AT760" s="247" t="s">
        <v>191</v>
      </c>
      <c r="AU760" s="247" t="s">
        <v>127</v>
      </c>
      <c r="AV760" s="13" t="s">
        <v>127</v>
      </c>
      <c r="AW760" s="13" t="s">
        <v>36</v>
      </c>
      <c r="AX760" s="13" t="s">
        <v>79</v>
      </c>
      <c r="AY760" s="247" t="s">
        <v>181</v>
      </c>
    </row>
    <row r="761" s="13" customFormat="1">
      <c r="A761" s="13"/>
      <c r="B761" s="236"/>
      <c r="C761" s="237"/>
      <c r="D761" s="238" t="s">
        <v>191</v>
      </c>
      <c r="E761" s="239" t="s">
        <v>1</v>
      </c>
      <c r="F761" s="240" t="s">
        <v>995</v>
      </c>
      <c r="G761" s="237"/>
      <c r="H761" s="241">
        <v>-9.1509999999999998</v>
      </c>
      <c r="I761" s="242"/>
      <c r="J761" s="237"/>
      <c r="K761" s="237"/>
      <c r="L761" s="243"/>
      <c r="M761" s="244"/>
      <c r="N761" s="245"/>
      <c r="O761" s="245"/>
      <c r="P761" s="245"/>
      <c r="Q761" s="245"/>
      <c r="R761" s="245"/>
      <c r="S761" s="245"/>
      <c r="T761" s="246"/>
      <c r="U761" s="13"/>
      <c r="V761" s="13"/>
      <c r="W761" s="13"/>
      <c r="X761" s="13"/>
      <c r="Y761" s="13"/>
      <c r="Z761" s="13"/>
      <c r="AA761" s="13"/>
      <c r="AB761" s="13"/>
      <c r="AC761" s="13"/>
      <c r="AD761" s="13"/>
      <c r="AE761" s="13"/>
      <c r="AT761" s="247" t="s">
        <v>191</v>
      </c>
      <c r="AU761" s="247" t="s">
        <v>127</v>
      </c>
      <c r="AV761" s="13" t="s">
        <v>127</v>
      </c>
      <c r="AW761" s="13" t="s">
        <v>36</v>
      </c>
      <c r="AX761" s="13" t="s">
        <v>79</v>
      </c>
      <c r="AY761" s="247" t="s">
        <v>181</v>
      </c>
    </row>
    <row r="762" s="13" customFormat="1">
      <c r="A762" s="13"/>
      <c r="B762" s="236"/>
      <c r="C762" s="237"/>
      <c r="D762" s="238" t="s">
        <v>191</v>
      </c>
      <c r="E762" s="239" t="s">
        <v>1</v>
      </c>
      <c r="F762" s="240" t="s">
        <v>1004</v>
      </c>
      <c r="G762" s="237"/>
      <c r="H762" s="241">
        <v>15.119999999999999</v>
      </c>
      <c r="I762" s="242"/>
      <c r="J762" s="237"/>
      <c r="K762" s="237"/>
      <c r="L762" s="243"/>
      <c r="M762" s="244"/>
      <c r="N762" s="245"/>
      <c r="O762" s="245"/>
      <c r="P762" s="245"/>
      <c r="Q762" s="245"/>
      <c r="R762" s="245"/>
      <c r="S762" s="245"/>
      <c r="T762" s="246"/>
      <c r="U762" s="13"/>
      <c r="V762" s="13"/>
      <c r="W762" s="13"/>
      <c r="X762" s="13"/>
      <c r="Y762" s="13"/>
      <c r="Z762" s="13"/>
      <c r="AA762" s="13"/>
      <c r="AB762" s="13"/>
      <c r="AC762" s="13"/>
      <c r="AD762" s="13"/>
      <c r="AE762" s="13"/>
      <c r="AT762" s="247" t="s">
        <v>191</v>
      </c>
      <c r="AU762" s="247" t="s">
        <v>127</v>
      </c>
      <c r="AV762" s="13" t="s">
        <v>127</v>
      </c>
      <c r="AW762" s="13" t="s">
        <v>36</v>
      </c>
      <c r="AX762" s="13" t="s">
        <v>79</v>
      </c>
      <c r="AY762" s="247" t="s">
        <v>181</v>
      </c>
    </row>
    <row r="763" s="14" customFormat="1">
      <c r="A763" s="14"/>
      <c r="B763" s="248"/>
      <c r="C763" s="249"/>
      <c r="D763" s="238" t="s">
        <v>191</v>
      </c>
      <c r="E763" s="250" t="s">
        <v>1</v>
      </c>
      <c r="F763" s="251" t="s">
        <v>193</v>
      </c>
      <c r="G763" s="249"/>
      <c r="H763" s="252">
        <v>746.03800000000001</v>
      </c>
      <c r="I763" s="253"/>
      <c r="J763" s="249"/>
      <c r="K763" s="249"/>
      <c r="L763" s="254"/>
      <c r="M763" s="255"/>
      <c r="N763" s="256"/>
      <c r="O763" s="256"/>
      <c r="P763" s="256"/>
      <c r="Q763" s="256"/>
      <c r="R763" s="256"/>
      <c r="S763" s="256"/>
      <c r="T763" s="257"/>
      <c r="U763" s="14"/>
      <c r="V763" s="14"/>
      <c r="W763" s="14"/>
      <c r="X763" s="14"/>
      <c r="Y763" s="14"/>
      <c r="Z763" s="14"/>
      <c r="AA763" s="14"/>
      <c r="AB763" s="14"/>
      <c r="AC763" s="14"/>
      <c r="AD763" s="14"/>
      <c r="AE763" s="14"/>
      <c r="AT763" s="258" t="s">
        <v>191</v>
      </c>
      <c r="AU763" s="258" t="s">
        <v>127</v>
      </c>
      <c r="AV763" s="14" t="s">
        <v>188</v>
      </c>
      <c r="AW763" s="14" t="s">
        <v>36</v>
      </c>
      <c r="AX763" s="14" t="s">
        <v>86</v>
      </c>
      <c r="AY763" s="258" t="s">
        <v>181</v>
      </c>
    </row>
    <row r="764" s="2" customFormat="1" ht="49.05" customHeight="1">
      <c r="A764" s="38"/>
      <c r="B764" s="39"/>
      <c r="C764" s="259" t="s">
        <v>627</v>
      </c>
      <c r="D764" s="259" t="s">
        <v>238</v>
      </c>
      <c r="E764" s="260" t="s">
        <v>959</v>
      </c>
      <c r="F764" s="261" t="s">
        <v>960</v>
      </c>
      <c r="G764" s="262" t="s">
        <v>227</v>
      </c>
      <c r="H764" s="263">
        <v>869.50699999999995</v>
      </c>
      <c r="I764" s="264"/>
      <c r="J764" s="265">
        <f>ROUND(I764*H764,2)</f>
        <v>0</v>
      </c>
      <c r="K764" s="261" t="s">
        <v>187</v>
      </c>
      <c r="L764" s="266"/>
      <c r="M764" s="267" t="s">
        <v>1</v>
      </c>
      <c r="N764" s="268" t="s">
        <v>45</v>
      </c>
      <c r="O764" s="91"/>
      <c r="P764" s="227">
        <f>O764*H764</f>
        <v>0</v>
      </c>
      <c r="Q764" s="227">
        <v>0</v>
      </c>
      <c r="R764" s="227">
        <f>Q764*H764</f>
        <v>0</v>
      </c>
      <c r="S764" s="227">
        <v>0</v>
      </c>
      <c r="T764" s="228">
        <f>S764*H764</f>
        <v>0</v>
      </c>
      <c r="U764" s="38"/>
      <c r="V764" s="38"/>
      <c r="W764" s="38"/>
      <c r="X764" s="38"/>
      <c r="Y764" s="38"/>
      <c r="Z764" s="38"/>
      <c r="AA764" s="38"/>
      <c r="AB764" s="38"/>
      <c r="AC764" s="38"/>
      <c r="AD764" s="38"/>
      <c r="AE764" s="38"/>
      <c r="AR764" s="229" t="s">
        <v>269</v>
      </c>
      <c r="AT764" s="229" t="s">
        <v>238</v>
      </c>
      <c r="AU764" s="229" t="s">
        <v>127</v>
      </c>
      <c r="AY764" s="17" t="s">
        <v>181</v>
      </c>
      <c r="BE764" s="230">
        <f>IF(N764="základní",J764,0)</f>
        <v>0</v>
      </c>
      <c r="BF764" s="230">
        <f>IF(N764="snížená",J764,0)</f>
        <v>0</v>
      </c>
      <c r="BG764" s="230">
        <f>IF(N764="zákl. přenesená",J764,0)</f>
        <v>0</v>
      </c>
      <c r="BH764" s="230">
        <f>IF(N764="sníž. přenesená",J764,0)</f>
        <v>0</v>
      </c>
      <c r="BI764" s="230">
        <f>IF(N764="nulová",J764,0)</f>
        <v>0</v>
      </c>
      <c r="BJ764" s="17" t="s">
        <v>127</v>
      </c>
      <c r="BK764" s="230">
        <f>ROUND(I764*H764,2)</f>
        <v>0</v>
      </c>
      <c r="BL764" s="17" t="s">
        <v>228</v>
      </c>
      <c r="BM764" s="229" t="s">
        <v>1005</v>
      </c>
    </row>
    <row r="765" s="13" customFormat="1">
      <c r="A765" s="13"/>
      <c r="B765" s="236"/>
      <c r="C765" s="237"/>
      <c r="D765" s="238" t="s">
        <v>191</v>
      </c>
      <c r="E765" s="239" t="s">
        <v>1</v>
      </c>
      <c r="F765" s="240" t="s">
        <v>1006</v>
      </c>
      <c r="G765" s="237"/>
      <c r="H765" s="241">
        <v>869.50699999999995</v>
      </c>
      <c r="I765" s="242"/>
      <c r="J765" s="237"/>
      <c r="K765" s="237"/>
      <c r="L765" s="243"/>
      <c r="M765" s="244"/>
      <c r="N765" s="245"/>
      <c r="O765" s="245"/>
      <c r="P765" s="245"/>
      <c r="Q765" s="245"/>
      <c r="R765" s="245"/>
      <c r="S765" s="245"/>
      <c r="T765" s="246"/>
      <c r="U765" s="13"/>
      <c r="V765" s="13"/>
      <c r="W765" s="13"/>
      <c r="X765" s="13"/>
      <c r="Y765" s="13"/>
      <c r="Z765" s="13"/>
      <c r="AA765" s="13"/>
      <c r="AB765" s="13"/>
      <c r="AC765" s="13"/>
      <c r="AD765" s="13"/>
      <c r="AE765" s="13"/>
      <c r="AT765" s="247" t="s">
        <v>191</v>
      </c>
      <c r="AU765" s="247" t="s">
        <v>127</v>
      </c>
      <c r="AV765" s="13" t="s">
        <v>127</v>
      </c>
      <c r="AW765" s="13" t="s">
        <v>36</v>
      </c>
      <c r="AX765" s="13" t="s">
        <v>79</v>
      </c>
      <c r="AY765" s="247" t="s">
        <v>181</v>
      </c>
    </row>
    <row r="766" s="14" customFormat="1">
      <c r="A766" s="14"/>
      <c r="B766" s="248"/>
      <c r="C766" s="249"/>
      <c r="D766" s="238" t="s">
        <v>191</v>
      </c>
      <c r="E766" s="250" t="s">
        <v>1</v>
      </c>
      <c r="F766" s="251" t="s">
        <v>193</v>
      </c>
      <c r="G766" s="249"/>
      <c r="H766" s="252">
        <v>869.50699999999995</v>
      </c>
      <c r="I766" s="253"/>
      <c r="J766" s="249"/>
      <c r="K766" s="249"/>
      <c r="L766" s="254"/>
      <c r="M766" s="255"/>
      <c r="N766" s="256"/>
      <c r="O766" s="256"/>
      <c r="P766" s="256"/>
      <c r="Q766" s="256"/>
      <c r="R766" s="256"/>
      <c r="S766" s="256"/>
      <c r="T766" s="257"/>
      <c r="U766" s="14"/>
      <c r="V766" s="14"/>
      <c r="W766" s="14"/>
      <c r="X766" s="14"/>
      <c r="Y766" s="14"/>
      <c r="Z766" s="14"/>
      <c r="AA766" s="14"/>
      <c r="AB766" s="14"/>
      <c r="AC766" s="14"/>
      <c r="AD766" s="14"/>
      <c r="AE766" s="14"/>
      <c r="AT766" s="258" t="s">
        <v>191</v>
      </c>
      <c r="AU766" s="258" t="s">
        <v>127</v>
      </c>
      <c r="AV766" s="14" t="s">
        <v>188</v>
      </c>
      <c r="AW766" s="14" t="s">
        <v>36</v>
      </c>
      <c r="AX766" s="14" t="s">
        <v>86</v>
      </c>
      <c r="AY766" s="258" t="s">
        <v>181</v>
      </c>
    </row>
    <row r="767" s="2" customFormat="1" ht="55.5" customHeight="1">
      <c r="A767" s="38"/>
      <c r="B767" s="39"/>
      <c r="C767" s="218" t="s">
        <v>1007</v>
      </c>
      <c r="D767" s="218" t="s">
        <v>183</v>
      </c>
      <c r="E767" s="219" t="s">
        <v>1008</v>
      </c>
      <c r="F767" s="220" t="s">
        <v>1009</v>
      </c>
      <c r="G767" s="221" t="s">
        <v>235</v>
      </c>
      <c r="H767" s="222">
        <v>10</v>
      </c>
      <c r="I767" s="223"/>
      <c r="J767" s="224">
        <f>ROUND(I767*H767,2)</f>
        <v>0</v>
      </c>
      <c r="K767" s="220" t="s">
        <v>187</v>
      </c>
      <c r="L767" s="44"/>
      <c r="M767" s="225" t="s">
        <v>1</v>
      </c>
      <c r="N767" s="226" t="s">
        <v>45</v>
      </c>
      <c r="O767" s="91"/>
      <c r="P767" s="227">
        <f>O767*H767</f>
        <v>0</v>
      </c>
      <c r="Q767" s="227">
        <v>0</v>
      </c>
      <c r="R767" s="227">
        <f>Q767*H767</f>
        <v>0</v>
      </c>
      <c r="S767" s="227">
        <v>0</v>
      </c>
      <c r="T767" s="228">
        <f>S767*H767</f>
        <v>0</v>
      </c>
      <c r="U767" s="38"/>
      <c r="V767" s="38"/>
      <c r="W767" s="38"/>
      <c r="X767" s="38"/>
      <c r="Y767" s="38"/>
      <c r="Z767" s="38"/>
      <c r="AA767" s="38"/>
      <c r="AB767" s="38"/>
      <c r="AC767" s="38"/>
      <c r="AD767" s="38"/>
      <c r="AE767" s="38"/>
      <c r="AR767" s="229" t="s">
        <v>228</v>
      </c>
      <c r="AT767" s="229" t="s">
        <v>183</v>
      </c>
      <c r="AU767" s="229" t="s">
        <v>127</v>
      </c>
      <c r="AY767" s="17" t="s">
        <v>181</v>
      </c>
      <c r="BE767" s="230">
        <f>IF(N767="základní",J767,0)</f>
        <v>0</v>
      </c>
      <c r="BF767" s="230">
        <f>IF(N767="snížená",J767,0)</f>
        <v>0</v>
      </c>
      <c r="BG767" s="230">
        <f>IF(N767="zákl. přenesená",J767,0)</f>
        <v>0</v>
      </c>
      <c r="BH767" s="230">
        <f>IF(N767="sníž. přenesená",J767,0)</f>
        <v>0</v>
      </c>
      <c r="BI767" s="230">
        <f>IF(N767="nulová",J767,0)</f>
        <v>0</v>
      </c>
      <c r="BJ767" s="17" t="s">
        <v>127</v>
      </c>
      <c r="BK767" s="230">
        <f>ROUND(I767*H767,2)</f>
        <v>0</v>
      </c>
      <c r="BL767" s="17" t="s">
        <v>228</v>
      </c>
      <c r="BM767" s="229" t="s">
        <v>1010</v>
      </c>
    </row>
    <row r="768" s="2" customFormat="1">
      <c r="A768" s="38"/>
      <c r="B768" s="39"/>
      <c r="C768" s="40"/>
      <c r="D768" s="231" t="s">
        <v>189</v>
      </c>
      <c r="E768" s="40"/>
      <c r="F768" s="232" t="s">
        <v>1011</v>
      </c>
      <c r="G768" s="40"/>
      <c r="H768" s="40"/>
      <c r="I768" s="233"/>
      <c r="J768" s="40"/>
      <c r="K768" s="40"/>
      <c r="L768" s="44"/>
      <c r="M768" s="234"/>
      <c r="N768" s="235"/>
      <c r="O768" s="91"/>
      <c r="P768" s="91"/>
      <c r="Q768" s="91"/>
      <c r="R768" s="91"/>
      <c r="S768" s="91"/>
      <c r="T768" s="92"/>
      <c r="U768" s="38"/>
      <c r="V768" s="38"/>
      <c r="W768" s="38"/>
      <c r="X768" s="38"/>
      <c r="Y768" s="38"/>
      <c r="Z768" s="38"/>
      <c r="AA768" s="38"/>
      <c r="AB768" s="38"/>
      <c r="AC768" s="38"/>
      <c r="AD768" s="38"/>
      <c r="AE768" s="38"/>
      <c r="AT768" s="17" t="s">
        <v>189</v>
      </c>
      <c r="AU768" s="17" t="s">
        <v>127</v>
      </c>
    </row>
    <row r="769" s="13" customFormat="1">
      <c r="A769" s="13"/>
      <c r="B769" s="236"/>
      <c r="C769" s="237"/>
      <c r="D769" s="238" t="s">
        <v>191</v>
      </c>
      <c r="E769" s="239" t="s">
        <v>1</v>
      </c>
      <c r="F769" s="240" t="s">
        <v>1012</v>
      </c>
      <c r="G769" s="237"/>
      <c r="H769" s="241">
        <v>10</v>
      </c>
      <c r="I769" s="242"/>
      <c r="J769" s="237"/>
      <c r="K769" s="237"/>
      <c r="L769" s="243"/>
      <c r="M769" s="244"/>
      <c r="N769" s="245"/>
      <c r="O769" s="245"/>
      <c r="P769" s="245"/>
      <c r="Q769" s="245"/>
      <c r="R769" s="245"/>
      <c r="S769" s="245"/>
      <c r="T769" s="246"/>
      <c r="U769" s="13"/>
      <c r="V769" s="13"/>
      <c r="W769" s="13"/>
      <c r="X769" s="13"/>
      <c r="Y769" s="13"/>
      <c r="Z769" s="13"/>
      <c r="AA769" s="13"/>
      <c r="AB769" s="13"/>
      <c r="AC769" s="13"/>
      <c r="AD769" s="13"/>
      <c r="AE769" s="13"/>
      <c r="AT769" s="247" t="s">
        <v>191</v>
      </c>
      <c r="AU769" s="247" t="s">
        <v>127</v>
      </c>
      <c r="AV769" s="13" t="s">
        <v>127</v>
      </c>
      <c r="AW769" s="13" t="s">
        <v>36</v>
      </c>
      <c r="AX769" s="13" t="s">
        <v>79</v>
      </c>
      <c r="AY769" s="247" t="s">
        <v>181</v>
      </c>
    </row>
    <row r="770" s="14" customFormat="1">
      <c r="A770" s="14"/>
      <c r="B770" s="248"/>
      <c r="C770" s="249"/>
      <c r="D770" s="238" t="s">
        <v>191</v>
      </c>
      <c r="E770" s="250" t="s">
        <v>1</v>
      </c>
      <c r="F770" s="251" t="s">
        <v>193</v>
      </c>
      <c r="G770" s="249"/>
      <c r="H770" s="252">
        <v>10</v>
      </c>
      <c r="I770" s="253"/>
      <c r="J770" s="249"/>
      <c r="K770" s="249"/>
      <c r="L770" s="254"/>
      <c r="M770" s="255"/>
      <c r="N770" s="256"/>
      <c r="O770" s="256"/>
      <c r="P770" s="256"/>
      <c r="Q770" s="256"/>
      <c r="R770" s="256"/>
      <c r="S770" s="256"/>
      <c r="T770" s="257"/>
      <c r="U770" s="14"/>
      <c r="V770" s="14"/>
      <c r="W770" s="14"/>
      <c r="X770" s="14"/>
      <c r="Y770" s="14"/>
      <c r="Z770" s="14"/>
      <c r="AA770" s="14"/>
      <c r="AB770" s="14"/>
      <c r="AC770" s="14"/>
      <c r="AD770" s="14"/>
      <c r="AE770" s="14"/>
      <c r="AT770" s="258" t="s">
        <v>191</v>
      </c>
      <c r="AU770" s="258" t="s">
        <v>127</v>
      </c>
      <c r="AV770" s="14" t="s">
        <v>188</v>
      </c>
      <c r="AW770" s="14" t="s">
        <v>36</v>
      </c>
      <c r="AX770" s="14" t="s">
        <v>86</v>
      </c>
      <c r="AY770" s="258" t="s">
        <v>181</v>
      </c>
    </row>
    <row r="771" s="2" customFormat="1" ht="24.15" customHeight="1">
      <c r="A771" s="38"/>
      <c r="B771" s="39"/>
      <c r="C771" s="259" t="s">
        <v>631</v>
      </c>
      <c r="D771" s="259" t="s">
        <v>238</v>
      </c>
      <c r="E771" s="260" t="s">
        <v>1013</v>
      </c>
      <c r="F771" s="261" t="s">
        <v>1014</v>
      </c>
      <c r="G771" s="262" t="s">
        <v>235</v>
      </c>
      <c r="H771" s="263">
        <v>10</v>
      </c>
      <c r="I771" s="264"/>
      <c r="J771" s="265">
        <f>ROUND(I771*H771,2)</f>
        <v>0</v>
      </c>
      <c r="K771" s="261" t="s">
        <v>187</v>
      </c>
      <c r="L771" s="266"/>
      <c r="M771" s="267" t="s">
        <v>1</v>
      </c>
      <c r="N771" s="268" t="s">
        <v>45</v>
      </c>
      <c r="O771" s="91"/>
      <c r="P771" s="227">
        <f>O771*H771</f>
        <v>0</v>
      </c>
      <c r="Q771" s="227">
        <v>0</v>
      </c>
      <c r="R771" s="227">
        <f>Q771*H771</f>
        <v>0</v>
      </c>
      <c r="S771" s="227">
        <v>0</v>
      </c>
      <c r="T771" s="228">
        <f>S771*H771</f>
        <v>0</v>
      </c>
      <c r="U771" s="38"/>
      <c r="V771" s="38"/>
      <c r="W771" s="38"/>
      <c r="X771" s="38"/>
      <c r="Y771" s="38"/>
      <c r="Z771" s="38"/>
      <c r="AA771" s="38"/>
      <c r="AB771" s="38"/>
      <c r="AC771" s="38"/>
      <c r="AD771" s="38"/>
      <c r="AE771" s="38"/>
      <c r="AR771" s="229" t="s">
        <v>269</v>
      </c>
      <c r="AT771" s="229" t="s">
        <v>238</v>
      </c>
      <c r="AU771" s="229" t="s">
        <v>127</v>
      </c>
      <c r="AY771" s="17" t="s">
        <v>181</v>
      </c>
      <c r="BE771" s="230">
        <f>IF(N771="základní",J771,0)</f>
        <v>0</v>
      </c>
      <c r="BF771" s="230">
        <f>IF(N771="snížená",J771,0)</f>
        <v>0</v>
      </c>
      <c r="BG771" s="230">
        <f>IF(N771="zákl. přenesená",J771,0)</f>
        <v>0</v>
      </c>
      <c r="BH771" s="230">
        <f>IF(N771="sníž. přenesená",J771,0)</f>
        <v>0</v>
      </c>
      <c r="BI771" s="230">
        <f>IF(N771="nulová",J771,0)</f>
        <v>0</v>
      </c>
      <c r="BJ771" s="17" t="s">
        <v>127</v>
      </c>
      <c r="BK771" s="230">
        <f>ROUND(I771*H771,2)</f>
        <v>0</v>
      </c>
      <c r="BL771" s="17" t="s">
        <v>228</v>
      </c>
      <c r="BM771" s="229" t="s">
        <v>1015</v>
      </c>
    </row>
    <row r="772" s="2" customFormat="1" ht="55.5" customHeight="1">
      <c r="A772" s="38"/>
      <c r="B772" s="39"/>
      <c r="C772" s="218" t="s">
        <v>1016</v>
      </c>
      <c r="D772" s="218" t="s">
        <v>183</v>
      </c>
      <c r="E772" s="219" t="s">
        <v>1008</v>
      </c>
      <c r="F772" s="220" t="s">
        <v>1009</v>
      </c>
      <c r="G772" s="221" t="s">
        <v>235</v>
      </c>
      <c r="H772" s="222">
        <v>24</v>
      </c>
      <c r="I772" s="223"/>
      <c r="J772" s="224">
        <f>ROUND(I772*H772,2)</f>
        <v>0</v>
      </c>
      <c r="K772" s="220" t="s">
        <v>187</v>
      </c>
      <c r="L772" s="44"/>
      <c r="M772" s="225" t="s">
        <v>1</v>
      </c>
      <c r="N772" s="226" t="s">
        <v>45</v>
      </c>
      <c r="O772" s="91"/>
      <c r="P772" s="227">
        <f>O772*H772</f>
        <v>0</v>
      </c>
      <c r="Q772" s="227">
        <v>0</v>
      </c>
      <c r="R772" s="227">
        <f>Q772*H772</f>
        <v>0</v>
      </c>
      <c r="S772" s="227">
        <v>0</v>
      </c>
      <c r="T772" s="228">
        <f>S772*H772</f>
        <v>0</v>
      </c>
      <c r="U772" s="38"/>
      <c r="V772" s="38"/>
      <c r="W772" s="38"/>
      <c r="X772" s="38"/>
      <c r="Y772" s="38"/>
      <c r="Z772" s="38"/>
      <c r="AA772" s="38"/>
      <c r="AB772" s="38"/>
      <c r="AC772" s="38"/>
      <c r="AD772" s="38"/>
      <c r="AE772" s="38"/>
      <c r="AR772" s="229" t="s">
        <v>228</v>
      </c>
      <c r="AT772" s="229" t="s">
        <v>183</v>
      </c>
      <c r="AU772" s="229" t="s">
        <v>127</v>
      </c>
      <c r="AY772" s="17" t="s">
        <v>181</v>
      </c>
      <c r="BE772" s="230">
        <f>IF(N772="základní",J772,0)</f>
        <v>0</v>
      </c>
      <c r="BF772" s="230">
        <f>IF(N772="snížená",J772,0)</f>
        <v>0</v>
      </c>
      <c r="BG772" s="230">
        <f>IF(N772="zákl. přenesená",J772,0)</f>
        <v>0</v>
      </c>
      <c r="BH772" s="230">
        <f>IF(N772="sníž. přenesená",J772,0)</f>
        <v>0</v>
      </c>
      <c r="BI772" s="230">
        <f>IF(N772="nulová",J772,0)</f>
        <v>0</v>
      </c>
      <c r="BJ772" s="17" t="s">
        <v>127</v>
      </c>
      <c r="BK772" s="230">
        <f>ROUND(I772*H772,2)</f>
        <v>0</v>
      </c>
      <c r="BL772" s="17" t="s">
        <v>228</v>
      </c>
      <c r="BM772" s="229" t="s">
        <v>1017</v>
      </c>
    </row>
    <row r="773" s="2" customFormat="1">
      <c r="A773" s="38"/>
      <c r="B773" s="39"/>
      <c r="C773" s="40"/>
      <c r="D773" s="231" t="s">
        <v>189</v>
      </c>
      <c r="E773" s="40"/>
      <c r="F773" s="232" t="s">
        <v>1011</v>
      </c>
      <c r="G773" s="40"/>
      <c r="H773" s="40"/>
      <c r="I773" s="233"/>
      <c r="J773" s="40"/>
      <c r="K773" s="40"/>
      <c r="L773" s="44"/>
      <c r="M773" s="234"/>
      <c r="N773" s="235"/>
      <c r="O773" s="91"/>
      <c r="P773" s="91"/>
      <c r="Q773" s="91"/>
      <c r="R773" s="91"/>
      <c r="S773" s="91"/>
      <c r="T773" s="92"/>
      <c r="U773" s="38"/>
      <c r="V773" s="38"/>
      <c r="W773" s="38"/>
      <c r="X773" s="38"/>
      <c r="Y773" s="38"/>
      <c r="Z773" s="38"/>
      <c r="AA773" s="38"/>
      <c r="AB773" s="38"/>
      <c r="AC773" s="38"/>
      <c r="AD773" s="38"/>
      <c r="AE773" s="38"/>
      <c r="AT773" s="17" t="s">
        <v>189</v>
      </c>
      <c r="AU773" s="17" t="s">
        <v>127</v>
      </c>
    </row>
    <row r="774" s="13" customFormat="1">
      <c r="A774" s="13"/>
      <c r="B774" s="236"/>
      <c r="C774" s="237"/>
      <c r="D774" s="238" t="s">
        <v>191</v>
      </c>
      <c r="E774" s="239" t="s">
        <v>1</v>
      </c>
      <c r="F774" s="240" t="s">
        <v>1018</v>
      </c>
      <c r="G774" s="237"/>
      <c r="H774" s="241">
        <v>2</v>
      </c>
      <c r="I774" s="242"/>
      <c r="J774" s="237"/>
      <c r="K774" s="237"/>
      <c r="L774" s="243"/>
      <c r="M774" s="244"/>
      <c r="N774" s="245"/>
      <c r="O774" s="245"/>
      <c r="P774" s="245"/>
      <c r="Q774" s="245"/>
      <c r="R774" s="245"/>
      <c r="S774" s="245"/>
      <c r="T774" s="246"/>
      <c r="U774" s="13"/>
      <c r="V774" s="13"/>
      <c r="W774" s="13"/>
      <c r="X774" s="13"/>
      <c r="Y774" s="13"/>
      <c r="Z774" s="13"/>
      <c r="AA774" s="13"/>
      <c r="AB774" s="13"/>
      <c r="AC774" s="13"/>
      <c r="AD774" s="13"/>
      <c r="AE774" s="13"/>
      <c r="AT774" s="247" t="s">
        <v>191</v>
      </c>
      <c r="AU774" s="247" t="s">
        <v>127</v>
      </c>
      <c r="AV774" s="13" t="s">
        <v>127</v>
      </c>
      <c r="AW774" s="13" t="s">
        <v>36</v>
      </c>
      <c r="AX774" s="13" t="s">
        <v>79</v>
      </c>
      <c r="AY774" s="247" t="s">
        <v>181</v>
      </c>
    </row>
    <row r="775" s="13" customFormat="1">
      <c r="A775" s="13"/>
      <c r="B775" s="236"/>
      <c r="C775" s="237"/>
      <c r="D775" s="238" t="s">
        <v>191</v>
      </c>
      <c r="E775" s="239" t="s">
        <v>1</v>
      </c>
      <c r="F775" s="240" t="s">
        <v>1019</v>
      </c>
      <c r="G775" s="237"/>
      <c r="H775" s="241">
        <v>2</v>
      </c>
      <c r="I775" s="242"/>
      <c r="J775" s="237"/>
      <c r="K775" s="237"/>
      <c r="L775" s="243"/>
      <c r="M775" s="244"/>
      <c r="N775" s="245"/>
      <c r="O775" s="245"/>
      <c r="P775" s="245"/>
      <c r="Q775" s="245"/>
      <c r="R775" s="245"/>
      <c r="S775" s="245"/>
      <c r="T775" s="246"/>
      <c r="U775" s="13"/>
      <c r="V775" s="13"/>
      <c r="W775" s="13"/>
      <c r="X775" s="13"/>
      <c r="Y775" s="13"/>
      <c r="Z775" s="13"/>
      <c r="AA775" s="13"/>
      <c r="AB775" s="13"/>
      <c r="AC775" s="13"/>
      <c r="AD775" s="13"/>
      <c r="AE775" s="13"/>
      <c r="AT775" s="247" t="s">
        <v>191</v>
      </c>
      <c r="AU775" s="247" t="s">
        <v>127</v>
      </c>
      <c r="AV775" s="13" t="s">
        <v>127</v>
      </c>
      <c r="AW775" s="13" t="s">
        <v>36</v>
      </c>
      <c r="AX775" s="13" t="s">
        <v>79</v>
      </c>
      <c r="AY775" s="247" t="s">
        <v>181</v>
      </c>
    </row>
    <row r="776" s="13" customFormat="1">
      <c r="A776" s="13"/>
      <c r="B776" s="236"/>
      <c r="C776" s="237"/>
      <c r="D776" s="238" t="s">
        <v>191</v>
      </c>
      <c r="E776" s="239" t="s">
        <v>1</v>
      </c>
      <c r="F776" s="240" t="s">
        <v>1020</v>
      </c>
      <c r="G776" s="237"/>
      <c r="H776" s="241">
        <v>10</v>
      </c>
      <c r="I776" s="242"/>
      <c r="J776" s="237"/>
      <c r="K776" s="237"/>
      <c r="L776" s="243"/>
      <c r="M776" s="244"/>
      <c r="N776" s="245"/>
      <c r="O776" s="245"/>
      <c r="P776" s="245"/>
      <c r="Q776" s="245"/>
      <c r="R776" s="245"/>
      <c r="S776" s="245"/>
      <c r="T776" s="246"/>
      <c r="U776" s="13"/>
      <c r="V776" s="13"/>
      <c r="W776" s="13"/>
      <c r="X776" s="13"/>
      <c r="Y776" s="13"/>
      <c r="Z776" s="13"/>
      <c r="AA776" s="13"/>
      <c r="AB776" s="13"/>
      <c r="AC776" s="13"/>
      <c r="AD776" s="13"/>
      <c r="AE776" s="13"/>
      <c r="AT776" s="247" t="s">
        <v>191</v>
      </c>
      <c r="AU776" s="247" t="s">
        <v>127</v>
      </c>
      <c r="AV776" s="13" t="s">
        <v>127</v>
      </c>
      <c r="AW776" s="13" t="s">
        <v>36</v>
      </c>
      <c r="AX776" s="13" t="s">
        <v>79</v>
      </c>
      <c r="AY776" s="247" t="s">
        <v>181</v>
      </c>
    </row>
    <row r="777" s="13" customFormat="1">
      <c r="A777" s="13"/>
      <c r="B777" s="236"/>
      <c r="C777" s="237"/>
      <c r="D777" s="238" t="s">
        <v>191</v>
      </c>
      <c r="E777" s="239" t="s">
        <v>1</v>
      </c>
      <c r="F777" s="240" t="s">
        <v>1021</v>
      </c>
      <c r="G777" s="237"/>
      <c r="H777" s="241">
        <v>10</v>
      </c>
      <c r="I777" s="242"/>
      <c r="J777" s="237"/>
      <c r="K777" s="237"/>
      <c r="L777" s="243"/>
      <c r="M777" s="244"/>
      <c r="N777" s="245"/>
      <c r="O777" s="245"/>
      <c r="P777" s="245"/>
      <c r="Q777" s="245"/>
      <c r="R777" s="245"/>
      <c r="S777" s="245"/>
      <c r="T777" s="246"/>
      <c r="U777" s="13"/>
      <c r="V777" s="13"/>
      <c r="W777" s="13"/>
      <c r="X777" s="13"/>
      <c r="Y777" s="13"/>
      <c r="Z777" s="13"/>
      <c r="AA777" s="13"/>
      <c r="AB777" s="13"/>
      <c r="AC777" s="13"/>
      <c r="AD777" s="13"/>
      <c r="AE777" s="13"/>
      <c r="AT777" s="247" t="s">
        <v>191</v>
      </c>
      <c r="AU777" s="247" t="s">
        <v>127</v>
      </c>
      <c r="AV777" s="13" t="s">
        <v>127</v>
      </c>
      <c r="AW777" s="13" t="s">
        <v>36</v>
      </c>
      <c r="AX777" s="13" t="s">
        <v>79</v>
      </c>
      <c r="AY777" s="247" t="s">
        <v>181</v>
      </c>
    </row>
    <row r="778" s="14" customFormat="1">
      <c r="A778" s="14"/>
      <c r="B778" s="248"/>
      <c r="C778" s="249"/>
      <c r="D778" s="238" t="s">
        <v>191</v>
      </c>
      <c r="E778" s="250" t="s">
        <v>1</v>
      </c>
      <c r="F778" s="251" t="s">
        <v>193</v>
      </c>
      <c r="G778" s="249"/>
      <c r="H778" s="252">
        <v>24</v>
      </c>
      <c r="I778" s="253"/>
      <c r="J778" s="249"/>
      <c r="K778" s="249"/>
      <c r="L778" s="254"/>
      <c r="M778" s="255"/>
      <c r="N778" s="256"/>
      <c r="O778" s="256"/>
      <c r="P778" s="256"/>
      <c r="Q778" s="256"/>
      <c r="R778" s="256"/>
      <c r="S778" s="256"/>
      <c r="T778" s="257"/>
      <c r="U778" s="14"/>
      <c r="V778" s="14"/>
      <c r="W778" s="14"/>
      <c r="X778" s="14"/>
      <c r="Y778" s="14"/>
      <c r="Z778" s="14"/>
      <c r="AA778" s="14"/>
      <c r="AB778" s="14"/>
      <c r="AC778" s="14"/>
      <c r="AD778" s="14"/>
      <c r="AE778" s="14"/>
      <c r="AT778" s="258" t="s">
        <v>191</v>
      </c>
      <c r="AU778" s="258" t="s">
        <v>127</v>
      </c>
      <c r="AV778" s="14" t="s">
        <v>188</v>
      </c>
      <c r="AW778" s="14" t="s">
        <v>36</v>
      </c>
      <c r="AX778" s="14" t="s">
        <v>86</v>
      </c>
      <c r="AY778" s="258" t="s">
        <v>181</v>
      </c>
    </row>
    <row r="779" s="2" customFormat="1" ht="24.15" customHeight="1">
      <c r="A779" s="38"/>
      <c r="B779" s="39"/>
      <c r="C779" s="259" t="s">
        <v>640</v>
      </c>
      <c r="D779" s="259" t="s">
        <v>238</v>
      </c>
      <c r="E779" s="260" t="s">
        <v>1022</v>
      </c>
      <c r="F779" s="261" t="s">
        <v>1023</v>
      </c>
      <c r="G779" s="262" t="s">
        <v>235</v>
      </c>
      <c r="H779" s="263">
        <v>20</v>
      </c>
      <c r="I779" s="264"/>
      <c r="J779" s="265">
        <f>ROUND(I779*H779,2)</f>
        <v>0</v>
      </c>
      <c r="K779" s="261" t="s">
        <v>187</v>
      </c>
      <c r="L779" s="266"/>
      <c r="M779" s="267" t="s">
        <v>1</v>
      </c>
      <c r="N779" s="268" t="s">
        <v>45</v>
      </c>
      <c r="O779" s="91"/>
      <c r="P779" s="227">
        <f>O779*H779</f>
        <v>0</v>
      </c>
      <c r="Q779" s="227">
        <v>0</v>
      </c>
      <c r="R779" s="227">
        <f>Q779*H779</f>
        <v>0</v>
      </c>
      <c r="S779" s="227">
        <v>0</v>
      </c>
      <c r="T779" s="228">
        <f>S779*H779</f>
        <v>0</v>
      </c>
      <c r="U779" s="38"/>
      <c r="V779" s="38"/>
      <c r="W779" s="38"/>
      <c r="X779" s="38"/>
      <c r="Y779" s="38"/>
      <c r="Z779" s="38"/>
      <c r="AA779" s="38"/>
      <c r="AB779" s="38"/>
      <c r="AC779" s="38"/>
      <c r="AD779" s="38"/>
      <c r="AE779" s="38"/>
      <c r="AR779" s="229" t="s">
        <v>269</v>
      </c>
      <c r="AT779" s="229" t="s">
        <v>238</v>
      </c>
      <c r="AU779" s="229" t="s">
        <v>127</v>
      </c>
      <c r="AY779" s="17" t="s">
        <v>181</v>
      </c>
      <c r="BE779" s="230">
        <f>IF(N779="základní",J779,0)</f>
        <v>0</v>
      </c>
      <c r="BF779" s="230">
        <f>IF(N779="snížená",J779,0)</f>
        <v>0</v>
      </c>
      <c r="BG779" s="230">
        <f>IF(N779="zákl. přenesená",J779,0)</f>
        <v>0</v>
      </c>
      <c r="BH779" s="230">
        <f>IF(N779="sníž. přenesená",J779,0)</f>
        <v>0</v>
      </c>
      <c r="BI779" s="230">
        <f>IF(N779="nulová",J779,0)</f>
        <v>0</v>
      </c>
      <c r="BJ779" s="17" t="s">
        <v>127</v>
      </c>
      <c r="BK779" s="230">
        <f>ROUND(I779*H779,2)</f>
        <v>0</v>
      </c>
      <c r="BL779" s="17" t="s">
        <v>228</v>
      </c>
      <c r="BM779" s="229" t="s">
        <v>1024</v>
      </c>
    </row>
    <row r="780" s="13" customFormat="1">
      <c r="A780" s="13"/>
      <c r="B780" s="236"/>
      <c r="C780" s="237"/>
      <c r="D780" s="238" t="s">
        <v>191</v>
      </c>
      <c r="E780" s="239" t="s">
        <v>1</v>
      </c>
      <c r="F780" s="240" t="s">
        <v>1025</v>
      </c>
      <c r="G780" s="237"/>
      <c r="H780" s="241">
        <v>20</v>
      </c>
      <c r="I780" s="242"/>
      <c r="J780" s="237"/>
      <c r="K780" s="237"/>
      <c r="L780" s="243"/>
      <c r="M780" s="244"/>
      <c r="N780" s="245"/>
      <c r="O780" s="245"/>
      <c r="P780" s="245"/>
      <c r="Q780" s="245"/>
      <c r="R780" s="245"/>
      <c r="S780" s="245"/>
      <c r="T780" s="246"/>
      <c r="U780" s="13"/>
      <c r="V780" s="13"/>
      <c r="W780" s="13"/>
      <c r="X780" s="13"/>
      <c r="Y780" s="13"/>
      <c r="Z780" s="13"/>
      <c r="AA780" s="13"/>
      <c r="AB780" s="13"/>
      <c r="AC780" s="13"/>
      <c r="AD780" s="13"/>
      <c r="AE780" s="13"/>
      <c r="AT780" s="247" t="s">
        <v>191</v>
      </c>
      <c r="AU780" s="247" t="s">
        <v>127</v>
      </c>
      <c r="AV780" s="13" t="s">
        <v>127</v>
      </c>
      <c r="AW780" s="13" t="s">
        <v>36</v>
      </c>
      <c r="AX780" s="13" t="s">
        <v>79</v>
      </c>
      <c r="AY780" s="247" t="s">
        <v>181</v>
      </c>
    </row>
    <row r="781" s="14" customFormat="1">
      <c r="A781" s="14"/>
      <c r="B781" s="248"/>
      <c r="C781" s="249"/>
      <c r="D781" s="238" t="s">
        <v>191</v>
      </c>
      <c r="E781" s="250" t="s">
        <v>1</v>
      </c>
      <c r="F781" s="251" t="s">
        <v>193</v>
      </c>
      <c r="G781" s="249"/>
      <c r="H781" s="252">
        <v>20</v>
      </c>
      <c r="I781" s="253"/>
      <c r="J781" s="249"/>
      <c r="K781" s="249"/>
      <c r="L781" s="254"/>
      <c r="M781" s="255"/>
      <c r="N781" s="256"/>
      <c r="O781" s="256"/>
      <c r="P781" s="256"/>
      <c r="Q781" s="256"/>
      <c r="R781" s="256"/>
      <c r="S781" s="256"/>
      <c r="T781" s="257"/>
      <c r="U781" s="14"/>
      <c r="V781" s="14"/>
      <c r="W781" s="14"/>
      <c r="X781" s="14"/>
      <c r="Y781" s="14"/>
      <c r="Z781" s="14"/>
      <c r="AA781" s="14"/>
      <c r="AB781" s="14"/>
      <c r="AC781" s="14"/>
      <c r="AD781" s="14"/>
      <c r="AE781" s="14"/>
      <c r="AT781" s="258" t="s">
        <v>191</v>
      </c>
      <c r="AU781" s="258" t="s">
        <v>127</v>
      </c>
      <c r="AV781" s="14" t="s">
        <v>188</v>
      </c>
      <c r="AW781" s="14" t="s">
        <v>36</v>
      </c>
      <c r="AX781" s="14" t="s">
        <v>86</v>
      </c>
      <c r="AY781" s="258" t="s">
        <v>181</v>
      </c>
    </row>
    <row r="782" s="2" customFormat="1" ht="24.15" customHeight="1">
      <c r="A782" s="38"/>
      <c r="B782" s="39"/>
      <c r="C782" s="259" t="s">
        <v>1026</v>
      </c>
      <c r="D782" s="259" t="s">
        <v>238</v>
      </c>
      <c r="E782" s="260" t="s">
        <v>1027</v>
      </c>
      <c r="F782" s="261" t="s">
        <v>1028</v>
      </c>
      <c r="G782" s="262" t="s">
        <v>235</v>
      </c>
      <c r="H782" s="263">
        <v>4</v>
      </c>
      <c r="I782" s="264"/>
      <c r="J782" s="265">
        <f>ROUND(I782*H782,2)</f>
        <v>0</v>
      </c>
      <c r="K782" s="261" t="s">
        <v>729</v>
      </c>
      <c r="L782" s="266"/>
      <c r="M782" s="267" t="s">
        <v>1</v>
      </c>
      <c r="N782" s="268" t="s">
        <v>45</v>
      </c>
      <c r="O782" s="91"/>
      <c r="P782" s="227">
        <f>O782*H782</f>
        <v>0</v>
      </c>
      <c r="Q782" s="227">
        <v>0</v>
      </c>
      <c r="R782" s="227">
        <f>Q782*H782</f>
        <v>0</v>
      </c>
      <c r="S782" s="227">
        <v>0</v>
      </c>
      <c r="T782" s="228">
        <f>S782*H782</f>
        <v>0</v>
      </c>
      <c r="U782" s="38"/>
      <c r="V782" s="38"/>
      <c r="W782" s="38"/>
      <c r="X782" s="38"/>
      <c r="Y782" s="38"/>
      <c r="Z782" s="38"/>
      <c r="AA782" s="38"/>
      <c r="AB782" s="38"/>
      <c r="AC782" s="38"/>
      <c r="AD782" s="38"/>
      <c r="AE782" s="38"/>
      <c r="AR782" s="229" t="s">
        <v>269</v>
      </c>
      <c r="AT782" s="229" t="s">
        <v>238</v>
      </c>
      <c r="AU782" s="229" t="s">
        <v>127</v>
      </c>
      <c r="AY782" s="17" t="s">
        <v>181</v>
      </c>
      <c r="BE782" s="230">
        <f>IF(N782="základní",J782,0)</f>
        <v>0</v>
      </c>
      <c r="BF782" s="230">
        <f>IF(N782="snížená",J782,0)</f>
        <v>0</v>
      </c>
      <c r="BG782" s="230">
        <f>IF(N782="zákl. přenesená",J782,0)</f>
        <v>0</v>
      </c>
      <c r="BH782" s="230">
        <f>IF(N782="sníž. přenesená",J782,0)</f>
        <v>0</v>
      </c>
      <c r="BI782" s="230">
        <f>IF(N782="nulová",J782,0)</f>
        <v>0</v>
      </c>
      <c r="BJ782" s="17" t="s">
        <v>127</v>
      </c>
      <c r="BK782" s="230">
        <f>ROUND(I782*H782,2)</f>
        <v>0</v>
      </c>
      <c r="BL782" s="17" t="s">
        <v>228</v>
      </c>
      <c r="BM782" s="229" t="s">
        <v>1029</v>
      </c>
    </row>
    <row r="783" s="13" customFormat="1">
      <c r="A783" s="13"/>
      <c r="B783" s="236"/>
      <c r="C783" s="237"/>
      <c r="D783" s="238" t="s">
        <v>191</v>
      </c>
      <c r="E783" s="239" t="s">
        <v>1</v>
      </c>
      <c r="F783" s="240" t="s">
        <v>1030</v>
      </c>
      <c r="G783" s="237"/>
      <c r="H783" s="241">
        <v>4</v>
      </c>
      <c r="I783" s="242"/>
      <c r="J783" s="237"/>
      <c r="K783" s="237"/>
      <c r="L783" s="243"/>
      <c r="M783" s="244"/>
      <c r="N783" s="245"/>
      <c r="O783" s="245"/>
      <c r="P783" s="245"/>
      <c r="Q783" s="245"/>
      <c r="R783" s="245"/>
      <c r="S783" s="245"/>
      <c r="T783" s="246"/>
      <c r="U783" s="13"/>
      <c r="V783" s="13"/>
      <c r="W783" s="13"/>
      <c r="X783" s="13"/>
      <c r="Y783" s="13"/>
      <c r="Z783" s="13"/>
      <c r="AA783" s="13"/>
      <c r="AB783" s="13"/>
      <c r="AC783" s="13"/>
      <c r="AD783" s="13"/>
      <c r="AE783" s="13"/>
      <c r="AT783" s="247" t="s">
        <v>191</v>
      </c>
      <c r="AU783" s="247" t="s">
        <v>127</v>
      </c>
      <c r="AV783" s="13" t="s">
        <v>127</v>
      </c>
      <c r="AW783" s="13" t="s">
        <v>36</v>
      </c>
      <c r="AX783" s="13" t="s">
        <v>79</v>
      </c>
      <c r="AY783" s="247" t="s">
        <v>181</v>
      </c>
    </row>
    <row r="784" s="14" customFormat="1">
      <c r="A784" s="14"/>
      <c r="B784" s="248"/>
      <c r="C784" s="249"/>
      <c r="D784" s="238" t="s">
        <v>191</v>
      </c>
      <c r="E784" s="250" t="s">
        <v>1</v>
      </c>
      <c r="F784" s="251" t="s">
        <v>193</v>
      </c>
      <c r="G784" s="249"/>
      <c r="H784" s="252">
        <v>4</v>
      </c>
      <c r="I784" s="253"/>
      <c r="J784" s="249"/>
      <c r="K784" s="249"/>
      <c r="L784" s="254"/>
      <c r="M784" s="255"/>
      <c r="N784" s="256"/>
      <c r="O784" s="256"/>
      <c r="P784" s="256"/>
      <c r="Q784" s="256"/>
      <c r="R784" s="256"/>
      <c r="S784" s="256"/>
      <c r="T784" s="257"/>
      <c r="U784" s="14"/>
      <c r="V784" s="14"/>
      <c r="W784" s="14"/>
      <c r="X784" s="14"/>
      <c r="Y784" s="14"/>
      <c r="Z784" s="14"/>
      <c r="AA784" s="14"/>
      <c r="AB784" s="14"/>
      <c r="AC784" s="14"/>
      <c r="AD784" s="14"/>
      <c r="AE784" s="14"/>
      <c r="AT784" s="258" t="s">
        <v>191</v>
      </c>
      <c r="AU784" s="258" t="s">
        <v>127</v>
      </c>
      <c r="AV784" s="14" t="s">
        <v>188</v>
      </c>
      <c r="AW784" s="14" t="s">
        <v>36</v>
      </c>
      <c r="AX784" s="14" t="s">
        <v>86</v>
      </c>
      <c r="AY784" s="258" t="s">
        <v>181</v>
      </c>
    </row>
    <row r="785" s="2" customFormat="1" ht="62.7" customHeight="1">
      <c r="A785" s="38"/>
      <c r="B785" s="39"/>
      <c r="C785" s="218" t="s">
        <v>645</v>
      </c>
      <c r="D785" s="218" t="s">
        <v>183</v>
      </c>
      <c r="E785" s="219" t="s">
        <v>1031</v>
      </c>
      <c r="F785" s="220" t="s">
        <v>1032</v>
      </c>
      <c r="G785" s="221" t="s">
        <v>235</v>
      </c>
      <c r="H785" s="222">
        <v>1</v>
      </c>
      <c r="I785" s="223"/>
      <c r="J785" s="224">
        <f>ROUND(I785*H785,2)</f>
        <v>0</v>
      </c>
      <c r="K785" s="220" t="s">
        <v>187</v>
      </c>
      <c r="L785" s="44"/>
      <c r="M785" s="225" t="s">
        <v>1</v>
      </c>
      <c r="N785" s="226" t="s">
        <v>45</v>
      </c>
      <c r="O785" s="91"/>
      <c r="P785" s="227">
        <f>O785*H785</f>
        <v>0</v>
      </c>
      <c r="Q785" s="227">
        <v>0</v>
      </c>
      <c r="R785" s="227">
        <f>Q785*H785</f>
        <v>0</v>
      </c>
      <c r="S785" s="227">
        <v>0</v>
      </c>
      <c r="T785" s="228">
        <f>S785*H785</f>
        <v>0</v>
      </c>
      <c r="U785" s="38"/>
      <c r="V785" s="38"/>
      <c r="W785" s="38"/>
      <c r="X785" s="38"/>
      <c r="Y785" s="38"/>
      <c r="Z785" s="38"/>
      <c r="AA785" s="38"/>
      <c r="AB785" s="38"/>
      <c r="AC785" s="38"/>
      <c r="AD785" s="38"/>
      <c r="AE785" s="38"/>
      <c r="AR785" s="229" t="s">
        <v>228</v>
      </c>
      <c r="AT785" s="229" t="s">
        <v>183</v>
      </c>
      <c r="AU785" s="229" t="s">
        <v>127</v>
      </c>
      <c r="AY785" s="17" t="s">
        <v>181</v>
      </c>
      <c r="BE785" s="230">
        <f>IF(N785="základní",J785,0)</f>
        <v>0</v>
      </c>
      <c r="BF785" s="230">
        <f>IF(N785="snížená",J785,0)</f>
        <v>0</v>
      </c>
      <c r="BG785" s="230">
        <f>IF(N785="zákl. přenesená",J785,0)</f>
        <v>0</v>
      </c>
      <c r="BH785" s="230">
        <f>IF(N785="sníž. přenesená",J785,0)</f>
        <v>0</v>
      </c>
      <c r="BI785" s="230">
        <f>IF(N785="nulová",J785,0)</f>
        <v>0</v>
      </c>
      <c r="BJ785" s="17" t="s">
        <v>127</v>
      </c>
      <c r="BK785" s="230">
        <f>ROUND(I785*H785,2)</f>
        <v>0</v>
      </c>
      <c r="BL785" s="17" t="s">
        <v>228</v>
      </c>
      <c r="BM785" s="229" t="s">
        <v>1033</v>
      </c>
    </row>
    <row r="786" s="2" customFormat="1">
      <c r="A786" s="38"/>
      <c r="B786" s="39"/>
      <c r="C786" s="40"/>
      <c r="D786" s="231" t="s">
        <v>189</v>
      </c>
      <c r="E786" s="40"/>
      <c r="F786" s="232" t="s">
        <v>1034</v>
      </c>
      <c r="G786" s="40"/>
      <c r="H786" s="40"/>
      <c r="I786" s="233"/>
      <c r="J786" s="40"/>
      <c r="K786" s="40"/>
      <c r="L786" s="44"/>
      <c r="M786" s="234"/>
      <c r="N786" s="235"/>
      <c r="O786" s="91"/>
      <c r="P786" s="91"/>
      <c r="Q786" s="91"/>
      <c r="R786" s="91"/>
      <c r="S786" s="91"/>
      <c r="T786" s="92"/>
      <c r="U786" s="38"/>
      <c r="V786" s="38"/>
      <c r="W786" s="38"/>
      <c r="X786" s="38"/>
      <c r="Y786" s="38"/>
      <c r="Z786" s="38"/>
      <c r="AA786" s="38"/>
      <c r="AB786" s="38"/>
      <c r="AC786" s="38"/>
      <c r="AD786" s="38"/>
      <c r="AE786" s="38"/>
      <c r="AT786" s="17" t="s">
        <v>189</v>
      </c>
      <c r="AU786" s="17" t="s">
        <v>127</v>
      </c>
    </row>
    <row r="787" s="2" customFormat="1" ht="24.15" customHeight="1">
      <c r="A787" s="38"/>
      <c r="B787" s="39"/>
      <c r="C787" s="259" t="s">
        <v>1035</v>
      </c>
      <c r="D787" s="259" t="s">
        <v>238</v>
      </c>
      <c r="E787" s="260" t="s">
        <v>1036</v>
      </c>
      <c r="F787" s="261" t="s">
        <v>1037</v>
      </c>
      <c r="G787" s="262" t="s">
        <v>235</v>
      </c>
      <c r="H787" s="263">
        <v>1</v>
      </c>
      <c r="I787" s="264"/>
      <c r="J787" s="265">
        <f>ROUND(I787*H787,2)</f>
        <v>0</v>
      </c>
      <c r="K787" s="261" t="s">
        <v>729</v>
      </c>
      <c r="L787" s="266"/>
      <c r="M787" s="267" t="s">
        <v>1</v>
      </c>
      <c r="N787" s="268" t="s">
        <v>45</v>
      </c>
      <c r="O787" s="91"/>
      <c r="P787" s="227">
        <f>O787*H787</f>
        <v>0</v>
      </c>
      <c r="Q787" s="227">
        <v>0</v>
      </c>
      <c r="R787" s="227">
        <f>Q787*H787</f>
        <v>0</v>
      </c>
      <c r="S787" s="227">
        <v>0</v>
      </c>
      <c r="T787" s="228">
        <f>S787*H787</f>
        <v>0</v>
      </c>
      <c r="U787" s="38"/>
      <c r="V787" s="38"/>
      <c r="W787" s="38"/>
      <c r="X787" s="38"/>
      <c r="Y787" s="38"/>
      <c r="Z787" s="38"/>
      <c r="AA787" s="38"/>
      <c r="AB787" s="38"/>
      <c r="AC787" s="38"/>
      <c r="AD787" s="38"/>
      <c r="AE787" s="38"/>
      <c r="AR787" s="229" t="s">
        <v>269</v>
      </c>
      <c r="AT787" s="229" t="s">
        <v>238</v>
      </c>
      <c r="AU787" s="229" t="s">
        <v>127</v>
      </c>
      <c r="AY787" s="17" t="s">
        <v>181</v>
      </c>
      <c r="BE787" s="230">
        <f>IF(N787="základní",J787,0)</f>
        <v>0</v>
      </c>
      <c r="BF787" s="230">
        <f>IF(N787="snížená",J787,0)</f>
        <v>0</v>
      </c>
      <c r="BG787" s="230">
        <f>IF(N787="zákl. přenesená",J787,0)</f>
        <v>0</v>
      </c>
      <c r="BH787" s="230">
        <f>IF(N787="sníž. přenesená",J787,0)</f>
        <v>0</v>
      </c>
      <c r="BI787" s="230">
        <f>IF(N787="nulová",J787,0)</f>
        <v>0</v>
      </c>
      <c r="BJ787" s="17" t="s">
        <v>127</v>
      </c>
      <c r="BK787" s="230">
        <f>ROUND(I787*H787,2)</f>
        <v>0</v>
      </c>
      <c r="BL787" s="17" t="s">
        <v>228</v>
      </c>
      <c r="BM787" s="229" t="s">
        <v>1038</v>
      </c>
    </row>
    <row r="788" s="2" customFormat="1" ht="24.15" customHeight="1">
      <c r="A788" s="38"/>
      <c r="B788" s="39"/>
      <c r="C788" s="218" t="s">
        <v>651</v>
      </c>
      <c r="D788" s="218" t="s">
        <v>183</v>
      </c>
      <c r="E788" s="219" t="s">
        <v>1039</v>
      </c>
      <c r="F788" s="220" t="s">
        <v>1040</v>
      </c>
      <c r="G788" s="221" t="s">
        <v>227</v>
      </c>
      <c r="H788" s="222">
        <v>598.22299999999996</v>
      </c>
      <c r="I788" s="223"/>
      <c r="J788" s="224">
        <f>ROUND(I788*H788,2)</f>
        <v>0</v>
      </c>
      <c r="K788" s="220" t="s">
        <v>187</v>
      </c>
      <c r="L788" s="44"/>
      <c r="M788" s="225" t="s">
        <v>1</v>
      </c>
      <c r="N788" s="226" t="s">
        <v>45</v>
      </c>
      <c r="O788" s="91"/>
      <c r="P788" s="227">
        <f>O788*H788</f>
        <v>0</v>
      </c>
      <c r="Q788" s="227">
        <v>0</v>
      </c>
      <c r="R788" s="227">
        <f>Q788*H788</f>
        <v>0</v>
      </c>
      <c r="S788" s="227">
        <v>0</v>
      </c>
      <c r="T788" s="228">
        <f>S788*H788</f>
        <v>0</v>
      </c>
      <c r="U788" s="38"/>
      <c r="V788" s="38"/>
      <c r="W788" s="38"/>
      <c r="X788" s="38"/>
      <c r="Y788" s="38"/>
      <c r="Z788" s="38"/>
      <c r="AA788" s="38"/>
      <c r="AB788" s="38"/>
      <c r="AC788" s="38"/>
      <c r="AD788" s="38"/>
      <c r="AE788" s="38"/>
      <c r="AR788" s="229" t="s">
        <v>228</v>
      </c>
      <c r="AT788" s="229" t="s">
        <v>183</v>
      </c>
      <c r="AU788" s="229" t="s">
        <v>127</v>
      </c>
      <c r="AY788" s="17" t="s">
        <v>181</v>
      </c>
      <c r="BE788" s="230">
        <f>IF(N788="základní",J788,0)</f>
        <v>0</v>
      </c>
      <c r="BF788" s="230">
        <f>IF(N788="snížená",J788,0)</f>
        <v>0</v>
      </c>
      <c r="BG788" s="230">
        <f>IF(N788="zákl. přenesená",J788,0)</f>
        <v>0</v>
      </c>
      <c r="BH788" s="230">
        <f>IF(N788="sníž. přenesená",J788,0)</f>
        <v>0</v>
      </c>
      <c r="BI788" s="230">
        <f>IF(N788="nulová",J788,0)</f>
        <v>0</v>
      </c>
      <c r="BJ788" s="17" t="s">
        <v>127</v>
      </c>
      <c r="BK788" s="230">
        <f>ROUND(I788*H788,2)</f>
        <v>0</v>
      </c>
      <c r="BL788" s="17" t="s">
        <v>228</v>
      </c>
      <c r="BM788" s="229" t="s">
        <v>1041</v>
      </c>
    </row>
    <row r="789" s="2" customFormat="1">
      <c r="A789" s="38"/>
      <c r="B789" s="39"/>
      <c r="C789" s="40"/>
      <c r="D789" s="231" t="s">
        <v>189</v>
      </c>
      <c r="E789" s="40"/>
      <c r="F789" s="232" t="s">
        <v>1042</v>
      </c>
      <c r="G789" s="40"/>
      <c r="H789" s="40"/>
      <c r="I789" s="233"/>
      <c r="J789" s="40"/>
      <c r="K789" s="40"/>
      <c r="L789" s="44"/>
      <c r="M789" s="234"/>
      <c r="N789" s="235"/>
      <c r="O789" s="91"/>
      <c r="P789" s="91"/>
      <c r="Q789" s="91"/>
      <c r="R789" s="91"/>
      <c r="S789" s="91"/>
      <c r="T789" s="92"/>
      <c r="U789" s="38"/>
      <c r="V789" s="38"/>
      <c r="W789" s="38"/>
      <c r="X789" s="38"/>
      <c r="Y789" s="38"/>
      <c r="Z789" s="38"/>
      <c r="AA789" s="38"/>
      <c r="AB789" s="38"/>
      <c r="AC789" s="38"/>
      <c r="AD789" s="38"/>
      <c r="AE789" s="38"/>
      <c r="AT789" s="17" t="s">
        <v>189</v>
      </c>
      <c r="AU789" s="17" t="s">
        <v>127</v>
      </c>
    </row>
    <row r="790" s="2" customFormat="1" ht="24.15" customHeight="1">
      <c r="A790" s="38"/>
      <c r="B790" s="39"/>
      <c r="C790" s="259" t="s">
        <v>1043</v>
      </c>
      <c r="D790" s="259" t="s">
        <v>238</v>
      </c>
      <c r="E790" s="260" t="s">
        <v>1044</v>
      </c>
      <c r="F790" s="261" t="s">
        <v>1045</v>
      </c>
      <c r="G790" s="262" t="s">
        <v>227</v>
      </c>
      <c r="H790" s="263">
        <v>697.22900000000004</v>
      </c>
      <c r="I790" s="264"/>
      <c r="J790" s="265">
        <f>ROUND(I790*H790,2)</f>
        <v>0</v>
      </c>
      <c r="K790" s="261" t="s">
        <v>187</v>
      </c>
      <c r="L790" s="266"/>
      <c r="M790" s="267" t="s">
        <v>1</v>
      </c>
      <c r="N790" s="268" t="s">
        <v>45</v>
      </c>
      <c r="O790" s="91"/>
      <c r="P790" s="227">
        <f>O790*H790</f>
        <v>0</v>
      </c>
      <c r="Q790" s="227">
        <v>0</v>
      </c>
      <c r="R790" s="227">
        <f>Q790*H790</f>
        <v>0</v>
      </c>
      <c r="S790" s="227">
        <v>0</v>
      </c>
      <c r="T790" s="228">
        <f>S790*H790</f>
        <v>0</v>
      </c>
      <c r="U790" s="38"/>
      <c r="V790" s="38"/>
      <c r="W790" s="38"/>
      <c r="X790" s="38"/>
      <c r="Y790" s="38"/>
      <c r="Z790" s="38"/>
      <c r="AA790" s="38"/>
      <c r="AB790" s="38"/>
      <c r="AC790" s="38"/>
      <c r="AD790" s="38"/>
      <c r="AE790" s="38"/>
      <c r="AR790" s="229" t="s">
        <v>269</v>
      </c>
      <c r="AT790" s="229" t="s">
        <v>238</v>
      </c>
      <c r="AU790" s="229" t="s">
        <v>127</v>
      </c>
      <c r="AY790" s="17" t="s">
        <v>181</v>
      </c>
      <c r="BE790" s="230">
        <f>IF(N790="základní",J790,0)</f>
        <v>0</v>
      </c>
      <c r="BF790" s="230">
        <f>IF(N790="snížená",J790,0)</f>
        <v>0</v>
      </c>
      <c r="BG790" s="230">
        <f>IF(N790="zákl. přenesená",J790,0)</f>
        <v>0</v>
      </c>
      <c r="BH790" s="230">
        <f>IF(N790="sníž. přenesená",J790,0)</f>
        <v>0</v>
      </c>
      <c r="BI790" s="230">
        <f>IF(N790="nulová",J790,0)</f>
        <v>0</v>
      </c>
      <c r="BJ790" s="17" t="s">
        <v>127</v>
      </c>
      <c r="BK790" s="230">
        <f>ROUND(I790*H790,2)</f>
        <v>0</v>
      </c>
      <c r="BL790" s="17" t="s">
        <v>228</v>
      </c>
      <c r="BM790" s="229" t="s">
        <v>1046</v>
      </c>
    </row>
    <row r="791" s="13" customFormat="1">
      <c r="A791" s="13"/>
      <c r="B791" s="236"/>
      <c r="C791" s="237"/>
      <c r="D791" s="238" t="s">
        <v>191</v>
      </c>
      <c r="E791" s="239" t="s">
        <v>1</v>
      </c>
      <c r="F791" s="240" t="s">
        <v>1047</v>
      </c>
      <c r="G791" s="237"/>
      <c r="H791" s="241">
        <v>697.22900000000004</v>
      </c>
      <c r="I791" s="242"/>
      <c r="J791" s="237"/>
      <c r="K791" s="237"/>
      <c r="L791" s="243"/>
      <c r="M791" s="244"/>
      <c r="N791" s="245"/>
      <c r="O791" s="245"/>
      <c r="P791" s="245"/>
      <c r="Q791" s="245"/>
      <c r="R791" s="245"/>
      <c r="S791" s="245"/>
      <c r="T791" s="246"/>
      <c r="U791" s="13"/>
      <c r="V791" s="13"/>
      <c r="W791" s="13"/>
      <c r="X791" s="13"/>
      <c r="Y791" s="13"/>
      <c r="Z791" s="13"/>
      <c r="AA791" s="13"/>
      <c r="AB791" s="13"/>
      <c r="AC791" s="13"/>
      <c r="AD791" s="13"/>
      <c r="AE791" s="13"/>
      <c r="AT791" s="247" t="s">
        <v>191</v>
      </c>
      <c r="AU791" s="247" t="s">
        <v>127</v>
      </c>
      <c r="AV791" s="13" t="s">
        <v>127</v>
      </c>
      <c r="AW791" s="13" t="s">
        <v>36</v>
      </c>
      <c r="AX791" s="13" t="s">
        <v>79</v>
      </c>
      <c r="AY791" s="247" t="s">
        <v>181</v>
      </c>
    </row>
    <row r="792" s="14" customFormat="1">
      <c r="A792" s="14"/>
      <c r="B792" s="248"/>
      <c r="C792" s="249"/>
      <c r="D792" s="238" t="s">
        <v>191</v>
      </c>
      <c r="E792" s="250" t="s">
        <v>1</v>
      </c>
      <c r="F792" s="251" t="s">
        <v>193</v>
      </c>
      <c r="G792" s="249"/>
      <c r="H792" s="252">
        <v>697.22900000000004</v>
      </c>
      <c r="I792" s="253"/>
      <c r="J792" s="249"/>
      <c r="K792" s="249"/>
      <c r="L792" s="254"/>
      <c r="M792" s="255"/>
      <c r="N792" s="256"/>
      <c r="O792" s="256"/>
      <c r="P792" s="256"/>
      <c r="Q792" s="256"/>
      <c r="R792" s="256"/>
      <c r="S792" s="256"/>
      <c r="T792" s="257"/>
      <c r="U792" s="14"/>
      <c r="V792" s="14"/>
      <c r="W792" s="14"/>
      <c r="X792" s="14"/>
      <c r="Y792" s="14"/>
      <c r="Z792" s="14"/>
      <c r="AA792" s="14"/>
      <c r="AB792" s="14"/>
      <c r="AC792" s="14"/>
      <c r="AD792" s="14"/>
      <c r="AE792" s="14"/>
      <c r="AT792" s="258" t="s">
        <v>191</v>
      </c>
      <c r="AU792" s="258" t="s">
        <v>127</v>
      </c>
      <c r="AV792" s="14" t="s">
        <v>188</v>
      </c>
      <c r="AW792" s="14" t="s">
        <v>36</v>
      </c>
      <c r="AX792" s="14" t="s">
        <v>86</v>
      </c>
      <c r="AY792" s="258" t="s">
        <v>181</v>
      </c>
    </row>
    <row r="793" s="2" customFormat="1" ht="49.05" customHeight="1">
      <c r="A793" s="38"/>
      <c r="B793" s="39"/>
      <c r="C793" s="218" t="s">
        <v>655</v>
      </c>
      <c r="D793" s="218" t="s">
        <v>183</v>
      </c>
      <c r="E793" s="219" t="s">
        <v>1048</v>
      </c>
      <c r="F793" s="220" t="s">
        <v>1049</v>
      </c>
      <c r="G793" s="221" t="s">
        <v>227</v>
      </c>
      <c r="H793" s="222">
        <v>201.489</v>
      </c>
      <c r="I793" s="223"/>
      <c r="J793" s="224">
        <f>ROUND(I793*H793,2)</f>
        <v>0</v>
      </c>
      <c r="K793" s="220" t="s">
        <v>187</v>
      </c>
      <c r="L793" s="44"/>
      <c r="M793" s="225" t="s">
        <v>1</v>
      </c>
      <c r="N793" s="226" t="s">
        <v>45</v>
      </c>
      <c r="O793" s="91"/>
      <c r="P793" s="227">
        <f>O793*H793</f>
        <v>0</v>
      </c>
      <c r="Q793" s="227">
        <v>0</v>
      </c>
      <c r="R793" s="227">
        <f>Q793*H793</f>
        <v>0</v>
      </c>
      <c r="S793" s="227">
        <v>0</v>
      </c>
      <c r="T793" s="228">
        <f>S793*H793</f>
        <v>0</v>
      </c>
      <c r="U793" s="38"/>
      <c r="V793" s="38"/>
      <c r="W793" s="38"/>
      <c r="X793" s="38"/>
      <c r="Y793" s="38"/>
      <c r="Z793" s="38"/>
      <c r="AA793" s="38"/>
      <c r="AB793" s="38"/>
      <c r="AC793" s="38"/>
      <c r="AD793" s="38"/>
      <c r="AE793" s="38"/>
      <c r="AR793" s="229" t="s">
        <v>228</v>
      </c>
      <c r="AT793" s="229" t="s">
        <v>183</v>
      </c>
      <c r="AU793" s="229" t="s">
        <v>127</v>
      </c>
      <c r="AY793" s="17" t="s">
        <v>181</v>
      </c>
      <c r="BE793" s="230">
        <f>IF(N793="základní",J793,0)</f>
        <v>0</v>
      </c>
      <c r="BF793" s="230">
        <f>IF(N793="snížená",J793,0)</f>
        <v>0</v>
      </c>
      <c r="BG793" s="230">
        <f>IF(N793="zákl. přenesená",J793,0)</f>
        <v>0</v>
      </c>
      <c r="BH793" s="230">
        <f>IF(N793="sníž. přenesená",J793,0)</f>
        <v>0</v>
      </c>
      <c r="BI793" s="230">
        <f>IF(N793="nulová",J793,0)</f>
        <v>0</v>
      </c>
      <c r="BJ793" s="17" t="s">
        <v>127</v>
      </c>
      <c r="BK793" s="230">
        <f>ROUND(I793*H793,2)</f>
        <v>0</v>
      </c>
      <c r="BL793" s="17" t="s">
        <v>228</v>
      </c>
      <c r="BM793" s="229" t="s">
        <v>1050</v>
      </c>
    </row>
    <row r="794" s="2" customFormat="1">
      <c r="A794" s="38"/>
      <c r="B794" s="39"/>
      <c r="C794" s="40"/>
      <c r="D794" s="231" t="s">
        <v>189</v>
      </c>
      <c r="E794" s="40"/>
      <c r="F794" s="232" t="s">
        <v>1051</v>
      </c>
      <c r="G794" s="40"/>
      <c r="H794" s="40"/>
      <c r="I794" s="233"/>
      <c r="J794" s="40"/>
      <c r="K794" s="40"/>
      <c r="L794" s="44"/>
      <c r="M794" s="234"/>
      <c r="N794" s="235"/>
      <c r="O794" s="91"/>
      <c r="P794" s="91"/>
      <c r="Q794" s="91"/>
      <c r="R794" s="91"/>
      <c r="S794" s="91"/>
      <c r="T794" s="92"/>
      <c r="U794" s="38"/>
      <c r="V794" s="38"/>
      <c r="W794" s="38"/>
      <c r="X794" s="38"/>
      <c r="Y794" s="38"/>
      <c r="Z794" s="38"/>
      <c r="AA794" s="38"/>
      <c r="AB794" s="38"/>
      <c r="AC794" s="38"/>
      <c r="AD794" s="38"/>
      <c r="AE794" s="38"/>
      <c r="AT794" s="17" t="s">
        <v>189</v>
      </c>
      <c r="AU794" s="17" t="s">
        <v>127</v>
      </c>
    </row>
    <row r="795" s="13" customFormat="1">
      <c r="A795" s="13"/>
      <c r="B795" s="236"/>
      <c r="C795" s="237"/>
      <c r="D795" s="238" t="s">
        <v>191</v>
      </c>
      <c r="E795" s="239" t="s">
        <v>1</v>
      </c>
      <c r="F795" s="240" t="s">
        <v>1052</v>
      </c>
      <c r="G795" s="237"/>
      <c r="H795" s="241">
        <v>112.38</v>
      </c>
      <c r="I795" s="242"/>
      <c r="J795" s="237"/>
      <c r="K795" s="237"/>
      <c r="L795" s="243"/>
      <c r="M795" s="244"/>
      <c r="N795" s="245"/>
      <c r="O795" s="245"/>
      <c r="P795" s="245"/>
      <c r="Q795" s="245"/>
      <c r="R795" s="245"/>
      <c r="S795" s="245"/>
      <c r="T795" s="246"/>
      <c r="U795" s="13"/>
      <c r="V795" s="13"/>
      <c r="W795" s="13"/>
      <c r="X795" s="13"/>
      <c r="Y795" s="13"/>
      <c r="Z795" s="13"/>
      <c r="AA795" s="13"/>
      <c r="AB795" s="13"/>
      <c r="AC795" s="13"/>
      <c r="AD795" s="13"/>
      <c r="AE795" s="13"/>
      <c r="AT795" s="247" t="s">
        <v>191</v>
      </c>
      <c r="AU795" s="247" t="s">
        <v>127</v>
      </c>
      <c r="AV795" s="13" t="s">
        <v>127</v>
      </c>
      <c r="AW795" s="13" t="s">
        <v>36</v>
      </c>
      <c r="AX795" s="13" t="s">
        <v>79</v>
      </c>
      <c r="AY795" s="247" t="s">
        <v>181</v>
      </c>
    </row>
    <row r="796" s="15" customFormat="1">
      <c r="A796" s="15"/>
      <c r="B796" s="269"/>
      <c r="C796" s="270"/>
      <c r="D796" s="238" t="s">
        <v>191</v>
      </c>
      <c r="E796" s="271" t="s">
        <v>1</v>
      </c>
      <c r="F796" s="272" t="s">
        <v>808</v>
      </c>
      <c r="G796" s="270"/>
      <c r="H796" s="271" t="s">
        <v>1</v>
      </c>
      <c r="I796" s="273"/>
      <c r="J796" s="270"/>
      <c r="K796" s="270"/>
      <c r="L796" s="274"/>
      <c r="M796" s="275"/>
      <c r="N796" s="276"/>
      <c r="O796" s="276"/>
      <c r="P796" s="276"/>
      <c r="Q796" s="276"/>
      <c r="R796" s="276"/>
      <c r="S796" s="276"/>
      <c r="T796" s="277"/>
      <c r="U796" s="15"/>
      <c r="V796" s="15"/>
      <c r="W796" s="15"/>
      <c r="X796" s="15"/>
      <c r="Y796" s="15"/>
      <c r="Z796" s="15"/>
      <c r="AA796" s="15"/>
      <c r="AB796" s="15"/>
      <c r="AC796" s="15"/>
      <c r="AD796" s="15"/>
      <c r="AE796" s="15"/>
      <c r="AT796" s="278" t="s">
        <v>191</v>
      </c>
      <c r="AU796" s="278" t="s">
        <v>127</v>
      </c>
      <c r="AV796" s="15" t="s">
        <v>86</v>
      </c>
      <c r="AW796" s="15" t="s">
        <v>36</v>
      </c>
      <c r="AX796" s="15" t="s">
        <v>79</v>
      </c>
      <c r="AY796" s="278" t="s">
        <v>181</v>
      </c>
    </row>
    <row r="797" s="13" customFormat="1">
      <c r="A797" s="13"/>
      <c r="B797" s="236"/>
      <c r="C797" s="237"/>
      <c r="D797" s="238" t="s">
        <v>191</v>
      </c>
      <c r="E797" s="239" t="s">
        <v>1</v>
      </c>
      <c r="F797" s="240" t="s">
        <v>565</v>
      </c>
      <c r="G797" s="237"/>
      <c r="H797" s="241">
        <v>5.0629999999999997</v>
      </c>
      <c r="I797" s="242"/>
      <c r="J797" s="237"/>
      <c r="K797" s="237"/>
      <c r="L797" s="243"/>
      <c r="M797" s="244"/>
      <c r="N797" s="245"/>
      <c r="O797" s="245"/>
      <c r="P797" s="245"/>
      <c r="Q797" s="245"/>
      <c r="R797" s="245"/>
      <c r="S797" s="245"/>
      <c r="T797" s="246"/>
      <c r="U797" s="13"/>
      <c r="V797" s="13"/>
      <c r="W797" s="13"/>
      <c r="X797" s="13"/>
      <c r="Y797" s="13"/>
      <c r="Z797" s="13"/>
      <c r="AA797" s="13"/>
      <c r="AB797" s="13"/>
      <c r="AC797" s="13"/>
      <c r="AD797" s="13"/>
      <c r="AE797" s="13"/>
      <c r="AT797" s="247" t="s">
        <v>191</v>
      </c>
      <c r="AU797" s="247" t="s">
        <v>127</v>
      </c>
      <c r="AV797" s="13" t="s">
        <v>127</v>
      </c>
      <c r="AW797" s="13" t="s">
        <v>36</v>
      </c>
      <c r="AX797" s="13" t="s">
        <v>79</v>
      </c>
      <c r="AY797" s="247" t="s">
        <v>181</v>
      </c>
    </row>
    <row r="798" s="13" customFormat="1">
      <c r="A798" s="13"/>
      <c r="B798" s="236"/>
      <c r="C798" s="237"/>
      <c r="D798" s="238" t="s">
        <v>191</v>
      </c>
      <c r="E798" s="239" t="s">
        <v>1</v>
      </c>
      <c r="F798" s="240" t="s">
        <v>566</v>
      </c>
      <c r="G798" s="237"/>
      <c r="H798" s="241">
        <v>75.646000000000001</v>
      </c>
      <c r="I798" s="242"/>
      <c r="J798" s="237"/>
      <c r="K798" s="237"/>
      <c r="L798" s="243"/>
      <c r="M798" s="244"/>
      <c r="N798" s="245"/>
      <c r="O798" s="245"/>
      <c r="P798" s="245"/>
      <c r="Q798" s="245"/>
      <c r="R798" s="245"/>
      <c r="S798" s="245"/>
      <c r="T798" s="246"/>
      <c r="U798" s="13"/>
      <c r="V798" s="13"/>
      <c r="W798" s="13"/>
      <c r="X798" s="13"/>
      <c r="Y798" s="13"/>
      <c r="Z798" s="13"/>
      <c r="AA798" s="13"/>
      <c r="AB798" s="13"/>
      <c r="AC798" s="13"/>
      <c r="AD798" s="13"/>
      <c r="AE798" s="13"/>
      <c r="AT798" s="247" t="s">
        <v>191</v>
      </c>
      <c r="AU798" s="247" t="s">
        <v>127</v>
      </c>
      <c r="AV798" s="13" t="s">
        <v>127</v>
      </c>
      <c r="AW798" s="13" t="s">
        <v>36</v>
      </c>
      <c r="AX798" s="13" t="s">
        <v>79</v>
      </c>
      <c r="AY798" s="247" t="s">
        <v>181</v>
      </c>
    </row>
    <row r="799" s="13" customFormat="1">
      <c r="A799" s="13"/>
      <c r="B799" s="236"/>
      <c r="C799" s="237"/>
      <c r="D799" s="238" t="s">
        <v>191</v>
      </c>
      <c r="E799" s="239" t="s">
        <v>1</v>
      </c>
      <c r="F799" s="240" t="s">
        <v>567</v>
      </c>
      <c r="G799" s="237"/>
      <c r="H799" s="241">
        <v>8.4000000000000004</v>
      </c>
      <c r="I799" s="242"/>
      <c r="J799" s="237"/>
      <c r="K799" s="237"/>
      <c r="L799" s="243"/>
      <c r="M799" s="244"/>
      <c r="N799" s="245"/>
      <c r="O799" s="245"/>
      <c r="P799" s="245"/>
      <c r="Q799" s="245"/>
      <c r="R799" s="245"/>
      <c r="S799" s="245"/>
      <c r="T799" s="246"/>
      <c r="U799" s="13"/>
      <c r="V799" s="13"/>
      <c r="W799" s="13"/>
      <c r="X799" s="13"/>
      <c r="Y799" s="13"/>
      <c r="Z799" s="13"/>
      <c r="AA799" s="13"/>
      <c r="AB799" s="13"/>
      <c r="AC799" s="13"/>
      <c r="AD799" s="13"/>
      <c r="AE799" s="13"/>
      <c r="AT799" s="247" t="s">
        <v>191</v>
      </c>
      <c r="AU799" s="247" t="s">
        <v>127</v>
      </c>
      <c r="AV799" s="13" t="s">
        <v>127</v>
      </c>
      <c r="AW799" s="13" t="s">
        <v>36</v>
      </c>
      <c r="AX799" s="13" t="s">
        <v>79</v>
      </c>
      <c r="AY799" s="247" t="s">
        <v>181</v>
      </c>
    </row>
    <row r="800" s="14" customFormat="1">
      <c r="A800" s="14"/>
      <c r="B800" s="248"/>
      <c r="C800" s="249"/>
      <c r="D800" s="238" t="s">
        <v>191</v>
      </c>
      <c r="E800" s="250" t="s">
        <v>1</v>
      </c>
      <c r="F800" s="251" t="s">
        <v>193</v>
      </c>
      <c r="G800" s="249"/>
      <c r="H800" s="252">
        <v>201.489</v>
      </c>
      <c r="I800" s="253"/>
      <c r="J800" s="249"/>
      <c r="K800" s="249"/>
      <c r="L800" s="254"/>
      <c r="M800" s="255"/>
      <c r="N800" s="256"/>
      <c r="O800" s="256"/>
      <c r="P800" s="256"/>
      <c r="Q800" s="256"/>
      <c r="R800" s="256"/>
      <c r="S800" s="256"/>
      <c r="T800" s="257"/>
      <c r="U800" s="14"/>
      <c r="V800" s="14"/>
      <c r="W800" s="14"/>
      <c r="X800" s="14"/>
      <c r="Y800" s="14"/>
      <c r="Z800" s="14"/>
      <c r="AA800" s="14"/>
      <c r="AB800" s="14"/>
      <c r="AC800" s="14"/>
      <c r="AD800" s="14"/>
      <c r="AE800" s="14"/>
      <c r="AT800" s="258" t="s">
        <v>191</v>
      </c>
      <c r="AU800" s="258" t="s">
        <v>127</v>
      </c>
      <c r="AV800" s="14" t="s">
        <v>188</v>
      </c>
      <c r="AW800" s="14" t="s">
        <v>36</v>
      </c>
      <c r="AX800" s="14" t="s">
        <v>86</v>
      </c>
      <c r="AY800" s="258" t="s">
        <v>181</v>
      </c>
    </row>
    <row r="801" s="2" customFormat="1" ht="24.15" customHeight="1">
      <c r="A801" s="38"/>
      <c r="B801" s="39"/>
      <c r="C801" s="259" t="s">
        <v>1053</v>
      </c>
      <c r="D801" s="259" t="s">
        <v>238</v>
      </c>
      <c r="E801" s="260" t="s">
        <v>1044</v>
      </c>
      <c r="F801" s="261" t="s">
        <v>1045</v>
      </c>
      <c r="G801" s="262" t="s">
        <v>227</v>
      </c>
      <c r="H801" s="263">
        <v>234.83500000000001</v>
      </c>
      <c r="I801" s="264"/>
      <c r="J801" s="265">
        <f>ROUND(I801*H801,2)</f>
        <v>0</v>
      </c>
      <c r="K801" s="261" t="s">
        <v>187</v>
      </c>
      <c r="L801" s="266"/>
      <c r="M801" s="267" t="s">
        <v>1</v>
      </c>
      <c r="N801" s="268" t="s">
        <v>45</v>
      </c>
      <c r="O801" s="91"/>
      <c r="P801" s="227">
        <f>O801*H801</f>
        <v>0</v>
      </c>
      <c r="Q801" s="227">
        <v>0</v>
      </c>
      <c r="R801" s="227">
        <f>Q801*H801</f>
        <v>0</v>
      </c>
      <c r="S801" s="227">
        <v>0</v>
      </c>
      <c r="T801" s="228">
        <f>S801*H801</f>
        <v>0</v>
      </c>
      <c r="U801" s="38"/>
      <c r="V801" s="38"/>
      <c r="W801" s="38"/>
      <c r="X801" s="38"/>
      <c r="Y801" s="38"/>
      <c r="Z801" s="38"/>
      <c r="AA801" s="38"/>
      <c r="AB801" s="38"/>
      <c r="AC801" s="38"/>
      <c r="AD801" s="38"/>
      <c r="AE801" s="38"/>
      <c r="AR801" s="229" t="s">
        <v>269</v>
      </c>
      <c r="AT801" s="229" t="s">
        <v>238</v>
      </c>
      <c r="AU801" s="229" t="s">
        <v>127</v>
      </c>
      <c r="AY801" s="17" t="s">
        <v>181</v>
      </c>
      <c r="BE801" s="230">
        <f>IF(N801="základní",J801,0)</f>
        <v>0</v>
      </c>
      <c r="BF801" s="230">
        <f>IF(N801="snížená",J801,0)</f>
        <v>0</v>
      </c>
      <c r="BG801" s="230">
        <f>IF(N801="zákl. přenesená",J801,0)</f>
        <v>0</v>
      </c>
      <c r="BH801" s="230">
        <f>IF(N801="sníž. přenesená",J801,0)</f>
        <v>0</v>
      </c>
      <c r="BI801" s="230">
        <f>IF(N801="nulová",J801,0)</f>
        <v>0</v>
      </c>
      <c r="BJ801" s="17" t="s">
        <v>127</v>
      </c>
      <c r="BK801" s="230">
        <f>ROUND(I801*H801,2)</f>
        <v>0</v>
      </c>
      <c r="BL801" s="17" t="s">
        <v>228</v>
      </c>
      <c r="BM801" s="229" t="s">
        <v>1054</v>
      </c>
    </row>
    <row r="802" s="13" customFormat="1">
      <c r="A802" s="13"/>
      <c r="B802" s="236"/>
      <c r="C802" s="237"/>
      <c r="D802" s="238" t="s">
        <v>191</v>
      </c>
      <c r="E802" s="239" t="s">
        <v>1</v>
      </c>
      <c r="F802" s="240" t="s">
        <v>1055</v>
      </c>
      <c r="G802" s="237"/>
      <c r="H802" s="241">
        <v>234.83500000000001</v>
      </c>
      <c r="I802" s="242"/>
      <c r="J802" s="237"/>
      <c r="K802" s="237"/>
      <c r="L802" s="243"/>
      <c r="M802" s="244"/>
      <c r="N802" s="245"/>
      <c r="O802" s="245"/>
      <c r="P802" s="245"/>
      <c r="Q802" s="245"/>
      <c r="R802" s="245"/>
      <c r="S802" s="245"/>
      <c r="T802" s="246"/>
      <c r="U802" s="13"/>
      <c r="V802" s="13"/>
      <c r="W802" s="13"/>
      <c r="X802" s="13"/>
      <c r="Y802" s="13"/>
      <c r="Z802" s="13"/>
      <c r="AA802" s="13"/>
      <c r="AB802" s="13"/>
      <c r="AC802" s="13"/>
      <c r="AD802" s="13"/>
      <c r="AE802" s="13"/>
      <c r="AT802" s="247" t="s">
        <v>191</v>
      </c>
      <c r="AU802" s="247" t="s">
        <v>127</v>
      </c>
      <c r="AV802" s="13" t="s">
        <v>127</v>
      </c>
      <c r="AW802" s="13" t="s">
        <v>36</v>
      </c>
      <c r="AX802" s="13" t="s">
        <v>79</v>
      </c>
      <c r="AY802" s="247" t="s">
        <v>181</v>
      </c>
    </row>
    <row r="803" s="14" customFormat="1">
      <c r="A803" s="14"/>
      <c r="B803" s="248"/>
      <c r="C803" s="249"/>
      <c r="D803" s="238" t="s">
        <v>191</v>
      </c>
      <c r="E803" s="250" t="s">
        <v>1</v>
      </c>
      <c r="F803" s="251" t="s">
        <v>193</v>
      </c>
      <c r="G803" s="249"/>
      <c r="H803" s="252">
        <v>234.83500000000001</v>
      </c>
      <c r="I803" s="253"/>
      <c r="J803" s="249"/>
      <c r="K803" s="249"/>
      <c r="L803" s="254"/>
      <c r="M803" s="255"/>
      <c r="N803" s="256"/>
      <c r="O803" s="256"/>
      <c r="P803" s="256"/>
      <c r="Q803" s="256"/>
      <c r="R803" s="256"/>
      <c r="S803" s="256"/>
      <c r="T803" s="257"/>
      <c r="U803" s="14"/>
      <c r="V803" s="14"/>
      <c r="W803" s="14"/>
      <c r="X803" s="14"/>
      <c r="Y803" s="14"/>
      <c r="Z803" s="14"/>
      <c r="AA803" s="14"/>
      <c r="AB803" s="14"/>
      <c r="AC803" s="14"/>
      <c r="AD803" s="14"/>
      <c r="AE803" s="14"/>
      <c r="AT803" s="258" t="s">
        <v>191</v>
      </c>
      <c r="AU803" s="258" t="s">
        <v>127</v>
      </c>
      <c r="AV803" s="14" t="s">
        <v>188</v>
      </c>
      <c r="AW803" s="14" t="s">
        <v>36</v>
      </c>
      <c r="AX803" s="14" t="s">
        <v>86</v>
      </c>
      <c r="AY803" s="258" t="s">
        <v>181</v>
      </c>
    </row>
    <row r="804" s="2" customFormat="1" ht="62.7" customHeight="1">
      <c r="A804" s="38"/>
      <c r="B804" s="39"/>
      <c r="C804" s="218" t="s">
        <v>661</v>
      </c>
      <c r="D804" s="218" t="s">
        <v>183</v>
      </c>
      <c r="E804" s="219" t="s">
        <v>1056</v>
      </c>
      <c r="F804" s="220" t="s">
        <v>1057</v>
      </c>
      <c r="G804" s="221" t="s">
        <v>235</v>
      </c>
      <c r="H804" s="222">
        <v>3028.3380000000002</v>
      </c>
      <c r="I804" s="223"/>
      <c r="J804" s="224">
        <f>ROUND(I804*H804,2)</f>
        <v>0</v>
      </c>
      <c r="K804" s="220" t="s">
        <v>187</v>
      </c>
      <c r="L804" s="44"/>
      <c r="M804" s="225" t="s">
        <v>1</v>
      </c>
      <c r="N804" s="226" t="s">
        <v>45</v>
      </c>
      <c r="O804" s="91"/>
      <c r="P804" s="227">
        <f>O804*H804</f>
        <v>0</v>
      </c>
      <c r="Q804" s="227">
        <v>0</v>
      </c>
      <c r="R804" s="227">
        <f>Q804*H804</f>
        <v>0</v>
      </c>
      <c r="S804" s="227">
        <v>0</v>
      </c>
      <c r="T804" s="228">
        <f>S804*H804</f>
        <v>0</v>
      </c>
      <c r="U804" s="38"/>
      <c r="V804" s="38"/>
      <c r="W804" s="38"/>
      <c r="X804" s="38"/>
      <c r="Y804" s="38"/>
      <c r="Z804" s="38"/>
      <c r="AA804" s="38"/>
      <c r="AB804" s="38"/>
      <c r="AC804" s="38"/>
      <c r="AD804" s="38"/>
      <c r="AE804" s="38"/>
      <c r="AR804" s="229" t="s">
        <v>228</v>
      </c>
      <c r="AT804" s="229" t="s">
        <v>183</v>
      </c>
      <c r="AU804" s="229" t="s">
        <v>127</v>
      </c>
      <c r="AY804" s="17" t="s">
        <v>181</v>
      </c>
      <c r="BE804" s="230">
        <f>IF(N804="základní",J804,0)</f>
        <v>0</v>
      </c>
      <c r="BF804" s="230">
        <f>IF(N804="snížená",J804,0)</f>
        <v>0</v>
      </c>
      <c r="BG804" s="230">
        <f>IF(N804="zákl. přenesená",J804,0)</f>
        <v>0</v>
      </c>
      <c r="BH804" s="230">
        <f>IF(N804="sníž. přenesená",J804,0)</f>
        <v>0</v>
      </c>
      <c r="BI804" s="230">
        <f>IF(N804="nulová",J804,0)</f>
        <v>0</v>
      </c>
      <c r="BJ804" s="17" t="s">
        <v>127</v>
      </c>
      <c r="BK804" s="230">
        <f>ROUND(I804*H804,2)</f>
        <v>0</v>
      </c>
      <c r="BL804" s="17" t="s">
        <v>228</v>
      </c>
      <c r="BM804" s="229" t="s">
        <v>1058</v>
      </c>
    </row>
    <row r="805" s="2" customFormat="1">
      <c r="A805" s="38"/>
      <c r="B805" s="39"/>
      <c r="C805" s="40"/>
      <c r="D805" s="231" t="s">
        <v>189</v>
      </c>
      <c r="E805" s="40"/>
      <c r="F805" s="232" t="s">
        <v>1059</v>
      </c>
      <c r="G805" s="40"/>
      <c r="H805" s="40"/>
      <c r="I805" s="233"/>
      <c r="J805" s="40"/>
      <c r="K805" s="40"/>
      <c r="L805" s="44"/>
      <c r="M805" s="234"/>
      <c r="N805" s="235"/>
      <c r="O805" s="91"/>
      <c r="P805" s="91"/>
      <c r="Q805" s="91"/>
      <c r="R805" s="91"/>
      <c r="S805" s="91"/>
      <c r="T805" s="92"/>
      <c r="U805" s="38"/>
      <c r="V805" s="38"/>
      <c r="W805" s="38"/>
      <c r="X805" s="38"/>
      <c r="Y805" s="38"/>
      <c r="Z805" s="38"/>
      <c r="AA805" s="38"/>
      <c r="AB805" s="38"/>
      <c r="AC805" s="38"/>
      <c r="AD805" s="38"/>
      <c r="AE805" s="38"/>
      <c r="AT805" s="17" t="s">
        <v>189</v>
      </c>
      <c r="AU805" s="17" t="s">
        <v>127</v>
      </c>
    </row>
    <row r="806" s="13" customFormat="1">
      <c r="A806" s="13"/>
      <c r="B806" s="236"/>
      <c r="C806" s="237"/>
      <c r="D806" s="238" t="s">
        <v>191</v>
      </c>
      <c r="E806" s="239" t="s">
        <v>1</v>
      </c>
      <c r="F806" s="240" t="s">
        <v>1060</v>
      </c>
      <c r="G806" s="237"/>
      <c r="H806" s="241">
        <v>2193.5039999999999</v>
      </c>
      <c r="I806" s="242"/>
      <c r="J806" s="237"/>
      <c r="K806" s="237"/>
      <c r="L806" s="243"/>
      <c r="M806" s="244"/>
      <c r="N806" s="245"/>
      <c r="O806" s="245"/>
      <c r="P806" s="245"/>
      <c r="Q806" s="245"/>
      <c r="R806" s="245"/>
      <c r="S806" s="245"/>
      <c r="T806" s="246"/>
      <c r="U806" s="13"/>
      <c r="V806" s="13"/>
      <c r="W806" s="13"/>
      <c r="X806" s="13"/>
      <c r="Y806" s="13"/>
      <c r="Z806" s="13"/>
      <c r="AA806" s="13"/>
      <c r="AB806" s="13"/>
      <c r="AC806" s="13"/>
      <c r="AD806" s="13"/>
      <c r="AE806" s="13"/>
      <c r="AT806" s="247" t="s">
        <v>191</v>
      </c>
      <c r="AU806" s="247" t="s">
        <v>127</v>
      </c>
      <c r="AV806" s="13" t="s">
        <v>127</v>
      </c>
      <c r="AW806" s="13" t="s">
        <v>36</v>
      </c>
      <c r="AX806" s="13" t="s">
        <v>79</v>
      </c>
      <c r="AY806" s="247" t="s">
        <v>181</v>
      </c>
    </row>
    <row r="807" s="13" customFormat="1">
      <c r="A807" s="13"/>
      <c r="B807" s="236"/>
      <c r="C807" s="237"/>
      <c r="D807" s="238" t="s">
        <v>191</v>
      </c>
      <c r="E807" s="239" t="s">
        <v>1</v>
      </c>
      <c r="F807" s="240" t="s">
        <v>1061</v>
      </c>
      <c r="G807" s="237"/>
      <c r="H807" s="241">
        <v>834.83399999999995</v>
      </c>
      <c r="I807" s="242"/>
      <c r="J807" s="237"/>
      <c r="K807" s="237"/>
      <c r="L807" s="243"/>
      <c r="M807" s="244"/>
      <c r="N807" s="245"/>
      <c r="O807" s="245"/>
      <c r="P807" s="245"/>
      <c r="Q807" s="245"/>
      <c r="R807" s="245"/>
      <c r="S807" s="245"/>
      <c r="T807" s="246"/>
      <c r="U807" s="13"/>
      <c r="V807" s="13"/>
      <c r="W807" s="13"/>
      <c r="X807" s="13"/>
      <c r="Y807" s="13"/>
      <c r="Z807" s="13"/>
      <c r="AA807" s="13"/>
      <c r="AB807" s="13"/>
      <c r="AC807" s="13"/>
      <c r="AD807" s="13"/>
      <c r="AE807" s="13"/>
      <c r="AT807" s="247" t="s">
        <v>191</v>
      </c>
      <c r="AU807" s="247" t="s">
        <v>127</v>
      </c>
      <c r="AV807" s="13" t="s">
        <v>127</v>
      </c>
      <c r="AW807" s="13" t="s">
        <v>36</v>
      </c>
      <c r="AX807" s="13" t="s">
        <v>79</v>
      </c>
      <c r="AY807" s="247" t="s">
        <v>181</v>
      </c>
    </row>
    <row r="808" s="14" customFormat="1">
      <c r="A808" s="14"/>
      <c r="B808" s="248"/>
      <c r="C808" s="249"/>
      <c r="D808" s="238" t="s">
        <v>191</v>
      </c>
      <c r="E808" s="250" t="s">
        <v>1</v>
      </c>
      <c r="F808" s="251" t="s">
        <v>193</v>
      </c>
      <c r="G808" s="249"/>
      <c r="H808" s="252">
        <v>3028.3379999999997</v>
      </c>
      <c r="I808" s="253"/>
      <c r="J808" s="249"/>
      <c r="K808" s="249"/>
      <c r="L808" s="254"/>
      <c r="M808" s="255"/>
      <c r="N808" s="256"/>
      <c r="O808" s="256"/>
      <c r="P808" s="256"/>
      <c r="Q808" s="256"/>
      <c r="R808" s="256"/>
      <c r="S808" s="256"/>
      <c r="T808" s="257"/>
      <c r="U808" s="14"/>
      <c r="V808" s="14"/>
      <c r="W808" s="14"/>
      <c r="X808" s="14"/>
      <c r="Y808" s="14"/>
      <c r="Z808" s="14"/>
      <c r="AA808" s="14"/>
      <c r="AB808" s="14"/>
      <c r="AC808" s="14"/>
      <c r="AD808" s="14"/>
      <c r="AE808" s="14"/>
      <c r="AT808" s="258" t="s">
        <v>191</v>
      </c>
      <c r="AU808" s="258" t="s">
        <v>127</v>
      </c>
      <c r="AV808" s="14" t="s">
        <v>188</v>
      </c>
      <c r="AW808" s="14" t="s">
        <v>36</v>
      </c>
      <c r="AX808" s="14" t="s">
        <v>86</v>
      </c>
      <c r="AY808" s="258" t="s">
        <v>181</v>
      </c>
    </row>
    <row r="809" s="2" customFormat="1" ht="24.15" customHeight="1">
      <c r="A809" s="38"/>
      <c r="B809" s="39"/>
      <c r="C809" s="259" t="s">
        <v>1062</v>
      </c>
      <c r="D809" s="259" t="s">
        <v>238</v>
      </c>
      <c r="E809" s="260" t="s">
        <v>1063</v>
      </c>
      <c r="F809" s="261" t="s">
        <v>1064</v>
      </c>
      <c r="G809" s="262" t="s">
        <v>235</v>
      </c>
      <c r="H809" s="263">
        <v>3179.7550000000001</v>
      </c>
      <c r="I809" s="264"/>
      <c r="J809" s="265">
        <f>ROUND(I809*H809,2)</f>
        <v>0</v>
      </c>
      <c r="K809" s="261" t="s">
        <v>187</v>
      </c>
      <c r="L809" s="266"/>
      <c r="M809" s="267" t="s">
        <v>1</v>
      </c>
      <c r="N809" s="268" t="s">
        <v>45</v>
      </c>
      <c r="O809" s="91"/>
      <c r="P809" s="227">
        <f>O809*H809</f>
        <v>0</v>
      </c>
      <c r="Q809" s="227">
        <v>0</v>
      </c>
      <c r="R809" s="227">
        <f>Q809*H809</f>
        <v>0</v>
      </c>
      <c r="S809" s="227">
        <v>0</v>
      </c>
      <c r="T809" s="228">
        <f>S809*H809</f>
        <v>0</v>
      </c>
      <c r="U809" s="38"/>
      <c r="V809" s="38"/>
      <c r="W809" s="38"/>
      <c r="X809" s="38"/>
      <c r="Y809" s="38"/>
      <c r="Z809" s="38"/>
      <c r="AA809" s="38"/>
      <c r="AB809" s="38"/>
      <c r="AC809" s="38"/>
      <c r="AD809" s="38"/>
      <c r="AE809" s="38"/>
      <c r="AR809" s="229" t="s">
        <v>269</v>
      </c>
      <c r="AT809" s="229" t="s">
        <v>238</v>
      </c>
      <c r="AU809" s="229" t="s">
        <v>127</v>
      </c>
      <c r="AY809" s="17" t="s">
        <v>181</v>
      </c>
      <c r="BE809" s="230">
        <f>IF(N809="základní",J809,0)</f>
        <v>0</v>
      </c>
      <c r="BF809" s="230">
        <f>IF(N809="snížená",J809,0)</f>
        <v>0</v>
      </c>
      <c r="BG809" s="230">
        <f>IF(N809="zákl. přenesená",J809,0)</f>
        <v>0</v>
      </c>
      <c r="BH809" s="230">
        <f>IF(N809="sníž. přenesená",J809,0)</f>
        <v>0</v>
      </c>
      <c r="BI809" s="230">
        <f>IF(N809="nulová",J809,0)</f>
        <v>0</v>
      </c>
      <c r="BJ809" s="17" t="s">
        <v>127</v>
      </c>
      <c r="BK809" s="230">
        <f>ROUND(I809*H809,2)</f>
        <v>0</v>
      </c>
      <c r="BL809" s="17" t="s">
        <v>228</v>
      </c>
      <c r="BM809" s="229" t="s">
        <v>1065</v>
      </c>
    </row>
    <row r="810" s="13" customFormat="1">
      <c r="A810" s="13"/>
      <c r="B810" s="236"/>
      <c r="C810" s="237"/>
      <c r="D810" s="238" t="s">
        <v>191</v>
      </c>
      <c r="E810" s="239" t="s">
        <v>1</v>
      </c>
      <c r="F810" s="240" t="s">
        <v>1066</v>
      </c>
      <c r="G810" s="237"/>
      <c r="H810" s="241">
        <v>3179.7550000000001</v>
      </c>
      <c r="I810" s="242"/>
      <c r="J810" s="237"/>
      <c r="K810" s="237"/>
      <c r="L810" s="243"/>
      <c r="M810" s="244"/>
      <c r="N810" s="245"/>
      <c r="O810" s="245"/>
      <c r="P810" s="245"/>
      <c r="Q810" s="245"/>
      <c r="R810" s="245"/>
      <c r="S810" s="245"/>
      <c r="T810" s="246"/>
      <c r="U810" s="13"/>
      <c r="V810" s="13"/>
      <c r="W810" s="13"/>
      <c r="X810" s="13"/>
      <c r="Y810" s="13"/>
      <c r="Z810" s="13"/>
      <c r="AA810" s="13"/>
      <c r="AB810" s="13"/>
      <c r="AC810" s="13"/>
      <c r="AD810" s="13"/>
      <c r="AE810" s="13"/>
      <c r="AT810" s="247" t="s">
        <v>191</v>
      </c>
      <c r="AU810" s="247" t="s">
        <v>127</v>
      </c>
      <c r="AV810" s="13" t="s">
        <v>127</v>
      </c>
      <c r="AW810" s="13" t="s">
        <v>36</v>
      </c>
      <c r="AX810" s="13" t="s">
        <v>79</v>
      </c>
      <c r="AY810" s="247" t="s">
        <v>181</v>
      </c>
    </row>
    <row r="811" s="14" customFormat="1">
      <c r="A811" s="14"/>
      <c r="B811" s="248"/>
      <c r="C811" s="249"/>
      <c r="D811" s="238" t="s">
        <v>191</v>
      </c>
      <c r="E811" s="250" t="s">
        <v>1</v>
      </c>
      <c r="F811" s="251" t="s">
        <v>193</v>
      </c>
      <c r="G811" s="249"/>
      <c r="H811" s="252">
        <v>3179.7550000000001</v>
      </c>
      <c r="I811" s="253"/>
      <c r="J811" s="249"/>
      <c r="K811" s="249"/>
      <c r="L811" s="254"/>
      <c r="M811" s="255"/>
      <c r="N811" s="256"/>
      <c r="O811" s="256"/>
      <c r="P811" s="256"/>
      <c r="Q811" s="256"/>
      <c r="R811" s="256"/>
      <c r="S811" s="256"/>
      <c r="T811" s="257"/>
      <c r="U811" s="14"/>
      <c r="V811" s="14"/>
      <c r="W811" s="14"/>
      <c r="X811" s="14"/>
      <c r="Y811" s="14"/>
      <c r="Z811" s="14"/>
      <c r="AA811" s="14"/>
      <c r="AB811" s="14"/>
      <c r="AC811" s="14"/>
      <c r="AD811" s="14"/>
      <c r="AE811" s="14"/>
      <c r="AT811" s="258" t="s">
        <v>191</v>
      </c>
      <c r="AU811" s="258" t="s">
        <v>127</v>
      </c>
      <c r="AV811" s="14" t="s">
        <v>188</v>
      </c>
      <c r="AW811" s="14" t="s">
        <v>36</v>
      </c>
      <c r="AX811" s="14" t="s">
        <v>86</v>
      </c>
      <c r="AY811" s="258" t="s">
        <v>181</v>
      </c>
    </row>
    <row r="812" s="2" customFormat="1" ht="55.5" customHeight="1">
      <c r="A812" s="38"/>
      <c r="B812" s="39"/>
      <c r="C812" s="218" t="s">
        <v>665</v>
      </c>
      <c r="D812" s="218" t="s">
        <v>183</v>
      </c>
      <c r="E812" s="219" t="s">
        <v>1067</v>
      </c>
      <c r="F812" s="220" t="s">
        <v>1068</v>
      </c>
      <c r="G812" s="221" t="s">
        <v>235</v>
      </c>
      <c r="H812" s="222">
        <v>3028.3380000000002</v>
      </c>
      <c r="I812" s="223"/>
      <c r="J812" s="224">
        <f>ROUND(I812*H812,2)</f>
        <v>0</v>
      </c>
      <c r="K812" s="220" t="s">
        <v>187</v>
      </c>
      <c r="L812" s="44"/>
      <c r="M812" s="225" t="s">
        <v>1</v>
      </c>
      <c r="N812" s="226" t="s">
        <v>45</v>
      </c>
      <c r="O812" s="91"/>
      <c r="P812" s="227">
        <f>O812*H812</f>
        <v>0</v>
      </c>
      <c r="Q812" s="227">
        <v>0</v>
      </c>
      <c r="R812" s="227">
        <f>Q812*H812</f>
        <v>0</v>
      </c>
      <c r="S812" s="227">
        <v>0</v>
      </c>
      <c r="T812" s="228">
        <f>S812*H812</f>
        <v>0</v>
      </c>
      <c r="U812" s="38"/>
      <c r="V812" s="38"/>
      <c r="W812" s="38"/>
      <c r="X812" s="38"/>
      <c r="Y812" s="38"/>
      <c r="Z812" s="38"/>
      <c r="AA812" s="38"/>
      <c r="AB812" s="38"/>
      <c r="AC812" s="38"/>
      <c r="AD812" s="38"/>
      <c r="AE812" s="38"/>
      <c r="AR812" s="229" t="s">
        <v>228</v>
      </c>
      <c r="AT812" s="229" t="s">
        <v>183</v>
      </c>
      <c r="AU812" s="229" t="s">
        <v>127</v>
      </c>
      <c r="AY812" s="17" t="s">
        <v>181</v>
      </c>
      <c r="BE812" s="230">
        <f>IF(N812="základní",J812,0)</f>
        <v>0</v>
      </c>
      <c r="BF812" s="230">
        <f>IF(N812="snížená",J812,0)</f>
        <v>0</v>
      </c>
      <c r="BG812" s="230">
        <f>IF(N812="zákl. přenesená",J812,0)</f>
        <v>0</v>
      </c>
      <c r="BH812" s="230">
        <f>IF(N812="sníž. přenesená",J812,0)</f>
        <v>0</v>
      </c>
      <c r="BI812" s="230">
        <f>IF(N812="nulová",J812,0)</f>
        <v>0</v>
      </c>
      <c r="BJ812" s="17" t="s">
        <v>127</v>
      </c>
      <c r="BK812" s="230">
        <f>ROUND(I812*H812,2)</f>
        <v>0</v>
      </c>
      <c r="BL812" s="17" t="s">
        <v>228</v>
      </c>
      <c r="BM812" s="229" t="s">
        <v>1069</v>
      </c>
    </row>
    <row r="813" s="2" customFormat="1">
      <c r="A813" s="38"/>
      <c r="B813" s="39"/>
      <c r="C813" s="40"/>
      <c r="D813" s="231" t="s">
        <v>189</v>
      </c>
      <c r="E813" s="40"/>
      <c r="F813" s="232" t="s">
        <v>1070</v>
      </c>
      <c r="G813" s="40"/>
      <c r="H813" s="40"/>
      <c r="I813" s="233"/>
      <c r="J813" s="40"/>
      <c r="K813" s="40"/>
      <c r="L813" s="44"/>
      <c r="M813" s="234"/>
      <c r="N813" s="235"/>
      <c r="O813" s="91"/>
      <c r="P813" s="91"/>
      <c r="Q813" s="91"/>
      <c r="R813" s="91"/>
      <c r="S813" s="91"/>
      <c r="T813" s="92"/>
      <c r="U813" s="38"/>
      <c r="V813" s="38"/>
      <c r="W813" s="38"/>
      <c r="X813" s="38"/>
      <c r="Y813" s="38"/>
      <c r="Z813" s="38"/>
      <c r="AA813" s="38"/>
      <c r="AB813" s="38"/>
      <c r="AC813" s="38"/>
      <c r="AD813" s="38"/>
      <c r="AE813" s="38"/>
      <c r="AT813" s="17" t="s">
        <v>189</v>
      </c>
      <c r="AU813" s="17" t="s">
        <v>127</v>
      </c>
    </row>
    <row r="814" s="2" customFormat="1" ht="24.15" customHeight="1">
      <c r="A814" s="38"/>
      <c r="B814" s="39"/>
      <c r="C814" s="259" t="s">
        <v>1071</v>
      </c>
      <c r="D814" s="259" t="s">
        <v>238</v>
      </c>
      <c r="E814" s="260" t="s">
        <v>1072</v>
      </c>
      <c r="F814" s="261" t="s">
        <v>1073</v>
      </c>
      <c r="G814" s="262" t="s">
        <v>227</v>
      </c>
      <c r="H814" s="263">
        <v>121.134</v>
      </c>
      <c r="I814" s="264"/>
      <c r="J814" s="265">
        <f>ROUND(I814*H814,2)</f>
        <v>0</v>
      </c>
      <c r="K814" s="261" t="s">
        <v>187</v>
      </c>
      <c r="L814" s="266"/>
      <c r="M814" s="267" t="s">
        <v>1</v>
      </c>
      <c r="N814" s="268" t="s">
        <v>45</v>
      </c>
      <c r="O814" s="91"/>
      <c r="P814" s="227">
        <f>O814*H814</f>
        <v>0</v>
      </c>
      <c r="Q814" s="227">
        <v>0</v>
      </c>
      <c r="R814" s="227">
        <f>Q814*H814</f>
        <v>0</v>
      </c>
      <c r="S814" s="227">
        <v>0</v>
      </c>
      <c r="T814" s="228">
        <f>S814*H814</f>
        <v>0</v>
      </c>
      <c r="U814" s="38"/>
      <c r="V814" s="38"/>
      <c r="W814" s="38"/>
      <c r="X814" s="38"/>
      <c r="Y814" s="38"/>
      <c r="Z814" s="38"/>
      <c r="AA814" s="38"/>
      <c r="AB814" s="38"/>
      <c r="AC814" s="38"/>
      <c r="AD814" s="38"/>
      <c r="AE814" s="38"/>
      <c r="AR814" s="229" t="s">
        <v>269</v>
      </c>
      <c r="AT814" s="229" t="s">
        <v>238</v>
      </c>
      <c r="AU814" s="229" t="s">
        <v>127</v>
      </c>
      <c r="AY814" s="17" t="s">
        <v>181</v>
      </c>
      <c r="BE814" s="230">
        <f>IF(N814="základní",J814,0)</f>
        <v>0</v>
      </c>
      <c r="BF814" s="230">
        <f>IF(N814="snížená",J814,0)</f>
        <v>0</v>
      </c>
      <c r="BG814" s="230">
        <f>IF(N814="zákl. přenesená",J814,0)</f>
        <v>0</v>
      </c>
      <c r="BH814" s="230">
        <f>IF(N814="sníž. přenesená",J814,0)</f>
        <v>0</v>
      </c>
      <c r="BI814" s="230">
        <f>IF(N814="nulová",J814,0)</f>
        <v>0</v>
      </c>
      <c r="BJ814" s="17" t="s">
        <v>127</v>
      </c>
      <c r="BK814" s="230">
        <f>ROUND(I814*H814,2)</f>
        <v>0</v>
      </c>
      <c r="BL814" s="17" t="s">
        <v>228</v>
      </c>
      <c r="BM814" s="229" t="s">
        <v>1074</v>
      </c>
    </row>
    <row r="815" s="13" customFormat="1">
      <c r="A815" s="13"/>
      <c r="B815" s="236"/>
      <c r="C815" s="237"/>
      <c r="D815" s="238" t="s">
        <v>191</v>
      </c>
      <c r="E815" s="239" t="s">
        <v>1</v>
      </c>
      <c r="F815" s="240" t="s">
        <v>1075</v>
      </c>
      <c r="G815" s="237"/>
      <c r="H815" s="241">
        <v>121.134</v>
      </c>
      <c r="I815" s="242"/>
      <c r="J815" s="237"/>
      <c r="K815" s="237"/>
      <c r="L815" s="243"/>
      <c r="M815" s="244"/>
      <c r="N815" s="245"/>
      <c r="O815" s="245"/>
      <c r="P815" s="245"/>
      <c r="Q815" s="245"/>
      <c r="R815" s="245"/>
      <c r="S815" s="245"/>
      <c r="T815" s="246"/>
      <c r="U815" s="13"/>
      <c r="V815" s="13"/>
      <c r="W815" s="13"/>
      <c r="X815" s="13"/>
      <c r="Y815" s="13"/>
      <c r="Z815" s="13"/>
      <c r="AA815" s="13"/>
      <c r="AB815" s="13"/>
      <c r="AC815" s="13"/>
      <c r="AD815" s="13"/>
      <c r="AE815" s="13"/>
      <c r="AT815" s="247" t="s">
        <v>191</v>
      </c>
      <c r="AU815" s="247" t="s">
        <v>127</v>
      </c>
      <c r="AV815" s="13" t="s">
        <v>127</v>
      </c>
      <c r="AW815" s="13" t="s">
        <v>36</v>
      </c>
      <c r="AX815" s="13" t="s">
        <v>79</v>
      </c>
      <c r="AY815" s="247" t="s">
        <v>181</v>
      </c>
    </row>
    <row r="816" s="14" customFormat="1">
      <c r="A816" s="14"/>
      <c r="B816" s="248"/>
      <c r="C816" s="249"/>
      <c r="D816" s="238" t="s">
        <v>191</v>
      </c>
      <c r="E816" s="250" t="s">
        <v>1</v>
      </c>
      <c r="F816" s="251" t="s">
        <v>193</v>
      </c>
      <c r="G816" s="249"/>
      <c r="H816" s="252">
        <v>121.134</v>
      </c>
      <c r="I816" s="253"/>
      <c r="J816" s="249"/>
      <c r="K816" s="249"/>
      <c r="L816" s="254"/>
      <c r="M816" s="255"/>
      <c r="N816" s="256"/>
      <c r="O816" s="256"/>
      <c r="P816" s="256"/>
      <c r="Q816" s="256"/>
      <c r="R816" s="256"/>
      <c r="S816" s="256"/>
      <c r="T816" s="257"/>
      <c r="U816" s="14"/>
      <c r="V816" s="14"/>
      <c r="W816" s="14"/>
      <c r="X816" s="14"/>
      <c r="Y816" s="14"/>
      <c r="Z816" s="14"/>
      <c r="AA816" s="14"/>
      <c r="AB816" s="14"/>
      <c r="AC816" s="14"/>
      <c r="AD816" s="14"/>
      <c r="AE816" s="14"/>
      <c r="AT816" s="258" t="s">
        <v>191</v>
      </c>
      <c r="AU816" s="258" t="s">
        <v>127</v>
      </c>
      <c r="AV816" s="14" t="s">
        <v>188</v>
      </c>
      <c r="AW816" s="14" t="s">
        <v>36</v>
      </c>
      <c r="AX816" s="14" t="s">
        <v>86</v>
      </c>
      <c r="AY816" s="258" t="s">
        <v>181</v>
      </c>
    </row>
    <row r="817" s="2" customFormat="1" ht="55.5" customHeight="1">
      <c r="A817" s="38"/>
      <c r="B817" s="39"/>
      <c r="C817" s="218" t="s">
        <v>671</v>
      </c>
      <c r="D817" s="218" t="s">
        <v>183</v>
      </c>
      <c r="E817" s="219" t="s">
        <v>1076</v>
      </c>
      <c r="F817" s="220" t="s">
        <v>1077</v>
      </c>
      <c r="G817" s="221" t="s">
        <v>235</v>
      </c>
      <c r="H817" s="222">
        <v>24</v>
      </c>
      <c r="I817" s="223"/>
      <c r="J817" s="224">
        <f>ROUND(I817*H817,2)</f>
        <v>0</v>
      </c>
      <c r="K817" s="220" t="s">
        <v>187</v>
      </c>
      <c r="L817" s="44"/>
      <c r="M817" s="225" t="s">
        <v>1</v>
      </c>
      <c r="N817" s="226" t="s">
        <v>45</v>
      </c>
      <c r="O817" s="91"/>
      <c r="P817" s="227">
        <f>O817*H817</f>
        <v>0</v>
      </c>
      <c r="Q817" s="227">
        <v>0</v>
      </c>
      <c r="R817" s="227">
        <f>Q817*H817</f>
        <v>0</v>
      </c>
      <c r="S817" s="227">
        <v>0</v>
      </c>
      <c r="T817" s="228">
        <f>S817*H817</f>
        <v>0</v>
      </c>
      <c r="U817" s="38"/>
      <c r="V817" s="38"/>
      <c r="W817" s="38"/>
      <c r="X817" s="38"/>
      <c r="Y817" s="38"/>
      <c r="Z817" s="38"/>
      <c r="AA817" s="38"/>
      <c r="AB817" s="38"/>
      <c r="AC817" s="38"/>
      <c r="AD817" s="38"/>
      <c r="AE817" s="38"/>
      <c r="AR817" s="229" t="s">
        <v>228</v>
      </c>
      <c r="AT817" s="229" t="s">
        <v>183</v>
      </c>
      <c r="AU817" s="229" t="s">
        <v>127</v>
      </c>
      <c r="AY817" s="17" t="s">
        <v>181</v>
      </c>
      <c r="BE817" s="230">
        <f>IF(N817="základní",J817,0)</f>
        <v>0</v>
      </c>
      <c r="BF817" s="230">
        <f>IF(N817="snížená",J817,0)</f>
        <v>0</v>
      </c>
      <c r="BG817" s="230">
        <f>IF(N817="zákl. přenesená",J817,0)</f>
        <v>0</v>
      </c>
      <c r="BH817" s="230">
        <f>IF(N817="sníž. přenesená",J817,0)</f>
        <v>0</v>
      </c>
      <c r="BI817" s="230">
        <f>IF(N817="nulová",J817,0)</f>
        <v>0</v>
      </c>
      <c r="BJ817" s="17" t="s">
        <v>127</v>
      </c>
      <c r="BK817" s="230">
        <f>ROUND(I817*H817,2)</f>
        <v>0</v>
      </c>
      <c r="BL817" s="17" t="s">
        <v>228</v>
      </c>
      <c r="BM817" s="229" t="s">
        <v>1078</v>
      </c>
    </row>
    <row r="818" s="2" customFormat="1">
      <c r="A818" s="38"/>
      <c r="B818" s="39"/>
      <c r="C818" s="40"/>
      <c r="D818" s="231" t="s">
        <v>189</v>
      </c>
      <c r="E818" s="40"/>
      <c r="F818" s="232" t="s">
        <v>1079</v>
      </c>
      <c r="G818" s="40"/>
      <c r="H818" s="40"/>
      <c r="I818" s="233"/>
      <c r="J818" s="40"/>
      <c r="K818" s="40"/>
      <c r="L818" s="44"/>
      <c r="M818" s="234"/>
      <c r="N818" s="235"/>
      <c r="O818" s="91"/>
      <c r="P818" s="91"/>
      <c r="Q818" s="91"/>
      <c r="R818" s="91"/>
      <c r="S818" s="91"/>
      <c r="T818" s="92"/>
      <c r="U818" s="38"/>
      <c r="V818" s="38"/>
      <c r="W818" s="38"/>
      <c r="X818" s="38"/>
      <c r="Y818" s="38"/>
      <c r="Z818" s="38"/>
      <c r="AA818" s="38"/>
      <c r="AB818" s="38"/>
      <c r="AC818" s="38"/>
      <c r="AD818" s="38"/>
      <c r="AE818" s="38"/>
      <c r="AT818" s="17" t="s">
        <v>189</v>
      </c>
      <c r="AU818" s="17" t="s">
        <v>127</v>
      </c>
    </row>
    <row r="819" s="13" customFormat="1">
      <c r="A819" s="13"/>
      <c r="B819" s="236"/>
      <c r="C819" s="237"/>
      <c r="D819" s="238" t="s">
        <v>191</v>
      </c>
      <c r="E819" s="239" t="s">
        <v>1</v>
      </c>
      <c r="F819" s="240" t="s">
        <v>1018</v>
      </c>
      <c r="G819" s="237"/>
      <c r="H819" s="241">
        <v>2</v>
      </c>
      <c r="I819" s="242"/>
      <c r="J819" s="237"/>
      <c r="K819" s="237"/>
      <c r="L819" s="243"/>
      <c r="M819" s="244"/>
      <c r="N819" s="245"/>
      <c r="O819" s="245"/>
      <c r="P819" s="245"/>
      <c r="Q819" s="245"/>
      <c r="R819" s="245"/>
      <c r="S819" s="245"/>
      <c r="T819" s="246"/>
      <c r="U819" s="13"/>
      <c r="V819" s="13"/>
      <c r="W819" s="13"/>
      <c r="X819" s="13"/>
      <c r="Y819" s="13"/>
      <c r="Z819" s="13"/>
      <c r="AA819" s="13"/>
      <c r="AB819" s="13"/>
      <c r="AC819" s="13"/>
      <c r="AD819" s="13"/>
      <c r="AE819" s="13"/>
      <c r="AT819" s="247" t="s">
        <v>191</v>
      </c>
      <c r="AU819" s="247" t="s">
        <v>127</v>
      </c>
      <c r="AV819" s="13" t="s">
        <v>127</v>
      </c>
      <c r="AW819" s="13" t="s">
        <v>36</v>
      </c>
      <c r="AX819" s="13" t="s">
        <v>79</v>
      </c>
      <c r="AY819" s="247" t="s">
        <v>181</v>
      </c>
    </row>
    <row r="820" s="13" customFormat="1">
      <c r="A820" s="13"/>
      <c r="B820" s="236"/>
      <c r="C820" s="237"/>
      <c r="D820" s="238" t="s">
        <v>191</v>
      </c>
      <c r="E820" s="239" t="s">
        <v>1</v>
      </c>
      <c r="F820" s="240" t="s">
        <v>1019</v>
      </c>
      <c r="G820" s="237"/>
      <c r="H820" s="241">
        <v>2</v>
      </c>
      <c r="I820" s="242"/>
      <c r="J820" s="237"/>
      <c r="K820" s="237"/>
      <c r="L820" s="243"/>
      <c r="M820" s="244"/>
      <c r="N820" s="245"/>
      <c r="O820" s="245"/>
      <c r="P820" s="245"/>
      <c r="Q820" s="245"/>
      <c r="R820" s="245"/>
      <c r="S820" s="245"/>
      <c r="T820" s="246"/>
      <c r="U820" s="13"/>
      <c r="V820" s="13"/>
      <c r="W820" s="13"/>
      <c r="X820" s="13"/>
      <c r="Y820" s="13"/>
      <c r="Z820" s="13"/>
      <c r="AA820" s="13"/>
      <c r="AB820" s="13"/>
      <c r="AC820" s="13"/>
      <c r="AD820" s="13"/>
      <c r="AE820" s="13"/>
      <c r="AT820" s="247" t="s">
        <v>191</v>
      </c>
      <c r="AU820" s="247" t="s">
        <v>127</v>
      </c>
      <c r="AV820" s="13" t="s">
        <v>127</v>
      </c>
      <c r="AW820" s="13" t="s">
        <v>36</v>
      </c>
      <c r="AX820" s="13" t="s">
        <v>79</v>
      </c>
      <c r="AY820" s="247" t="s">
        <v>181</v>
      </c>
    </row>
    <row r="821" s="13" customFormat="1">
      <c r="A821" s="13"/>
      <c r="B821" s="236"/>
      <c r="C821" s="237"/>
      <c r="D821" s="238" t="s">
        <v>191</v>
      </c>
      <c r="E821" s="239" t="s">
        <v>1</v>
      </c>
      <c r="F821" s="240" t="s">
        <v>1020</v>
      </c>
      <c r="G821" s="237"/>
      <c r="H821" s="241">
        <v>10</v>
      </c>
      <c r="I821" s="242"/>
      <c r="J821" s="237"/>
      <c r="K821" s="237"/>
      <c r="L821" s="243"/>
      <c r="M821" s="244"/>
      <c r="N821" s="245"/>
      <c r="O821" s="245"/>
      <c r="P821" s="245"/>
      <c r="Q821" s="245"/>
      <c r="R821" s="245"/>
      <c r="S821" s="245"/>
      <c r="T821" s="246"/>
      <c r="U821" s="13"/>
      <c r="V821" s="13"/>
      <c r="W821" s="13"/>
      <c r="X821" s="13"/>
      <c r="Y821" s="13"/>
      <c r="Z821" s="13"/>
      <c r="AA821" s="13"/>
      <c r="AB821" s="13"/>
      <c r="AC821" s="13"/>
      <c r="AD821" s="13"/>
      <c r="AE821" s="13"/>
      <c r="AT821" s="247" t="s">
        <v>191</v>
      </c>
      <c r="AU821" s="247" t="s">
        <v>127</v>
      </c>
      <c r="AV821" s="13" t="s">
        <v>127</v>
      </c>
      <c r="AW821" s="13" t="s">
        <v>36</v>
      </c>
      <c r="AX821" s="13" t="s">
        <v>79</v>
      </c>
      <c r="AY821" s="247" t="s">
        <v>181</v>
      </c>
    </row>
    <row r="822" s="13" customFormat="1">
      <c r="A822" s="13"/>
      <c r="B822" s="236"/>
      <c r="C822" s="237"/>
      <c r="D822" s="238" t="s">
        <v>191</v>
      </c>
      <c r="E822" s="239" t="s">
        <v>1</v>
      </c>
      <c r="F822" s="240" t="s">
        <v>1021</v>
      </c>
      <c r="G822" s="237"/>
      <c r="H822" s="241">
        <v>10</v>
      </c>
      <c r="I822" s="242"/>
      <c r="J822" s="237"/>
      <c r="K822" s="237"/>
      <c r="L822" s="243"/>
      <c r="M822" s="244"/>
      <c r="N822" s="245"/>
      <c r="O822" s="245"/>
      <c r="P822" s="245"/>
      <c r="Q822" s="245"/>
      <c r="R822" s="245"/>
      <c r="S822" s="245"/>
      <c r="T822" s="246"/>
      <c r="U822" s="13"/>
      <c r="V822" s="13"/>
      <c r="W822" s="13"/>
      <c r="X822" s="13"/>
      <c r="Y822" s="13"/>
      <c r="Z822" s="13"/>
      <c r="AA822" s="13"/>
      <c r="AB822" s="13"/>
      <c r="AC822" s="13"/>
      <c r="AD822" s="13"/>
      <c r="AE822" s="13"/>
      <c r="AT822" s="247" t="s">
        <v>191</v>
      </c>
      <c r="AU822" s="247" t="s">
        <v>127</v>
      </c>
      <c r="AV822" s="13" t="s">
        <v>127</v>
      </c>
      <c r="AW822" s="13" t="s">
        <v>36</v>
      </c>
      <c r="AX822" s="13" t="s">
        <v>79</v>
      </c>
      <c r="AY822" s="247" t="s">
        <v>181</v>
      </c>
    </row>
    <row r="823" s="14" customFormat="1">
      <c r="A823" s="14"/>
      <c r="B823" s="248"/>
      <c r="C823" s="249"/>
      <c r="D823" s="238" t="s">
        <v>191</v>
      </c>
      <c r="E823" s="250" t="s">
        <v>1</v>
      </c>
      <c r="F823" s="251" t="s">
        <v>193</v>
      </c>
      <c r="G823" s="249"/>
      <c r="H823" s="252">
        <v>24</v>
      </c>
      <c r="I823" s="253"/>
      <c r="J823" s="249"/>
      <c r="K823" s="249"/>
      <c r="L823" s="254"/>
      <c r="M823" s="255"/>
      <c r="N823" s="256"/>
      <c r="O823" s="256"/>
      <c r="P823" s="256"/>
      <c r="Q823" s="256"/>
      <c r="R823" s="256"/>
      <c r="S823" s="256"/>
      <c r="T823" s="257"/>
      <c r="U823" s="14"/>
      <c r="V823" s="14"/>
      <c r="W823" s="14"/>
      <c r="X823" s="14"/>
      <c r="Y823" s="14"/>
      <c r="Z823" s="14"/>
      <c r="AA823" s="14"/>
      <c r="AB823" s="14"/>
      <c r="AC823" s="14"/>
      <c r="AD823" s="14"/>
      <c r="AE823" s="14"/>
      <c r="AT823" s="258" t="s">
        <v>191</v>
      </c>
      <c r="AU823" s="258" t="s">
        <v>127</v>
      </c>
      <c r="AV823" s="14" t="s">
        <v>188</v>
      </c>
      <c r="AW823" s="14" t="s">
        <v>36</v>
      </c>
      <c r="AX823" s="14" t="s">
        <v>86</v>
      </c>
      <c r="AY823" s="258" t="s">
        <v>181</v>
      </c>
    </row>
    <row r="824" s="2" customFormat="1" ht="24.15" customHeight="1">
      <c r="A824" s="38"/>
      <c r="B824" s="39"/>
      <c r="C824" s="259" t="s">
        <v>1080</v>
      </c>
      <c r="D824" s="259" t="s">
        <v>238</v>
      </c>
      <c r="E824" s="260" t="s">
        <v>1081</v>
      </c>
      <c r="F824" s="261" t="s">
        <v>1082</v>
      </c>
      <c r="G824" s="262" t="s">
        <v>235</v>
      </c>
      <c r="H824" s="263">
        <v>4</v>
      </c>
      <c r="I824" s="264"/>
      <c r="J824" s="265">
        <f>ROUND(I824*H824,2)</f>
        <v>0</v>
      </c>
      <c r="K824" s="261" t="s">
        <v>187</v>
      </c>
      <c r="L824" s="266"/>
      <c r="M824" s="267" t="s">
        <v>1</v>
      </c>
      <c r="N824" s="268" t="s">
        <v>45</v>
      </c>
      <c r="O824" s="91"/>
      <c r="P824" s="227">
        <f>O824*H824</f>
        <v>0</v>
      </c>
      <c r="Q824" s="227">
        <v>0</v>
      </c>
      <c r="R824" s="227">
        <f>Q824*H824</f>
        <v>0</v>
      </c>
      <c r="S824" s="227">
        <v>0</v>
      </c>
      <c r="T824" s="228">
        <f>S824*H824</f>
        <v>0</v>
      </c>
      <c r="U824" s="38"/>
      <c r="V824" s="38"/>
      <c r="W824" s="38"/>
      <c r="X824" s="38"/>
      <c r="Y824" s="38"/>
      <c r="Z824" s="38"/>
      <c r="AA824" s="38"/>
      <c r="AB824" s="38"/>
      <c r="AC824" s="38"/>
      <c r="AD824" s="38"/>
      <c r="AE824" s="38"/>
      <c r="AR824" s="229" t="s">
        <v>269</v>
      </c>
      <c r="AT824" s="229" t="s">
        <v>238</v>
      </c>
      <c r="AU824" s="229" t="s">
        <v>127</v>
      </c>
      <c r="AY824" s="17" t="s">
        <v>181</v>
      </c>
      <c r="BE824" s="230">
        <f>IF(N824="základní",J824,0)</f>
        <v>0</v>
      </c>
      <c r="BF824" s="230">
        <f>IF(N824="snížená",J824,0)</f>
        <v>0</v>
      </c>
      <c r="BG824" s="230">
        <f>IF(N824="zákl. přenesená",J824,0)</f>
        <v>0</v>
      </c>
      <c r="BH824" s="230">
        <f>IF(N824="sníž. přenesená",J824,0)</f>
        <v>0</v>
      </c>
      <c r="BI824" s="230">
        <f>IF(N824="nulová",J824,0)</f>
        <v>0</v>
      </c>
      <c r="BJ824" s="17" t="s">
        <v>127</v>
      </c>
      <c r="BK824" s="230">
        <f>ROUND(I824*H824,2)</f>
        <v>0</v>
      </c>
      <c r="BL824" s="17" t="s">
        <v>228</v>
      </c>
      <c r="BM824" s="229" t="s">
        <v>1083</v>
      </c>
    </row>
    <row r="825" s="13" customFormat="1">
      <c r="A825" s="13"/>
      <c r="B825" s="236"/>
      <c r="C825" s="237"/>
      <c r="D825" s="238" t="s">
        <v>191</v>
      </c>
      <c r="E825" s="239" t="s">
        <v>1</v>
      </c>
      <c r="F825" s="240" t="s">
        <v>1030</v>
      </c>
      <c r="G825" s="237"/>
      <c r="H825" s="241">
        <v>4</v>
      </c>
      <c r="I825" s="242"/>
      <c r="J825" s="237"/>
      <c r="K825" s="237"/>
      <c r="L825" s="243"/>
      <c r="M825" s="244"/>
      <c r="N825" s="245"/>
      <c r="O825" s="245"/>
      <c r="P825" s="245"/>
      <c r="Q825" s="245"/>
      <c r="R825" s="245"/>
      <c r="S825" s="245"/>
      <c r="T825" s="246"/>
      <c r="U825" s="13"/>
      <c r="V825" s="13"/>
      <c r="W825" s="13"/>
      <c r="X825" s="13"/>
      <c r="Y825" s="13"/>
      <c r="Z825" s="13"/>
      <c r="AA825" s="13"/>
      <c r="AB825" s="13"/>
      <c r="AC825" s="13"/>
      <c r="AD825" s="13"/>
      <c r="AE825" s="13"/>
      <c r="AT825" s="247" t="s">
        <v>191</v>
      </c>
      <c r="AU825" s="247" t="s">
        <v>127</v>
      </c>
      <c r="AV825" s="13" t="s">
        <v>127</v>
      </c>
      <c r="AW825" s="13" t="s">
        <v>36</v>
      </c>
      <c r="AX825" s="13" t="s">
        <v>79</v>
      </c>
      <c r="AY825" s="247" t="s">
        <v>181</v>
      </c>
    </row>
    <row r="826" s="14" customFormat="1">
      <c r="A826" s="14"/>
      <c r="B826" s="248"/>
      <c r="C826" s="249"/>
      <c r="D826" s="238" t="s">
        <v>191</v>
      </c>
      <c r="E826" s="250" t="s">
        <v>1</v>
      </c>
      <c r="F826" s="251" t="s">
        <v>193</v>
      </c>
      <c r="G826" s="249"/>
      <c r="H826" s="252">
        <v>4</v>
      </c>
      <c r="I826" s="253"/>
      <c r="J826" s="249"/>
      <c r="K826" s="249"/>
      <c r="L826" s="254"/>
      <c r="M826" s="255"/>
      <c r="N826" s="256"/>
      <c r="O826" s="256"/>
      <c r="P826" s="256"/>
      <c r="Q826" s="256"/>
      <c r="R826" s="256"/>
      <c r="S826" s="256"/>
      <c r="T826" s="257"/>
      <c r="U826" s="14"/>
      <c r="V826" s="14"/>
      <c r="W826" s="14"/>
      <c r="X826" s="14"/>
      <c r="Y826" s="14"/>
      <c r="Z826" s="14"/>
      <c r="AA826" s="14"/>
      <c r="AB826" s="14"/>
      <c r="AC826" s="14"/>
      <c r="AD826" s="14"/>
      <c r="AE826" s="14"/>
      <c r="AT826" s="258" t="s">
        <v>191</v>
      </c>
      <c r="AU826" s="258" t="s">
        <v>127</v>
      </c>
      <c r="AV826" s="14" t="s">
        <v>188</v>
      </c>
      <c r="AW826" s="14" t="s">
        <v>36</v>
      </c>
      <c r="AX826" s="14" t="s">
        <v>86</v>
      </c>
      <c r="AY826" s="258" t="s">
        <v>181</v>
      </c>
    </row>
    <row r="827" s="2" customFormat="1" ht="24.15" customHeight="1">
      <c r="A827" s="38"/>
      <c r="B827" s="39"/>
      <c r="C827" s="259" t="s">
        <v>674</v>
      </c>
      <c r="D827" s="259" t="s">
        <v>238</v>
      </c>
      <c r="E827" s="260" t="s">
        <v>1084</v>
      </c>
      <c r="F827" s="261" t="s">
        <v>1085</v>
      </c>
      <c r="G827" s="262" t="s">
        <v>235</v>
      </c>
      <c r="H827" s="263">
        <v>20</v>
      </c>
      <c r="I827" s="264"/>
      <c r="J827" s="265">
        <f>ROUND(I827*H827,2)</f>
        <v>0</v>
      </c>
      <c r="K827" s="261" t="s">
        <v>187</v>
      </c>
      <c r="L827" s="266"/>
      <c r="M827" s="267" t="s">
        <v>1</v>
      </c>
      <c r="N827" s="268" t="s">
        <v>45</v>
      </c>
      <c r="O827" s="91"/>
      <c r="P827" s="227">
        <f>O827*H827</f>
        <v>0</v>
      </c>
      <c r="Q827" s="227">
        <v>0</v>
      </c>
      <c r="R827" s="227">
        <f>Q827*H827</f>
        <v>0</v>
      </c>
      <c r="S827" s="227">
        <v>0</v>
      </c>
      <c r="T827" s="228">
        <f>S827*H827</f>
        <v>0</v>
      </c>
      <c r="U827" s="38"/>
      <c r="V827" s="38"/>
      <c r="W827" s="38"/>
      <c r="X827" s="38"/>
      <c r="Y827" s="38"/>
      <c r="Z827" s="38"/>
      <c r="AA827" s="38"/>
      <c r="AB827" s="38"/>
      <c r="AC827" s="38"/>
      <c r="AD827" s="38"/>
      <c r="AE827" s="38"/>
      <c r="AR827" s="229" t="s">
        <v>269</v>
      </c>
      <c r="AT827" s="229" t="s">
        <v>238</v>
      </c>
      <c r="AU827" s="229" t="s">
        <v>127</v>
      </c>
      <c r="AY827" s="17" t="s">
        <v>181</v>
      </c>
      <c r="BE827" s="230">
        <f>IF(N827="základní",J827,0)</f>
        <v>0</v>
      </c>
      <c r="BF827" s="230">
        <f>IF(N827="snížená",J827,0)</f>
        <v>0</v>
      </c>
      <c r="BG827" s="230">
        <f>IF(N827="zákl. přenesená",J827,0)</f>
        <v>0</v>
      </c>
      <c r="BH827" s="230">
        <f>IF(N827="sníž. přenesená",J827,0)</f>
        <v>0</v>
      </c>
      <c r="BI827" s="230">
        <f>IF(N827="nulová",J827,0)</f>
        <v>0</v>
      </c>
      <c r="BJ827" s="17" t="s">
        <v>127</v>
      </c>
      <c r="BK827" s="230">
        <f>ROUND(I827*H827,2)</f>
        <v>0</v>
      </c>
      <c r="BL827" s="17" t="s">
        <v>228</v>
      </c>
      <c r="BM827" s="229" t="s">
        <v>1086</v>
      </c>
    </row>
    <row r="828" s="13" customFormat="1">
      <c r="A828" s="13"/>
      <c r="B828" s="236"/>
      <c r="C828" s="237"/>
      <c r="D828" s="238" t="s">
        <v>191</v>
      </c>
      <c r="E828" s="239" t="s">
        <v>1</v>
      </c>
      <c r="F828" s="240" t="s">
        <v>1025</v>
      </c>
      <c r="G828" s="237"/>
      <c r="H828" s="241">
        <v>20</v>
      </c>
      <c r="I828" s="242"/>
      <c r="J828" s="237"/>
      <c r="K828" s="237"/>
      <c r="L828" s="243"/>
      <c r="M828" s="244"/>
      <c r="N828" s="245"/>
      <c r="O828" s="245"/>
      <c r="P828" s="245"/>
      <c r="Q828" s="245"/>
      <c r="R828" s="245"/>
      <c r="S828" s="245"/>
      <c r="T828" s="246"/>
      <c r="U828" s="13"/>
      <c r="V828" s="13"/>
      <c r="W828" s="13"/>
      <c r="X828" s="13"/>
      <c r="Y828" s="13"/>
      <c r="Z828" s="13"/>
      <c r="AA828" s="13"/>
      <c r="AB828" s="13"/>
      <c r="AC828" s="13"/>
      <c r="AD828" s="13"/>
      <c r="AE828" s="13"/>
      <c r="AT828" s="247" t="s">
        <v>191</v>
      </c>
      <c r="AU828" s="247" t="s">
        <v>127</v>
      </c>
      <c r="AV828" s="13" t="s">
        <v>127</v>
      </c>
      <c r="AW828" s="13" t="s">
        <v>36</v>
      </c>
      <c r="AX828" s="13" t="s">
        <v>79</v>
      </c>
      <c r="AY828" s="247" t="s">
        <v>181</v>
      </c>
    </row>
    <row r="829" s="14" customFormat="1">
      <c r="A829" s="14"/>
      <c r="B829" s="248"/>
      <c r="C829" s="249"/>
      <c r="D829" s="238" t="s">
        <v>191</v>
      </c>
      <c r="E829" s="250" t="s">
        <v>1</v>
      </c>
      <c r="F829" s="251" t="s">
        <v>193</v>
      </c>
      <c r="G829" s="249"/>
      <c r="H829" s="252">
        <v>20</v>
      </c>
      <c r="I829" s="253"/>
      <c r="J829" s="249"/>
      <c r="K829" s="249"/>
      <c r="L829" s="254"/>
      <c r="M829" s="255"/>
      <c r="N829" s="256"/>
      <c r="O829" s="256"/>
      <c r="P829" s="256"/>
      <c r="Q829" s="256"/>
      <c r="R829" s="256"/>
      <c r="S829" s="256"/>
      <c r="T829" s="257"/>
      <c r="U829" s="14"/>
      <c r="V829" s="14"/>
      <c r="W829" s="14"/>
      <c r="X829" s="14"/>
      <c r="Y829" s="14"/>
      <c r="Z829" s="14"/>
      <c r="AA829" s="14"/>
      <c r="AB829" s="14"/>
      <c r="AC829" s="14"/>
      <c r="AD829" s="14"/>
      <c r="AE829" s="14"/>
      <c r="AT829" s="258" t="s">
        <v>191</v>
      </c>
      <c r="AU829" s="258" t="s">
        <v>127</v>
      </c>
      <c r="AV829" s="14" t="s">
        <v>188</v>
      </c>
      <c r="AW829" s="14" t="s">
        <v>36</v>
      </c>
      <c r="AX829" s="14" t="s">
        <v>86</v>
      </c>
      <c r="AY829" s="258" t="s">
        <v>181</v>
      </c>
    </row>
    <row r="830" s="2" customFormat="1" ht="55.5" customHeight="1">
      <c r="A830" s="38"/>
      <c r="B830" s="39"/>
      <c r="C830" s="218" t="s">
        <v>1087</v>
      </c>
      <c r="D830" s="218" t="s">
        <v>183</v>
      </c>
      <c r="E830" s="219" t="s">
        <v>1088</v>
      </c>
      <c r="F830" s="220" t="s">
        <v>1089</v>
      </c>
      <c r="G830" s="221" t="s">
        <v>235</v>
      </c>
      <c r="H830" s="222">
        <v>1</v>
      </c>
      <c r="I830" s="223"/>
      <c r="J830" s="224">
        <f>ROUND(I830*H830,2)</f>
        <v>0</v>
      </c>
      <c r="K830" s="220" t="s">
        <v>187</v>
      </c>
      <c r="L830" s="44"/>
      <c r="M830" s="225" t="s">
        <v>1</v>
      </c>
      <c r="N830" s="226" t="s">
        <v>45</v>
      </c>
      <c r="O830" s="91"/>
      <c r="P830" s="227">
        <f>O830*H830</f>
        <v>0</v>
      </c>
      <c r="Q830" s="227">
        <v>0</v>
      </c>
      <c r="R830" s="227">
        <f>Q830*H830</f>
        <v>0</v>
      </c>
      <c r="S830" s="227">
        <v>0</v>
      </c>
      <c r="T830" s="228">
        <f>S830*H830</f>
        <v>0</v>
      </c>
      <c r="U830" s="38"/>
      <c r="V830" s="38"/>
      <c r="W830" s="38"/>
      <c r="X830" s="38"/>
      <c r="Y830" s="38"/>
      <c r="Z830" s="38"/>
      <c r="AA830" s="38"/>
      <c r="AB830" s="38"/>
      <c r="AC830" s="38"/>
      <c r="AD830" s="38"/>
      <c r="AE830" s="38"/>
      <c r="AR830" s="229" t="s">
        <v>228</v>
      </c>
      <c r="AT830" s="229" t="s">
        <v>183</v>
      </c>
      <c r="AU830" s="229" t="s">
        <v>127</v>
      </c>
      <c r="AY830" s="17" t="s">
        <v>181</v>
      </c>
      <c r="BE830" s="230">
        <f>IF(N830="základní",J830,0)</f>
        <v>0</v>
      </c>
      <c r="BF830" s="230">
        <f>IF(N830="snížená",J830,0)</f>
        <v>0</v>
      </c>
      <c r="BG830" s="230">
        <f>IF(N830="zákl. přenesená",J830,0)</f>
        <v>0</v>
      </c>
      <c r="BH830" s="230">
        <f>IF(N830="sníž. přenesená",J830,0)</f>
        <v>0</v>
      </c>
      <c r="BI830" s="230">
        <f>IF(N830="nulová",J830,0)</f>
        <v>0</v>
      </c>
      <c r="BJ830" s="17" t="s">
        <v>127</v>
      </c>
      <c r="BK830" s="230">
        <f>ROUND(I830*H830,2)</f>
        <v>0</v>
      </c>
      <c r="BL830" s="17" t="s">
        <v>228</v>
      </c>
      <c r="BM830" s="229" t="s">
        <v>1090</v>
      </c>
    </row>
    <row r="831" s="2" customFormat="1">
      <c r="A831" s="38"/>
      <c r="B831" s="39"/>
      <c r="C831" s="40"/>
      <c r="D831" s="231" t="s">
        <v>189</v>
      </c>
      <c r="E831" s="40"/>
      <c r="F831" s="232" t="s">
        <v>1091</v>
      </c>
      <c r="G831" s="40"/>
      <c r="H831" s="40"/>
      <c r="I831" s="233"/>
      <c r="J831" s="40"/>
      <c r="K831" s="40"/>
      <c r="L831" s="44"/>
      <c r="M831" s="234"/>
      <c r="N831" s="235"/>
      <c r="O831" s="91"/>
      <c r="P831" s="91"/>
      <c r="Q831" s="91"/>
      <c r="R831" s="91"/>
      <c r="S831" s="91"/>
      <c r="T831" s="92"/>
      <c r="U831" s="38"/>
      <c r="V831" s="38"/>
      <c r="W831" s="38"/>
      <c r="X831" s="38"/>
      <c r="Y831" s="38"/>
      <c r="Z831" s="38"/>
      <c r="AA831" s="38"/>
      <c r="AB831" s="38"/>
      <c r="AC831" s="38"/>
      <c r="AD831" s="38"/>
      <c r="AE831" s="38"/>
      <c r="AT831" s="17" t="s">
        <v>189</v>
      </c>
      <c r="AU831" s="17" t="s">
        <v>127</v>
      </c>
    </row>
    <row r="832" s="13" customFormat="1">
      <c r="A832" s="13"/>
      <c r="B832" s="236"/>
      <c r="C832" s="237"/>
      <c r="D832" s="238" t="s">
        <v>191</v>
      </c>
      <c r="E832" s="239" t="s">
        <v>1</v>
      </c>
      <c r="F832" s="240" t="s">
        <v>1092</v>
      </c>
      <c r="G832" s="237"/>
      <c r="H832" s="241">
        <v>1</v>
      </c>
      <c r="I832" s="242"/>
      <c r="J832" s="237"/>
      <c r="K832" s="237"/>
      <c r="L832" s="243"/>
      <c r="M832" s="244"/>
      <c r="N832" s="245"/>
      <c r="O832" s="245"/>
      <c r="P832" s="245"/>
      <c r="Q832" s="245"/>
      <c r="R832" s="245"/>
      <c r="S832" s="245"/>
      <c r="T832" s="246"/>
      <c r="U832" s="13"/>
      <c r="V832" s="13"/>
      <c r="W832" s="13"/>
      <c r="X832" s="13"/>
      <c r="Y832" s="13"/>
      <c r="Z832" s="13"/>
      <c r="AA832" s="13"/>
      <c r="AB832" s="13"/>
      <c r="AC832" s="13"/>
      <c r="AD832" s="13"/>
      <c r="AE832" s="13"/>
      <c r="AT832" s="247" t="s">
        <v>191</v>
      </c>
      <c r="AU832" s="247" t="s">
        <v>127</v>
      </c>
      <c r="AV832" s="13" t="s">
        <v>127</v>
      </c>
      <c r="AW832" s="13" t="s">
        <v>36</v>
      </c>
      <c r="AX832" s="13" t="s">
        <v>79</v>
      </c>
      <c r="AY832" s="247" t="s">
        <v>181</v>
      </c>
    </row>
    <row r="833" s="14" customFormat="1">
      <c r="A833" s="14"/>
      <c r="B833" s="248"/>
      <c r="C833" s="249"/>
      <c r="D833" s="238" t="s">
        <v>191</v>
      </c>
      <c r="E833" s="250" t="s">
        <v>1</v>
      </c>
      <c r="F833" s="251" t="s">
        <v>193</v>
      </c>
      <c r="G833" s="249"/>
      <c r="H833" s="252">
        <v>1</v>
      </c>
      <c r="I833" s="253"/>
      <c r="J833" s="249"/>
      <c r="K833" s="249"/>
      <c r="L833" s="254"/>
      <c r="M833" s="255"/>
      <c r="N833" s="256"/>
      <c r="O833" s="256"/>
      <c r="P833" s="256"/>
      <c r="Q833" s="256"/>
      <c r="R833" s="256"/>
      <c r="S833" s="256"/>
      <c r="T833" s="257"/>
      <c r="U833" s="14"/>
      <c r="V833" s="14"/>
      <c r="W833" s="14"/>
      <c r="X833" s="14"/>
      <c r="Y833" s="14"/>
      <c r="Z833" s="14"/>
      <c r="AA833" s="14"/>
      <c r="AB833" s="14"/>
      <c r="AC833" s="14"/>
      <c r="AD833" s="14"/>
      <c r="AE833" s="14"/>
      <c r="AT833" s="258" t="s">
        <v>191</v>
      </c>
      <c r="AU833" s="258" t="s">
        <v>127</v>
      </c>
      <c r="AV833" s="14" t="s">
        <v>188</v>
      </c>
      <c r="AW833" s="14" t="s">
        <v>36</v>
      </c>
      <c r="AX833" s="14" t="s">
        <v>86</v>
      </c>
      <c r="AY833" s="258" t="s">
        <v>181</v>
      </c>
    </row>
    <row r="834" s="2" customFormat="1" ht="37.8" customHeight="1">
      <c r="A834" s="38"/>
      <c r="B834" s="39"/>
      <c r="C834" s="259" t="s">
        <v>684</v>
      </c>
      <c r="D834" s="259" t="s">
        <v>238</v>
      </c>
      <c r="E834" s="260" t="s">
        <v>1093</v>
      </c>
      <c r="F834" s="261" t="s">
        <v>1094</v>
      </c>
      <c r="G834" s="262" t="s">
        <v>235</v>
      </c>
      <c r="H834" s="263">
        <v>0.66000000000000003</v>
      </c>
      <c r="I834" s="264"/>
      <c r="J834" s="265">
        <f>ROUND(I834*H834,2)</f>
        <v>0</v>
      </c>
      <c r="K834" s="261" t="s">
        <v>187</v>
      </c>
      <c r="L834" s="266"/>
      <c r="M834" s="267" t="s">
        <v>1</v>
      </c>
      <c r="N834" s="268" t="s">
        <v>45</v>
      </c>
      <c r="O834" s="91"/>
      <c r="P834" s="227">
        <f>O834*H834</f>
        <v>0</v>
      </c>
      <c r="Q834" s="227">
        <v>0</v>
      </c>
      <c r="R834" s="227">
        <f>Q834*H834</f>
        <v>0</v>
      </c>
      <c r="S834" s="227">
        <v>0</v>
      </c>
      <c r="T834" s="228">
        <f>S834*H834</f>
        <v>0</v>
      </c>
      <c r="U834" s="38"/>
      <c r="V834" s="38"/>
      <c r="W834" s="38"/>
      <c r="X834" s="38"/>
      <c r="Y834" s="38"/>
      <c r="Z834" s="38"/>
      <c r="AA834" s="38"/>
      <c r="AB834" s="38"/>
      <c r="AC834" s="38"/>
      <c r="AD834" s="38"/>
      <c r="AE834" s="38"/>
      <c r="AR834" s="229" t="s">
        <v>269</v>
      </c>
      <c r="AT834" s="229" t="s">
        <v>238</v>
      </c>
      <c r="AU834" s="229" t="s">
        <v>127</v>
      </c>
      <c r="AY834" s="17" t="s">
        <v>181</v>
      </c>
      <c r="BE834" s="230">
        <f>IF(N834="základní",J834,0)</f>
        <v>0</v>
      </c>
      <c r="BF834" s="230">
        <f>IF(N834="snížená",J834,0)</f>
        <v>0</v>
      </c>
      <c r="BG834" s="230">
        <f>IF(N834="zákl. přenesená",J834,0)</f>
        <v>0</v>
      </c>
      <c r="BH834" s="230">
        <f>IF(N834="sníž. přenesená",J834,0)</f>
        <v>0</v>
      </c>
      <c r="BI834" s="230">
        <f>IF(N834="nulová",J834,0)</f>
        <v>0</v>
      </c>
      <c r="BJ834" s="17" t="s">
        <v>127</v>
      </c>
      <c r="BK834" s="230">
        <f>ROUND(I834*H834,2)</f>
        <v>0</v>
      </c>
      <c r="BL834" s="17" t="s">
        <v>228</v>
      </c>
      <c r="BM834" s="229" t="s">
        <v>1095</v>
      </c>
    </row>
    <row r="835" s="13" customFormat="1">
      <c r="A835" s="13"/>
      <c r="B835" s="236"/>
      <c r="C835" s="237"/>
      <c r="D835" s="238" t="s">
        <v>191</v>
      </c>
      <c r="E835" s="239" t="s">
        <v>1</v>
      </c>
      <c r="F835" s="240" t="s">
        <v>1096</v>
      </c>
      <c r="G835" s="237"/>
      <c r="H835" s="241">
        <v>0.66000000000000003</v>
      </c>
      <c r="I835" s="242"/>
      <c r="J835" s="237"/>
      <c r="K835" s="237"/>
      <c r="L835" s="243"/>
      <c r="M835" s="244"/>
      <c r="N835" s="245"/>
      <c r="O835" s="245"/>
      <c r="P835" s="245"/>
      <c r="Q835" s="245"/>
      <c r="R835" s="245"/>
      <c r="S835" s="245"/>
      <c r="T835" s="246"/>
      <c r="U835" s="13"/>
      <c r="V835" s="13"/>
      <c r="W835" s="13"/>
      <c r="X835" s="13"/>
      <c r="Y835" s="13"/>
      <c r="Z835" s="13"/>
      <c r="AA835" s="13"/>
      <c r="AB835" s="13"/>
      <c r="AC835" s="13"/>
      <c r="AD835" s="13"/>
      <c r="AE835" s="13"/>
      <c r="AT835" s="247" t="s">
        <v>191</v>
      </c>
      <c r="AU835" s="247" t="s">
        <v>127</v>
      </c>
      <c r="AV835" s="13" t="s">
        <v>127</v>
      </c>
      <c r="AW835" s="13" t="s">
        <v>36</v>
      </c>
      <c r="AX835" s="13" t="s">
        <v>79</v>
      </c>
      <c r="AY835" s="247" t="s">
        <v>181</v>
      </c>
    </row>
    <row r="836" s="14" customFormat="1">
      <c r="A836" s="14"/>
      <c r="B836" s="248"/>
      <c r="C836" s="249"/>
      <c r="D836" s="238" t="s">
        <v>191</v>
      </c>
      <c r="E836" s="250" t="s">
        <v>1</v>
      </c>
      <c r="F836" s="251" t="s">
        <v>193</v>
      </c>
      <c r="G836" s="249"/>
      <c r="H836" s="252">
        <v>0.66000000000000003</v>
      </c>
      <c r="I836" s="253"/>
      <c r="J836" s="249"/>
      <c r="K836" s="249"/>
      <c r="L836" s="254"/>
      <c r="M836" s="255"/>
      <c r="N836" s="256"/>
      <c r="O836" s="256"/>
      <c r="P836" s="256"/>
      <c r="Q836" s="256"/>
      <c r="R836" s="256"/>
      <c r="S836" s="256"/>
      <c r="T836" s="257"/>
      <c r="U836" s="14"/>
      <c r="V836" s="14"/>
      <c r="W836" s="14"/>
      <c r="X836" s="14"/>
      <c r="Y836" s="14"/>
      <c r="Z836" s="14"/>
      <c r="AA836" s="14"/>
      <c r="AB836" s="14"/>
      <c r="AC836" s="14"/>
      <c r="AD836" s="14"/>
      <c r="AE836" s="14"/>
      <c r="AT836" s="258" t="s">
        <v>191</v>
      </c>
      <c r="AU836" s="258" t="s">
        <v>127</v>
      </c>
      <c r="AV836" s="14" t="s">
        <v>188</v>
      </c>
      <c r="AW836" s="14" t="s">
        <v>36</v>
      </c>
      <c r="AX836" s="14" t="s">
        <v>86</v>
      </c>
      <c r="AY836" s="258" t="s">
        <v>181</v>
      </c>
    </row>
    <row r="837" s="2" customFormat="1" ht="66.75" customHeight="1">
      <c r="A837" s="38"/>
      <c r="B837" s="39"/>
      <c r="C837" s="218" t="s">
        <v>1097</v>
      </c>
      <c r="D837" s="218" t="s">
        <v>183</v>
      </c>
      <c r="E837" s="219" t="s">
        <v>1098</v>
      </c>
      <c r="F837" s="220" t="s">
        <v>1099</v>
      </c>
      <c r="G837" s="221" t="s">
        <v>235</v>
      </c>
      <c r="H837" s="222">
        <v>32</v>
      </c>
      <c r="I837" s="223"/>
      <c r="J837" s="224">
        <f>ROUND(I837*H837,2)</f>
        <v>0</v>
      </c>
      <c r="K837" s="220" t="s">
        <v>187</v>
      </c>
      <c r="L837" s="44"/>
      <c r="M837" s="225" t="s">
        <v>1</v>
      </c>
      <c r="N837" s="226" t="s">
        <v>45</v>
      </c>
      <c r="O837" s="91"/>
      <c r="P837" s="227">
        <f>O837*H837</f>
        <v>0</v>
      </c>
      <c r="Q837" s="227">
        <v>0</v>
      </c>
      <c r="R837" s="227">
        <f>Q837*H837</f>
        <v>0</v>
      </c>
      <c r="S837" s="227">
        <v>0</v>
      </c>
      <c r="T837" s="228">
        <f>S837*H837</f>
        <v>0</v>
      </c>
      <c r="U837" s="38"/>
      <c r="V837" s="38"/>
      <c r="W837" s="38"/>
      <c r="X837" s="38"/>
      <c r="Y837" s="38"/>
      <c r="Z837" s="38"/>
      <c r="AA837" s="38"/>
      <c r="AB837" s="38"/>
      <c r="AC837" s="38"/>
      <c r="AD837" s="38"/>
      <c r="AE837" s="38"/>
      <c r="AR837" s="229" t="s">
        <v>228</v>
      </c>
      <c r="AT837" s="229" t="s">
        <v>183</v>
      </c>
      <c r="AU837" s="229" t="s">
        <v>127</v>
      </c>
      <c r="AY837" s="17" t="s">
        <v>181</v>
      </c>
      <c r="BE837" s="230">
        <f>IF(N837="základní",J837,0)</f>
        <v>0</v>
      </c>
      <c r="BF837" s="230">
        <f>IF(N837="snížená",J837,0)</f>
        <v>0</v>
      </c>
      <c r="BG837" s="230">
        <f>IF(N837="zákl. přenesená",J837,0)</f>
        <v>0</v>
      </c>
      <c r="BH837" s="230">
        <f>IF(N837="sníž. přenesená",J837,0)</f>
        <v>0</v>
      </c>
      <c r="BI837" s="230">
        <f>IF(N837="nulová",J837,0)</f>
        <v>0</v>
      </c>
      <c r="BJ837" s="17" t="s">
        <v>127</v>
      </c>
      <c r="BK837" s="230">
        <f>ROUND(I837*H837,2)</f>
        <v>0</v>
      </c>
      <c r="BL837" s="17" t="s">
        <v>228</v>
      </c>
      <c r="BM837" s="229" t="s">
        <v>1100</v>
      </c>
    </row>
    <row r="838" s="2" customFormat="1">
      <c r="A838" s="38"/>
      <c r="B838" s="39"/>
      <c r="C838" s="40"/>
      <c r="D838" s="231" t="s">
        <v>189</v>
      </c>
      <c r="E838" s="40"/>
      <c r="F838" s="232" t="s">
        <v>1101</v>
      </c>
      <c r="G838" s="40"/>
      <c r="H838" s="40"/>
      <c r="I838" s="233"/>
      <c r="J838" s="40"/>
      <c r="K838" s="40"/>
      <c r="L838" s="44"/>
      <c r="M838" s="234"/>
      <c r="N838" s="235"/>
      <c r="O838" s="91"/>
      <c r="P838" s="91"/>
      <c r="Q838" s="91"/>
      <c r="R838" s="91"/>
      <c r="S838" s="91"/>
      <c r="T838" s="92"/>
      <c r="U838" s="38"/>
      <c r="V838" s="38"/>
      <c r="W838" s="38"/>
      <c r="X838" s="38"/>
      <c r="Y838" s="38"/>
      <c r="Z838" s="38"/>
      <c r="AA838" s="38"/>
      <c r="AB838" s="38"/>
      <c r="AC838" s="38"/>
      <c r="AD838" s="38"/>
      <c r="AE838" s="38"/>
      <c r="AT838" s="17" t="s">
        <v>189</v>
      </c>
      <c r="AU838" s="17" t="s">
        <v>127</v>
      </c>
    </row>
    <row r="839" s="13" customFormat="1">
      <c r="A839" s="13"/>
      <c r="B839" s="236"/>
      <c r="C839" s="237"/>
      <c r="D839" s="238" t="s">
        <v>191</v>
      </c>
      <c r="E839" s="239" t="s">
        <v>1</v>
      </c>
      <c r="F839" s="240" t="s">
        <v>1102</v>
      </c>
      <c r="G839" s="237"/>
      <c r="H839" s="241">
        <v>32</v>
      </c>
      <c r="I839" s="242"/>
      <c r="J839" s="237"/>
      <c r="K839" s="237"/>
      <c r="L839" s="243"/>
      <c r="M839" s="244"/>
      <c r="N839" s="245"/>
      <c r="O839" s="245"/>
      <c r="P839" s="245"/>
      <c r="Q839" s="245"/>
      <c r="R839" s="245"/>
      <c r="S839" s="245"/>
      <c r="T839" s="246"/>
      <c r="U839" s="13"/>
      <c r="V839" s="13"/>
      <c r="W839" s="13"/>
      <c r="X839" s="13"/>
      <c r="Y839" s="13"/>
      <c r="Z839" s="13"/>
      <c r="AA839" s="13"/>
      <c r="AB839" s="13"/>
      <c r="AC839" s="13"/>
      <c r="AD839" s="13"/>
      <c r="AE839" s="13"/>
      <c r="AT839" s="247" t="s">
        <v>191</v>
      </c>
      <c r="AU839" s="247" t="s">
        <v>127</v>
      </c>
      <c r="AV839" s="13" t="s">
        <v>127</v>
      </c>
      <c r="AW839" s="13" t="s">
        <v>36</v>
      </c>
      <c r="AX839" s="13" t="s">
        <v>79</v>
      </c>
      <c r="AY839" s="247" t="s">
        <v>181</v>
      </c>
    </row>
    <row r="840" s="14" customFormat="1">
      <c r="A840" s="14"/>
      <c r="B840" s="248"/>
      <c r="C840" s="249"/>
      <c r="D840" s="238" t="s">
        <v>191</v>
      </c>
      <c r="E840" s="250" t="s">
        <v>1</v>
      </c>
      <c r="F840" s="251" t="s">
        <v>193</v>
      </c>
      <c r="G840" s="249"/>
      <c r="H840" s="252">
        <v>32</v>
      </c>
      <c r="I840" s="253"/>
      <c r="J840" s="249"/>
      <c r="K840" s="249"/>
      <c r="L840" s="254"/>
      <c r="M840" s="255"/>
      <c r="N840" s="256"/>
      <c r="O840" s="256"/>
      <c r="P840" s="256"/>
      <c r="Q840" s="256"/>
      <c r="R840" s="256"/>
      <c r="S840" s="256"/>
      <c r="T840" s="257"/>
      <c r="U840" s="14"/>
      <c r="V840" s="14"/>
      <c r="W840" s="14"/>
      <c r="X840" s="14"/>
      <c r="Y840" s="14"/>
      <c r="Z840" s="14"/>
      <c r="AA840" s="14"/>
      <c r="AB840" s="14"/>
      <c r="AC840" s="14"/>
      <c r="AD840" s="14"/>
      <c r="AE840" s="14"/>
      <c r="AT840" s="258" t="s">
        <v>191</v>
      </c>
      <c r="AU840" s="258" t="s">
        <v>127</v>
      </c>
      <c r="AV840" s="14" t="s">
        <v>188</v>
      </c>
      <c r="AW840" s="14" t="s">
        <v>36</v>
      </c>
      <c r="AX840" s="14" t="s">
        <v>86</v>
      </c>
      <c r="AY840" s="258" t="s">
        <v>181</v>
      </c>
    </row>
    <row r="841" s="2" customFormat="1" ht="16.5" customHeight="1">
      <c r="A841" s="38"/>
      <c r="B841" s="39"/>
      <c r="C841" s="259" t="s">
        <v>688</v>
      </c>
      <c r="D841" s="259" t="s">
        <v>238</v>
      </c>
      <c r="E841" s="260" t="s">
        <v>1103</v>
      </c>
      <c r="F841" s="261" t="s">
        <v>1104</v>
      </c>
      <c r="G841" s="262" t="s">
        <v>235</v>
      </c>
      <c r="H841" s="263">
        <v>32</v>
      </c>
      <c r="I841" s="264"/>
      <c r="J841" s="265">
        <f>ROUND(I841*H841,2)</f>
        <v>0</v>
      </c>
      <c r="K841" s="261" t="s">
        <v>187</v>
      </c>
      <c r="L841" s="266"/>
      <c r="M841" s="267" t="s">
        <v>1</v>
      </c>
      <c r="N841" s="268" t="s">
        <v>45</v>
      </c>
      <c r="O841" s="91"/>
      <c r="P841" s="227">
        <f>O841*H841</f>
        <v>0</v>
      </c>
      <c r="Q841" s="227">
        <v>0</v>
      </c>
      <c r="R841" s="227">
        <f>Q841*H841</f>
        <v>0</v>
      </c>
      <c r="S841" s="227">
        <v>0</v>
      </c>
      <c r="T841" s="228">
        <f>S841*H841</f>
        <v>0</v>
      </c>
      <c r="U841" s="38"/>
      <c r="V841" s="38"/>
      <c r="W841" s="38"/>
      <c r="X841" s="38"/>
      <c r="Y841" s="38"/>
      <c r="Z841" s="38"/>
      <c r="AA841" s="38"/>
      <c r="AB841" s="38"/>
      <c r="AC841" s="38"/>
      <c r="AD841" s="38"/>
      <c r="AE841" s="38"/>
      <c r="AR841" s="229" t="s">
        <v>269</v>
      </c>
      <c r="AT841" s="229" t="s">
        <v>238</v>
      </c>
      <c r="AU841" s="229" t="s">
        <v>127</v>
      </c>
      <c r="AY841" s="17" t="s">
        <v>181</v>
      </c>
      <c r="BE841" s="230">
        <f>IF(N841="základní",J841,0)</f>
        <v>0</v>
      </c>
      <c r="BF841" s="230">
        <f>IF(N841="snížená",J841,0)</f>
        <v>0</v>
      </c>
      <c r="BG841" s="230">
        <f>IF(N841="zákl. přenesená",J841,0)</f>
        <v>0</v>
      </c>
      <c r="BH841" s="230">
        <f>IF(N841="sníž. přenesená",J841,0)</f>
        <v>0</v>
      </c>
      <c r="BI841" s="230">
        <f>IF(N841="nulová",J841,0)</f>
        <v>0</v>
      </c>
      <c r="BJ841" s="17" t="s">
        <v>127</v>
      </c>
      <c r="BK841" s="230">
        <f>ROUND(I841*H841,2)</f>
        <v>0</v>
      </c>
      <c r="BL841" s="17" t="s">
        <v>228</v>
      </c>
      <c r="BM841" s="229" t="s">
        <v>1105</v>
      </c>
    </row>
    <row r="842" s="2" customFormat="1" ht="66.75" customHeight="1">
      <c r="A842" s="38"/>
      <c r="B842" s="39"/>
      <c r="C842" s="218" t="s">
        <v>1106</v>
      </c>
      <c r="D842" s="218" t="s">
        <v>183</v>
      </c>
      <c r="E842" s="219" t="s">
        <v>1098</v>
      </c>
      <c r="F842" s="220" t="s">
        <v>1099</v>
      </c>
      <c r="G842" s="221" t="s">
        <v>235</v>
      </c>
      <c r="H842" s="222">
        <v>38</v>
      </c>
      <c r="I842" s="223"/>
      <c r="J842" s="224">
        <f>ROUND(I842*H842,2)</f>
        <v>0</v>
      </c>
      <c r="K842" s="220" t="s">
        <v>187</v>
      </c>
      <c r="L842" s="44"/>
      <c r="M842" s="225" t="s">
        <v>1</v>
      </c>
      <c r="N842" s="226" t="s">
        <v>45</v>
      </c>
      <c r="O842" s="91"/>
      <c r="P842" s="227">
        <f>O842*H842</f>
        <v>0</v>
      </c>
      <c r="Q842" s="227">
        <v>0</v>
      </c>
      <c r="R842" s="227">
        <f>Q842*H842</f>
        <v>0</v>
      </c>
      <c r="S842" s="227">
        <v>0</v>
      </c>
      <c r="T842" s="228">
        <f>S842*H842</f>
        <v>0</v>
      </c>
      <c r="U842" s="38"/>
      <c r="V842" s="38"/>
      <c r="W842" s="38"/>
      <c r="X842" s="38"/>
      <c r="Y842" s="38"/>
      <c r="Z842" s="38"/>
      <c r="AA842" s="38"/>
      <c r="AB842" s="38"/>
      <c r="AC842" s="38"/>
      <c r="AD842" s="38"/>
      <c r="AE842" s="38"/>
      <c r="AR842" s="229" t="s">
        <v>228</v>
      </c>
      <c r="AT842" s="229" t="s">
        <v>183</v>
      </c>
      <c r="AU842" s="229" t="s">
        <v>127</v>
      </c>
      <c r="AY842" s="17" t="s">
        <v>181</v>
      </c>
      <c r="BE842" s="230">
        <f>IF(N842="základní",J842,0)</f>
        <v>0</v>
      </c>
      <c r="BF842" s="230">
        <f>IF(N842="snížená",J842,0)</f>
        <v>0</v>
      </c>
      <c r="BG842" s="230">
        <f>IF(N842="zákl. přenesená",J842,0)</f>
        <v>0</v>
      </c>
      <c r="BH842" s="230">
        <f>IF(N842="sníž. přenesená",J842,0)</f>
        <v>0</v>
      </c>
      <c r="BI842" s="230">
        <f>IF(N842="nulová",J842,0)</f>
        <v>0</v>
      </c>
      <c r="BJ842" s="17" t="s">
        <v>127</v>
      </c>
      <c r="BK842" s="230">
        <f>ROUND(I842*H842,2)</f>
        <v>0</v>
      </c>
      <c r="BL842" s="17" t="s">
        <v>228</v>
      </c>
      <c r="BM842" s="229" t="s">
        <v>1107</v>
      </c>
    </row>
    <row r="843" s="2" customFormat="1">
      <c r="A843" s="38"/>
      <c r="B843" s="39"/>
      <c r="C843" s="40"/>
      <c r="D843" s="231" t="s">
        <v>189</v>
      </c>
      <c r="E843" s="40"/>
      <c r="F843" s="232" t="s">
        <v>1101</v>
      </c>
      <c r="G843" s="40"/>
      <c r="H843" s="40"/>
      <c r="I843" s="233"/>
      <c r="J843" s="40"/>
      <c r="K843" s="40"/>
      <c r="L843" s="44"/>
      <c r="M843" s="234"/>
      <c r="N843" s="235"/>
      <c r="O843" s="91"/>
      <c r="P843" s="91"/>
      <c r="Q843" s="91"/>
      <c r="R843" s="91"/>
      <c r="S843" s="91"/>
      <c r="T843" s="92"/>
      <c r="U843" s="38"/>
      <c r="V843" s="38"/>
      <c r="W843" s="38"/>
      <c r="X843" s="38"/>
      <c r="Y843" s="38"/>
      <c r="Z843" s="38"/>
      <c r="AA843" s="38"/>
      <c r="AB843" s="38"/>
      <c r="AC843" s="38"/>
      <c r="AD843" s="38"/>
      <c r="AE843" s="38"/>
      <c r="AT843" s="17" t="s">
        <v>189</v>
      </c>
      <c r="AU843" s="17" t="s">
        <v>127</v>
      </c>
    </row>
    <row r="844" s="13" customFormat="1">
      <c r="A844" s="13"/>
      <c r="B844" s="236"/>
      <c r="C844" s="237"/>
      <c r="D844" s="238" t="s">
        <v>191</v>
      </c>
      <c r="E844" s="239" t="s">
        <v>1</v>
      </c>
      <c r="F844" s="240" t="s">
        <v>1108</v>
      </c>
      <c r="G844" s="237"/>
      <c r="H844" s="241">
        <v>38</v>
      </c>
      <c r="I844" s="242"/>
      <c r="J844" s="237"/>
      <c r="K844" s="237"/>
      <c r="L844" s="243"/>
      <c r="M844" s="244"/>
      <c r="N844" s="245"/>
      <c r="O844" s="245"/>
      <c r="P844" s="245"/>
      <c r="Q844" s="245"/>
      <c r="R844" s="245"/>
      <c r="S844" s="245"/>
      <c r="T844" s="246"/>
      <c r="U844" s="13"/>
      <c r="V844" s="13"/>
      <c r="W844" s="13"/>
      <c r="X844" s="13"/>
      <c r="Y844" s="13"/>
      <c r="Z844" s="13"/>
      <c r="AA844" s="13"/>
      <c r="AB844" s="13"/>
      <c r="AC844" s="13"/>
      <c r="AD844" s="13"/>
      <c r="AE844" s="13"/>
      <c r="AT844" s="247" t="s">
        <v>191</v>
      </c>
      <c r="AU844" s="247" t="s">
        <v>127</v>
      </c>
      <c r="AV844" s="13" t="s">
        <v>127</v>
      </c>
      <c r="AW844" s="13" t="s">
        <v>36</v>
      </c>
      <c r="AX844" s="13" t="s">
        <v>79</v>
      </c>
      <c r="AY844" s="247" t="s">
        <v>181</v>
      </c>
    </row>
    <row r="845" s="14" customFormat="1">
      <c r="A845" s="14"/>
      <c r="B845" s="248"/>
      <c r="C845" s="249"/>
      <c r="D845" s="238" t="s">
        <v>191</v>
      </c>
      <c r="E845" s="250" t="s">
        <v>1</v>
      </c>
      <c r="F845" s="251" t="s">
        <v>193</v>
      </c>
      <c r="G845" s="249"/>
      <c r="H845" s="252">
        <v>38</v>
      </c>
      <c r="I845" s="253"/>
      <c r="J845" s="249"/>
      <c r="K845" s="249"/>
      <c r="L845" s="254"/>
      <c r="M845" s="255"/>
      <c r="N845" s="256"/>
      <c r="O845" s="256"/>
      <c r="P845" s="256"/>
      <c r="Q845" s="256"/>
      <c r="R845" s="256"/>
      <c r="S845" s="256"/>
      <c r="T845" s="257"/>
      <c r="U845" s="14"/>
      <c r="V845" s="14"/>
      <c r="W845" s="14"/>
      <c r="X845" s="14"/>
      <c r="Y845" s="14"/>
      <c r="Z845" s="14"/>
      <c r="AA845" s="14"/>
      <c r="AB845" s="14"/>
      <c r="AC845" s="14"/>
      <c r="AD845" s="14"/>
      <c r="AE845" s="14"/>
      <c r="AT845" s="258" t="s">
        <v>191</v>
      </c>
      <c r="AU845" s="258" t="s">
        <v>127</v>
      </c>
      <c r="AV845" s="14" t="s">
        <v>188</v>
      </c>
      <c r="AW845" s="14" t="s">
        <v>36</v>
      </c>
      <c r="AX845" s="14" t="s">
        <v>86</v>
      </c>
      <c r="AY845" s="258" t="s">
        <v>181</v>
      </c>
    </row>
    <row r="846" s="2" customFormat="1" ht="16.5" customHeight="1">
      <c r="A846" s="38"/>
      <c r="B846" s="39"/>
      <c r="C846" s="259" t="s">
        <v>693</v>
      </c>
      <c r="D846" s="259" t="s">
        <v>238</v>
      </c>
      <c r="E846" s="260" t="s">
        <v>1109</v>
      </c>
      <c r="F846" s="261" t="s">
        <v>1110</v>
      </c>
      <c r="G846" s="262" t="s">
        <v>235</v>
      </c>
      <c r="H846" s="263">
        <v>38</v>
      </c>
      <c r="I846" s="264"/>
      <c r="J846" s="265">
        <f>ROUND(I846*H846,2)</f>
        <v>0</v>
      </c>
      <c r="K846" s="261" t="s">
        <v>187</v>
      </c>
      <c r="L846" s="266"/>
      <c r="M846" s="267" t="s">
        <v>1</v>
      </c>
      <c r="N846" s="268" t="s">
        <v>45</v>
      </c>
      <c r="O846" s="91"/>
      <c r="P846" s="227">
        <f>O846*H846</f>
        <v>0</v>
      </c>
      <c r="Q846" s="227">
        <v>0</v>
      </c>
      <c r="R846" s="227">
        <f>Q846*H846</f>
        <v>0</v>
      </c>
      <c r="S846" s="227">
        <v>0</v>
      </c>
      <c r="T846" s="228">
        <f>S846*H846</f>
        <v>0</v>
      </c>
      <c r="U846" s="38"/>
      <c r="V846" s="38"/>
      <c r="W846" s="38"/>
      <c r="X846" s="38"/>
      <c r="Y846" s="38"/>
      <c r="Z846" s="38"/>
      <c r="AA846" s="38"/>
      <c r="AB846" s="38"/>
      <c r="AC846" s="38"/>
      <c r="AD846" s="38"/>
      <c r="AE846" s="38"/>
      <c r="AR846" s="229" t="s">
        <v>269</v>
      </c>
      <c r="AT846" s="229" t="s">
        <v>238</v>
      </c>
      <c r="AU846" s="229" t="s">
        <v>127</v>
      </c>
      <c r="AY846" s="17" t="s">
        <v>181</v>
      </c>
      <c r="BE846" s="230">
        <f>IF(N846="základní",J846,0)</f>
        <v>0</v>
      </c>
      <c r="BF846" s="230">
        <f>IF(N846="snížená",J846,0)</f>
        <v>0</v>
      </c>
      <c r="BG846" s="230">
        <f>IF(N846="zákl. přenesená",J846,0)</f>
        <v>0</v>
      </c>
      <c r="BH846" s="230">
        <f>IF(N846="sníž. přenesená",J846,0)</f>
        <v>0</v>
      </c>
      <c r="BI846" s="230">
        <f>IF(N846="nulová",J846,0)</f>
        <v>0</v>
      </c>
      <c r="BJ846" s="17" t="s">
        <v>127</v>
      </c>
      <c r="BK846" s="230">
        <f>ROUND(I846*H846,2)</f>
        <v>0</v>
      </c>
      <c r="BL846" s="17" t="s">
        <v>228</v>
      </c>
      <c r="BM846" s="229" t="s">
        <v>1111</v>
      </c>
    </row>
    <row r="847" s="2" customFormat="1" ht="44.25" customHeight="1">
      <c r="A847" s="38"/>
      <c r="B847" s="39"/>
      <c r="C847" s="218" t="s">
        <v>1112</v>
      </c>
      <c r="D847" s="218" t="s">
        <v>183</v>
      </c>
      <c r="E847" s="219" t="s">
        <v>1113</v>
      </c>
      <c r="F847" s="220" t="s">
        <v>1114</v>
      </c>
      <c r="G847" s="221" t="s">
        <v>241</v>
      </c>
      <c r="H847" s="222">
        <v>55</v>
      </c>
      <c r="I847" s="223"/>
      <c r="J847" s="224">
        <f>ROUND(I847*H847,2)</f>
        <v>0</v>
      </c>
      <c r="K847" s="220" t="s">
        <v>729</v>
      </c>
      <c r="L847" s="44"/>
      <c r="M847" s="225" t="s">
        <v>1</v>
      </c>
      <c r="N847" s="226" t="s">
        <v>45</v>
      </c>
      <c r="O847" s="91"/>
      <c r="P847" s="227">
        <f>O847*H847</f>
        <v>0</v>
      </c>
      <c r="Q847" s="227">
        <v>0</v>
      </c>
      <c r="R847" s="227">
        <f>Q847*H847</f>
        <v>0</v>
      </c>
      <c r="S847" s="227">
        <v>0</v>
      </c>
      <c r="T847" s="228">
        <f>S847*H847</f>
        <v>0</v>
      </c>
      <c r="U847" s="38"/>
      <c r="V847" s="38"/>
      <c r="W847" s="38"/>
      <c r="X847" s="38"/>
      <c r="Y847" s="38"/>
      <c r="Z847" s="38"/>
      <c r="AA847" s="38"/>
      <c r="AB847" s="38"/>
      <c r="AC847" s="38"/>
      <c r="AD847" s="38"/>
      <c r="AE847" s="38"/>
      <c r="AR847" s="229" t="s">
        <v>228</v>
      </c>
      <c r="AT847" s="229" t="s">
        <v>183</v>
      </c>
      <c r="AU847" s="229" t="s">
        <v>127</v>
      </c>
      <c r="AY847" s="17" t="s">
        <v>181</v>
      </c>
      <c r="BE847" s="230">
        <f>IF(N847="základní",J847,0)</f>
        <v>0</v>
      </c>
      <c r="BF847" s="230">
        <f>IF(N847="snížená",J847,0)</f>
        <v>0</v>
      </c>
      <c r="BG847" s="230">
        <f>IF(N847="zákl. přenesená",J847,0)</f>
        <v>0</v>
      </c>
      <c r="BH847" s="230">
        <f>IF(N847="sníž. přenesená",J847,0)</f>
        <v>0</v>
      </c>
      <c r="BI847" s="230">
        <f>IF(N847="nulová",J847,0)</f>
        <v>0</v>
      </c>
      <c r="BJ847" s="17" t="s">
        <v>127</v>
      </c>
      <c r="BK847" s="230">
        <f>ROUND(I847*H847,2)</f>
        <v>0</v>
      </c>
      <c r="BL847" s="17" t="s">
        <v>228</v>
      </c>
      <c r="BM847" s="229" t="s">
        <v>1115</v>
      </c>
    </row>
    <row r="848" s="13" customFormat="1">
      <c r="A848" s="13"/>
      <c r="B848" s="236"/>
      <c r="C848" s="237"/>
      <c r="D848" s="238" t="s">
        <v>191</v>
      </c>
      <c r="E848" s="239" t="s">
        <v>1</v>
      </c>
      <c r="F848" s="240" t="s">
        <v>1116</v>
      </c>
      <c r="G848" s="237"/>
      <c r="H848" s="241">
        <v>55</v>
      </c>
      <c r="I848" s="242"/>
      <c r="J848" s="237"/>
      <c r="K848" s="237"/>
      <c r="L848" s="243"/>
      <c r="M848" s="244"/>
      <c r="N848" s="245"/>
      <c r="O848" s="245"/>
      <c r="P848" s="245"/>
      <c r="Q848" s="245"/>
      <c r="R848" s="245"/>
      <c r="S848" s="245"/>
      <c r="T848" s="246"/>
      <c r="U848" s="13"/>
      <c r="V848" s="13"/>
      <c r="W848" s="13"/>
      <c r="X848" s="13"/>
      <c r="Y848" s="13"/>
      <c r="Z848" s="13"/>
      <c r="AA848" s="13"/>
      <c r="AB848" s="13"/>
      <c r="AC848" s="13"/>
      <c r="AD848" s="13"/>
      <c r="AE848" s="13"/>
      <c r="AT848" s="247" t="s">
        <v>191</v>
      </c>
      <c r="AU848" s="247" t="s">
        <v>127</v>
      </c>
      <c r="AV848" s="13" t="s">
        <v>127</v>
      </c>
      <c r="AW848" s="13" t="s">
        <v>36</v>
      </c>
      <c r="AX848" s="13" t="s">
        <v>79</v>
      </c>
      <c r="AY848" s="247" t="s">
        <v>181</v>
      </c>
    </row>
    <row r="849" s="14" customFormat="1">
      <c r="A849" s="14"/>
      <c r="B849" s="248"/>
      <c r="C849" s="249"/>
      <c r="D849" s="238" t="s">
        <v>191</v>
      </c>
      <c r="E849" s="250" t="s">
        <v>1</v>
      </c>
      <c r="F849" s="251" t="s">
        <v>193</v>
      </c>
      <c r="G849" s="249"/>
      <c r="H849" s="252">
        <v>55</v>
      </c>
      <c r="I849" s="253"/>
      <c r="J849" s="249"/>
      <c r="K849" s="249"/>
      <c r="L849" s="254"/>
      <c r="M849" s="255"/>
      <c r="N849" s="256"/>
      <c r="O849" s="256"/>
      <c r="P849" s="256"/>
      <c r="Q849" s="256"/>
      <c r="R849" s="256"/>
      <c r="S849" s="256"/>
      <c r="T849" s="257"/>
      <c r="U849" s="14"/>
      <c r="V849" s="14"/>
      <c r="W849" s="14"/>
      <c r="X849" s="14"/>
      <c r="Y849" s="14"/>
      <c r="Z849" s="14"/>
      <c r="AA849" s="14"/>
      <c r="AB849" s="14"/>
      <c r="AC849" s="14"/>
      <c r="AD849" s="14"/>
      <c r="AE849" s="14"/>
      <c r="AT849" s="258" t="s">
        <v>191</v>
      </c>
      <c r="AU849" s="258" t="s">
        <v>127</v>
      </c>
      <c r="AV849" s="14" t="s">
        <v>188</v>
      </c>
      <c r="AW849" s="14" t="s">
        <v>36</v>
      </c>
      <c r="AX849" s="14" t="s">
        <v>86</v>
      </c>
      <c r="AY849" s="258" t="s">
        <v>181</v>
      </c>
    </row>
    <row r="850" s="2" customFormat="1" ht="44.25" customHeight="1">
      <c r="A850" s="38"/>
      <c r="B850" s="39"/>
      <c r="C850" s="218" t="s">
        <v>698</v>
      </c>
      <c r="D850" s="218" t="s">
        <v>183</v>
      </c>
      <c r="E850" s="219" t="s">
        <v>1117</v>
      </c>
      <c r="F850" s="220" t="s">
        <v>1118</v>
      </c>
      <c r="G850" s="221" t="s">
        <v>241</v>
      </c>
      <c r="H850" s="222">
        <v>113</v>
      </c>
      <c r="I850" s="223"/>
      <c r="J850" s="224">
        <f>ROUND(I850*H850,2)</f>
        <v>0</v>
      </c>
      <c r="K850" s="220" t="s">
        <v>729</v>
      </c>
      <c r="L850" s="44"/>
      <c r="M850" s="225" t="s">
        <v>1</v>
      </c>
      <c r="N850" s="226" t="s">
        <v>45</v>
      </c>
      <c r="O850" s="91"/>
      <c r="P850" s="227">
        <f>O850*H850</f>
        <v>0</v>
      </c>
      <c r="Q850" s="227">
        <v>0</v>
      </c>
      <c r="R850" s="227">
        <f>Q850*H850</f>
        <v>0</v>
      </c>
      <c r="S850" s="227">
        <v>0</v>
      </c>
      <c r="T850" s="228">
        <f>S850*H850</f>
        <v>0</v>
      </c>
      <c r="U850" s="38"/>
      <c r="V850" s="38"/>
      <c r="W850" s="38"/>
      <c r="X850" s="38"/>
      <c r="Y850" s="38"/>
      <c r="Z850" s="38"/>
      <c r="AA850" s="38"/>
      <c r="AB850" s="38"/>
      <c r="AC850" s="38"/>
      <c r="AD850" s="38"/>
      <c r="AE850" s="38"/>
      <c r="AR850" s="229" t="s">
        <v>228</v>
      </c>
      <c r="AT850" s="229" t="s">
        <v>183</v>
      </c>
      <c r="AU850" s="229" t="s">
        <v>127</v>
      </c>
      <c r="AY850" s="17" t="s">
        <v>181</v>
      </c>
      <c r="BE850" s="230">
        <f>IF(N850="základní",J850,0)</f>
        <v>0</v>
      </c>
      <c r="BF850" s="230">
        <f>IF(N850="snížená",J850,0)</f>
        <v>0</v>
      </c>
      <c r="BG850" s="230">
        <f>IF(N850="zákl. přenesená",J850,0)</f>
        <v>0</v>
      </c>
      <c r="BH850" s="230">
        <f>IF(N850="sníž. přenesená",J850,0)</f>
        <v>0</v>
      </c>
      <c r="BI850" s="230">
        <f>IF(N850="nulová",J850,0)</f>
        <v>0</v>
      </c>
      <c r="BJ850" s="17" t="s">
        <v>127</v>
      </c>
      <c r="BK850" s="230">
        <f>ROUND(I850*H850,2)</f>
        <v>0</v>
      </c>
      <c r="BL850" s="17" t="s">
        <v>228</v>
      </c>
      <c r="BM850" s="229" t="s">
        <v>1119</v>
      </c>
    </row>
    <row r="851" s="13" customFormat="1">
      <c r="A851" s="13"/>
      <c r="B851" s="236"/>
      <c r="C851" s="237"/>
      <c r="D851" s="238" t="s">
        <v>191</v>
      </c>
      <c r="E851" s="239" t="s">
        <v>1</v>
      </c>
      <c r="F851" s="240" t="s">
        <v>657</v>
      </c>
      <c r="G851" s="237"/>
      <c r="H851" s="241">
        <v>113</v>
      </c>
      <c r="I851" s="242"/>
      <c r="J851" s="237"/>
      <c r="K851" s="237"/>
      <c r="L851" s="243"/>
      <c r="M851" s="244"/>
      <c r="N851" s="245"/>
      <c r="O851" s="245"/>
      <c r="P851" s="245"/>
      <c r="Q851" s="245"/>
      <c r="R851" s="245"/>
      <c r="S851" s="245"/>
      <c r="T851" s="246"/>
      <c r="U851" s="13"/>
      <c r="V851" s="13"/>
      <c r="W851" s="13"/>
      <c r="X851" s="13"/>
      <c r="Y851" s="13"/>
      <c r="Z851" s="13"/>
      <c r="AA851" s="13"/>
      <c r="AB851" s="13"/>
      <c r="AC851" s="13"/>
      <c r="AD851" s="13"/>
      <c r="AE851" s="13"/>
      <c r="AT851" s="247" t="s">
        <v>191</v>
      </c>
      <c r="AU851" s="247" t="s">
        <v>127</v>
      </c>
      <c r="AV851" s="13" t="s">
        <v>127</v>
      </c>
      <c r="AW851" s="13" t="s">
        <v>36</v>
      </c>
      <c r="AX851" s="13" t="s">
        <v>79</v>
      </c>
      <c r="AY851" s="247" t="s">
        <v>181</v>
      </c>
    </row>
    <row r="852" s="14" customFormat="1">
      <c r="A852" s="14"/>
      <c r="B852" s="248"/>
      <c r="C852" s="249"/>
      <c r="D852" s="238" t="s">
        <v>191</v>
      </c>
      <c r="E852" s="250" t="s">
        <v>1</v>
      </c>
      <c r="F852" s="251" t="s">
        <v>193</v>
      </c>
      <c r="G852" s="249"/>
      <c r="H852" s="252">
        <v>113</v>
      </c>
      <c r="I852" s="253"/>
      <c r="J852" s="249"/>
      <c r="K852" s="249"/>
      <c r="L852" s="254"/>
      <c r="M852" s="255"/>
      <c r="N852" s="256"/>
      <c r="O852" s="256"/>
      <c r="P852" s="256"/>
      <c r="Q852" s="256"/>
      <c r="R852" s="256"/>
      <c r="S852" s="256"/>
      <c r="T852" s="257"/>
      <c r="U852" s="14"/>
      <c r="V852" s="14"/>
      <c r="W852" s="14"/>
      <c r="X852" s="14"/>
      <c r="Y852" s="14"/>
      <c r="Z852" s="14"/>
      <c r="AA852" s="14"/>
      <c r="AB852" s="14"/>
      <c r="AC852" s="14"/>
      <c r="AD852" s="14"/>
      <c r="AE852" s="14"/>
      <c r="AT852" s="258" t="s">
        <v>191</v>
      </c>
      <c r="AU852" s="258" t="s">
        <v>127</v>
      </c>
      <c r="AV852" s="14" t="s">
        <v>188</v>
      </c>
      <c r="AW852" s="14" t="s">
        <v>36</v>
      </c>
      <c r="AX852" s="14" t="s">
        <v>86</v>
      </c>
      <c r="AY852" s="258" t="s">
        <v>181</v>
      </c>
    </row>
    <row r="853" s="2" customFormat="1" ht="37.8" customHeight="1">
      <c r="A853" s="38"/>
      <c r="B853" s="39"/>
      <c r="C853" s="218" t="s">
        <v>1120</v>
      </c>
      <c r="D853" s="218" t="s">
        <v>183</v>
      </c>
      <c r="E853" s="219" t="s">
        <v>1121</v>
      </c>
      <c r="F853" s="220" t="s">
        <v>1122</v>
      </c>
      <c r="G853" s="221" t="s">
        <v>241</v>
      </c>
      <c r="H853" s="222">
        <v>225</v>
      </c>
      <c r="I853" s="223"/>
      <c r="J853" s="224">
        <f>ROUND(I853*H853,2)</f>
        <v>0</v>
      </c>
      <c r="K853" s="220" t="s">
        <v>187</v>
      </c>
      <c r="L853" s="44"/>
      <c r="M853" s="225" t="s">
        <v>1</v>
      </c>
      <c r="N853" s="226" t="s">
        <v>45</v>
      </c>
      <c r="O853" s="91"/>
      <c r="P853" s="227">
        <f>O853*H853</f>
        <v>0</v>
      </c>
      <c r="Q853" s="227">
        <v>0</v>
      </c>
      <c r="R853" s="227">
        <f>Q853*H853</f>
        <v>0</v>
      </c>
      <c r="S853" s="227">
        <v>0</v>
      </c>
      <c r="T853" s="228">
        <f>S853*H853</f>
        <v>0</v>
      </c>
      <c r="U853" s="38"/>
      <c r="V853" s="38"/>
      <c r="W853" s="38"/>
      <c r="X853" s="38"/>
      <c r="Y853" s="38"/>
      <c r="Z853" s="38"/>
      <c r="AA853" s="38"/>
      <c r="AB853" s="38"/>
      <c r="AC853" s="38"/>
      <c r="AD853" s="38"/>
      <c r="AE853" s="38"/>
      <c r="AR853" s="229" t="s">
        <v>228</v>
      </c>
      <c r="AT853" s="229" t="s">
        <v>183</v>
      </c>
      <c r="AU853" s="229" t="s">
        <v>127</v>
      </c>
      <c r="AY853" s="17" t="s">
        <v>181</v>
      </c>
      <c r="BE853" s="230">
        <f>IF(N853="základní",J853,0)</f>
        <v>0</v>
      </c>
      <c r="BF853" s="230">
        <f>IF(N853="snížená",J853,0)</f>
        <v>0</v>
      </c>
      <c r="BG853" s="230">
        <f>IF(N853="zákl. přenesená",J853,0)</f>
        <v>0</v>
      </c>
      <c r="BH853" s="230">
        <f>IF(N853="sníž. přenesená",J853,0)</f>
        <v>0</v>
      </c>
      <c r="BI853" s="230">
        <f>IF(N853="nulová",J853,0)</f>
        <v>0</v>
      </c>
      <c r="BJ853" s="17" t="s">
        <v>127</v>
      </c>
      <c r="BK853" s="230">
        <f>ROUND(I853*H853,2)</f>
        <v>0</v>
      </c>
      <c r="BL853" s="17" t="s">
        <v>228</v>
      </c>
      <c r="BM853" s="229" t="s">
        <v>1123</v>
      </c>
    </row>
    <row r="854" s="2" customFormat="1">
      <c r="A854" s="38"/>
      <c r="B854" s="39"/>
      <c r="C854" s="40"/>
      <c r="D854" s="231" t="s">
        <v>189</v>
      </c>
      <c r="E854" s="40"/>
      <c r="F854" s="232" t="s">
        <v>1124</v>
      </c>
      <c r="G854" s="40"/>
      <c r="H854" s="40"/>
      <c r="I854" s="233"/>
      <c r="J854" s="40"/>
      <c r="K854" s="40"/>
      <c r="L854" s="44"/>
      <c r="M854" s="234"/>
      <c r="N854" s="235"/>
      <c r="O854" s="91"/>
      <c r="P854" s="91"/>
      <c r="Q854" s="91"/>
      <c r="R854" s="91"/>
      <c r="S854" s="91"/>
      <c r="T854" s="92"/>
      <c r="U854" s="38"/>
      <c r="V854" s="38"/>
      <c r="W854" s="38"/>
      <c r="X854" s="38"/>
      <c r="Y854" s="38"/>
      <c r="Z854" s="38"/>
      <c r="AA854" s="38"/>
      <c r="AB854" s="38"/>
      <c r="AC854" s="38"/>
      <c r="AD854" s="38"/>
      <c r="AE854" s="38"/>
      <c r="AT854" s="17" t="s">
        <v>189</v>
      </c>
      <c r="AU854" s="17" t="s">
        <v>127</v>
      </c>
    </row>
    <row r="855" s="13" customFormat="1">
      <c r="A855" s="13"/>
      <c r="B855" s="236"/>
      <c r="C855" s="237"/>
      <c r="D855" s="238" t="s">
        <v>191</v>
      </c>
      <c r="E855" s="239" t="s">
        <v>1</v>
      </c>
      <c r="F855" s="240" t="s">
        <v>1125</v>
      </c>
      <c r="G855" s="237"/>
      <c r="H855" s="241">
        <v>225</v>
      </c>
      <c r="I855" s="242"/>
      <c r="J855" s="237"/>
      <c r="K855" s="237"/>
      <c r="L855" s="243"/>
      <c r="M855" s="244"/>
      <c r="N855" s="245"/>
      <c r="O855" s="245"/>
      <c r="P855" s="245"/>
      <c r="Q855" s="245"/>
      <c r="R855" s="245"/>
      <c r="S855" s="245"/>
      <c r="T855" s="246"/>
      <c r="U855" s="13"/>
      <c r="V855" s="13"/>
      <c r="W855" s="13"/>
      <c r="X855" s="13"/>
      <c r="Y855" s="13"/>
      <c r="Z855" s="13"/>
      <c r="AA855" s="13"/>
      <c r="AB855" s="13"/>
      <c r="AC855" s="13"/>
      <c r="AD855" s="13"/>
      <c r="AE855" s="13"/>
      <c r="AT855" s="247" t="s">
        <v>191</v>
      </c>
      <c r="AU855" s="247" t="s">
        <v>127</v>
      </c>
      <c r="AV855" s="13" t="s">
        <v>127</v>
      </c>
      <c r="AW855" s="13" t="s">
        <v>36</v>
      </c>
      <c r="AX855" s="13" t="s">
        <v>79</v>
      </c>
      <c r="AY855" s="247" t="s">
        <v>181</v>
      </c>
    </row>
    <row r="856" s="14" customFormat="1">
      <c r="A856" s="14"/>
      <c r="B856" s="248"/>
      <c r="C856" s="249"/>
      <c r="D856" s="238" t="s">
        <v>191</v>
      </c>
      <c r="E856" s="250" t="s">
        <v>1</v>
      </c>
      <c r="F856" s="251" t="s">
        <v>193</v>
      </c>
      <c r="G856" s="249"/>
      <c r="H856" s="252">
        <v>225</v>
      </c>
      <c r="I856" s="253"/>
      <c r="J856" s="249"/>
      <c r="K856" s="249"/>
      <c r="L856" s="254"/>
      <c r="M856" s="255"/>
      <c r="N856" s="256"/>
      <c r="O856" s="256"/>
      <c r="P856" s="256"/>
      <c r="Q856" s="256"/>
      <c r="R856" s="256"/>
      <c r="S856" s="256"/>
      <c r="T856" s="257"/>
      <c r="U856" s="14"/>
      <c r="V856" s="14"/>
      <c r="W856" s="14"/>
      <c r="X856" s="14"/>
      <c r="Y856" s="14"/>
      <c r="Z856" s="14"/>
      <c r="AA856" s="14"/>
      <c r="AB856" s="14"/>
      <c r="AC856" s="14"/>
      <c r="AD856" s="14"/>
      <c r="AE856" s="14"/>
      <c r="AT856" s="258" t="s">
        <v>191</v>
      </c>
      <c r="AU856" s="258" t="s">
        <v>127</v>
      </c>
      <c r="AV856" s="14" t="s">
        <v>188</v>
      </c>
      <c r="AW856" s="14" t="s">
        <v>36</v>
      </c>
      <c r="AX856" s="14" t="s">
        <v>86</v>
      </c>
      <c r="AY856" s="258" t="s">
        <v>181</v>
      </c>
    </row>
    <row r="857" s="2" customFormat="1" ht="37.8" customHeight="1">
      <c r="A857" s="38"/>
      <c r="B857" s="39"/>
      <c r="C857" s="218" t="s">
        <v>703</v>
      </c>
      <c r="D857" s="218" t="s">
        <v>183</v>
      </c>
      <c r="E857" s="219" t="s">
        <v>1126</v>
      </c>
      <c r="F857" s="220" t="s">
        <v>1127</v>
      </c>
      <c r="G857" s="221" t="s">
        <v>241</v>
      </c>
      <c r="H857" s="222">
        <v>184.5</v>
      </c>
      <c r="I857" s="223"/>
      <c r="J857" s="224">
        <f>ROUND(I857*H857,2)</f>
        <v>0</v>
      </c>
      <c r="K857" s="220" t="s">
        <v>187</v>
      </c>
      <c r="L857" s="44"/>
      <c r="M857" s="225" t="s">
        <v>1</v>
      </c>
      <c r="N857" s="226" t="s">
        <v>45</v>
      </c>
      <c r="O857" s="91"/>
      <c r="P857" s="227">
        <f>O857*H857</f>
        <v>0</v>
      </c>
      <c r="Q857" s="227">
        <v>0</v>
      </c>
      <c r="R857" s="227">
        <f>Q857*H857</f>
        <v>0</v>
      </c>
      <c r="S857" s="227">
        <v>0</v>
      </c>
      <c r="T857" s="228">
        <f>S857*H857</f>
        <v>0</v>
      </c>
      <c r="U857" s="38"/>
      <c r="V857" s="38"/>
      <c r="W857" s="38"/>
      <c r="X857" s="38"/>
      <c r="Y857" s="38"/>
      <c r="Z857" s="38"/>
      <c r="AA857" s="38"/>
      <c r="AB857" s="38"/>
      <c r="AC857" s="38"/>
      <c r="AD857" s="38"/>
      <c r="AE857" s="38"/>
      <c r="AR857" s="229" t="s">
        <v>228</v>
      </c>
      <c r="AT857" s="229" t="s">
        <v>183</v>
      </c>
      <c r="AU857" s="229" t="s">
        <v>127</v>
      </c>
      <c r="AY857" s="17" t="s">
        <v>181</v>
      </c>
      <c r="BE857" s="230">
        <f>IF(N857="základní",J857,0)</f>
        <v>0</v>
      </c>
      <c r="BF857" s="230">
        <f>IF(N857="snížená",J857,0)</f>
        <v>0</v>
      </c>
      <c r="BG857" s="230">
        <f>IF(N857="zákl. přenesená",J857,0)</f>
        <v>0</v>
      </c>
      <c r="BH857" s="230">
        <f>IF(N857="sníž. přenesená",J857,0)</f>
        <v>0</v>
      </c>
      <c r="BI857" s="230">
        <f>IF(N857="nulová",J857,0)</f>
        <v>0</v>
      </c>
      <c r="BJ857" s="17" t="s">
        <v>127</v>
      </c>
      <c r="BK857" s="230">
        <f>ROUND(I857*H857,2)</f>
        <v>0</v>
      </c>
      <c r="BL857" s="17" t="s">
        <v>228</v>
      </c>
      <c r="BM857" s="229" t="s">
        <v>1128</v>
      </c>
    </row>
    <row r="858" s="2" customFormat="1">
      <c r="A858" s="38"/>
      <c r="B858" s="39"/>
      <c r="C858" s="40"/>
      <c r="D858" s="231" t="s">
        <v>189</v>
      </c>
      <c r="E858" s="40"/>
      <c r="F858" s="232" t="s">
        <v>1129</v>
      </c>
      <c r="G858" s="40"/>
      <c r="H858" s="40"/>
      <c r="I858" s="233"/>
      <c r="J858" s="40"/>
      <c r="K858" s="40"/>
      <c r="L858" s="44"/>
      <c r="M858" s="234"/>
      <c r="N858" s="235"/>
      <c r="O858" s="91"/>
      <c r="P858" s="91"/>
      <c r="Q858" s="91"/>
      <c r="R858" s="91"/>
      <c r="S858" s="91"/>
      <c r="T858" s="92"/>
      <c r="U858" s="38"/>
      <c r="V858" s="38"/>
      <c r="W858" s="38"/>
      <c r="X858" s="38"/>
      <c r="Y858" s="38"/>
      <c r="Z858" s="38"/>
      <c r="AA858" s="38"/>
      <c r="AB858" s="38"/>
      <c r="AC858" s="38"/>
      <c r="AD858" s="38"/>
      <c r="AE858" s="38"/>
      <c r="AT858" s="17" t="s">
        <v>189</v>
      </c>
      <c r="AU858" s="17" t="s">
        <v>127</v>
      </c>
    </row>
    <row r="859" s="13" customFormat="1">
      <c r="A859" s="13"/>
      <c r="B859" s="236"/>
      <c r="C859" s="237"/>
      <c r="D859" s="238" t="s">
        <v>191</v>
      </c>
      <c r="E859" s="239" t="s">
        <v>1</v>
      </c>
      <c r="F859" s="240" t="s">
        <v>1130</v>
      </c>
      <c r="G859" s="237"/>
      <c r="H859" s="241">
        <v>184.5</v>
      </c>
      <c r="I859" s="242"/>
      <c r="J859" s="237"/>
      <c r="K859" s="237"/>
      <c r="L859" s="243"/>
      <c r="M859" s="244"/>
      <c r="N859" s="245"/>
      <c r="O859" s="245"/>
      <c r="P859" s="245"/>
      <c r="Q859" s="245"/>
      <c r="R859" s="245"/>
      <c r="S859" s="245"/>
      <c r="T859" s="246"/>
      <c r="U859" s="13"/>
      <c r="V859" s="13"/>
      <c r="W859" s="13"/>
      <c r="X859" s="13"/>
      <c r="Y859" s="13"/>
      <c r="Z859" s="13"/>
      <c r="AA859" s="13"/>
      <c r="AB859" s="13"/>
      <c r="AC859" s="13"/>
      <c r="AD859" s="13"/>
      <c r="AE859" s="13"/>
      <c r="AT859" s="247" t="s">
        <v>191</v>
      </c>
      <c r="AU859" s="247" t="s">
        <v>127</v>
      </c>
      <c r="AV859" s="13" t="s">
        <v>127</v>
      </c>
      <c r="AW859" s="13" t="s">
        <v>36</v>
      </c>
      <c r="AX859" s="13" t="s">
        <v>79</v>
      </c>
      <c r="AY859" s="247" t="s">
        <v>181</v>
      </c>
    </row>
    <row r="860" s="14" customFormat="1">
      <c r="A860" s="14"/>
      <c r="B860" s="248"/>
      <c r="C860" s="249"/>
      <c r="D860" s="238" t="s">
        <v>191</v>
      </c>
      <c r="E860" s="250" t="s">
        <v>1</v>
      </c>
      <c r="F860" s="251" t="s">
        <v>193</v>
      </c>
      <c r="G860" s="249"/>
      <c r="H860" s="252">
        <v>184.5</v>
      </c>
      <c r="I860" s="253"/>
      <c r="J860" s="249"/>
      <c r="K860" s="249"/>
      <c r="L860" s="254"/>
      <c r="M860" s="255"/>
      <c r="N860" s="256"/>
      <c r="O860" s="256"/>
      <c r="P860" s="256"/>
      <c r="Q860" s="256"/>
      <c r="R860" s="256"/>
      <c r="S860" s="256"/>
      <c r="T860" s="257"/>
      <c r="U860" s="14"/>
      <c r="V860" s="14"/>
      <c r="W860" s="14"/>
      <c r="X860" s="14"/>
      <c r="Y860" s="14"/>
      <c r="Z860" s="14"/>
      <c r="AA860" s="14"/>
      <c r="AB860" s="14"/>
      <c r="AC860" s="14"/>
      <c r="AD860" s="14"/>
      <c r="AE860" s="14"/>
      <c r="AT860" s="258" t="s">
        <v>191</v>
      </c>
      <c r="AU860" s="258" t="s">
        <v>127</v>
      </c>
      <c r="AV860" s="14" t="s">
        <v>188</v>
      </c>
      <c r="AW860" s="14" t="s">
        <v>36</v>
      </c>
      <c r="AX860" s="14" t="s">
        <v>86</v>
      </c>
      <c r="AY860" s="258" t="s">
        <v>181</v>
      </c>
    </row>
    <row r="861" s="2" customFormat="1" ht="33" customHeight="1">
      <c r="A861" s="38"/>
      <c r="B861" s="39"/>
      <c r="C861" s="218" t="s">
        <v>1131</v>
      </c>
      <c r="D861" s="218" t="s">
        <v>183</v>
      </c>
      <c r="E861" s="219" t="s">
        <v>1132</v>
      </c>
      <c r="F861" s="220" t="s">
        <v>1133</v>
      </c>
      <c r="G861" s="221" t="s">
        <v>241</v>
      </c>
      <c r="H861" s="222">
        <v>61.5</v>
      </c>
      <c r="I861" s="223"/>
      <c r="J861" s="224">
        <f>ROUND(I861*H861,2)</f>
        <v>0</v>
      </c>
      <c r="K861" s="220" t="s">
        <v>187</v>
      </c>
      <c r="L861" s="44"/>
      <c r="M861" s="225" t="s">
        <v>1</v>
      </c>
      <c r="N861" s="226" t="s">
        <v>45</v>
      </c>
      <c r="O861" s="91"/>
      <c r="P861" s="227">
        <f>O861*H861</f>
        <v>0</v>
      </c>
      <c r="Q861" s="227">
        <v>0</v>
      </c>
      <c r="R861" s="227">
        <f>Q861*H861</f>
        <v>0</v>
      </c>
      <c r="S861" s="227">
        <v>0</v>
      </c>
      <c r="T861" s="228">
        <f>S861*H861</f>
        <v>0</v>
      </c>
      <c r="U861" s="38"/>
      <c r="V861" s="38"/>
      <c r="W861" s="38"/>
      <c r="X861" s="38"/>
      <c r="Y861" s="38"/>
      <c r="Z861" s="38"/>
      <c r="AA861" s="38"/>
      <c r="AB861" s="38"/>
      <c r="AC861" s="38"/>
      <c r="AD861" s="38"/>
      <c r="AE861" s="38"/>
      <c r="AR861" s="229" t="s">
        <v>228</v>
      </c>
      <c r="AT861" s="229" t="s">
        <v>183</v>
      </c>
      <c r="AU861" s="229" t="s">
        <v>127</v>
      </c>
      <c r="AY861" s="17" t="s">
        <v>181</v>
      </c>
      <c r="BE861" s="230">
        <f>IF(N861="základní",J861,0)</f>
        <v>0</v>
      </c>
      <c r="BF861" s="230">
        <f>IF(N861="snížená",J861,0)</f>
        <v>0</v>
      </c>
      <c r="BG861" s="230">
        <f>IF(N861="zákl. přenesená",J861,0)</f>
        <v>0</v>
      </c>
      <c r="BH861" s="230">
        <f>IF(N861="sníž. přenesená",J861,0)</f>
        <v>0</v>
      </c>
      <c r="BI861" s="230">
        <f>IF(N861="nulová",J861,0)</f>
        <v>0</v>
      </c>
      <c r="BJ861" s="17" t="s">
        <v>127</v>
      </c>
      <c r="BK861" s="230">
        <f>ROUND(I861*H861,2)</f>
        <v>0</v>
      </c>
      <c r="BL861" s="17" t="s">
        <v>228</v>
      </c>
      <c r="BM861" s="229" t="s">
        <v>1134</v>
      </c>
    </row>
    <row r="862" s="2" customFormat="1">
      <c r="A862" s="38"/>
      <c r="B862" s="39"/>
      <c r="C862" s="40"/>
      <c r="D862" s="231" t="s">
        <v>189</v>
      </c>
      <c r="E862" s="40"/>
      <c r="F862" s="232" t="s">
        <v>1135</v>
      </c>
      <c r="G862" s="40"/>
      <c r="H862" s="40"/>
      <c r="I862" s="233"/>
      <c r="J862" s="40"/>
      <c r="K862" s="40"/>
      <c r="L862" s="44"/>
      <c r="M862" s="234"/>
      <c r="N862" s="235"/>
      <c r="O862" s="91"/>
      <c r="P862" s="91"/>
      <c r="Q862" s="91"/>
      <c r="R862" s="91"/>
      <c r="S862" s="91"/>
      <c r="T862" s="92"/>
      <c r="U862" s="38"/>
      <c r="V862" s="38"/>
      <c r="W862" s="38"/>
      <c r="X862" s="38"/>
      <c r="Y862" s="38"/>
      <c r="Z862" s="38"/>
      <c r="AA862" s="38"/>
      <c r="AB862" s="38"/>
      <c r="AC862" s="38"/>
      <c r="AD862" s="38"/>
      <c r="AE862" s="38"/>
      <c r="AT862" s="17" t="s">
        <v>189</v>
      </c>
      <c r="AU862" s="17" t="s">
        <v>127</v>
      </c>
    </row>
    <row r="863" s="13" customFormat="1">
      <c r="A863" s="13"/>
      <c r="B863" s="236"/>
      <c r="C863" s="237"/>
      <c r="D863" s="238" t="s">
        <v>191</v>
      </c>
      <c r="E863" s="239" t="s">
        <v>1</v>
      </c>
      <c r="F863" s="240" t="s">
        <v>1136</v>
      </c>
      <c r="G863" s="237"/>
      <c r="H863" s="241">
        <v>61.5</v>
      </c>
      <c r="I863" s="242"/>
      <c r="J863" s="237"/>
      <c r="K863" s="237"/>
      <c r="L863" s="243"/>
      <c r="M863" s="244"/>
      <c r="N863" s="245"/>
      <c r="O863" s="245"/>
      <c r="P863" s="245"/>
      <c r="Q863" s="245"/>
      <c r="R863" s="245"/>
      <c r="S863" s="245"/>
      <c r="T863" s="246"/>
      <c r="U863" s="13"/>
      <c r="V863" s="13"/>
      <c r="W863" s="13"/>
      <c r="X863" s="13"/>
      <c r="Y863" s="13"/>
      <c r="Z863" s="13"/>
      <c r="AA863" s="13"/>
      <c r="AB863" s="13"/>
      <c r="AC863" s="13"/>
      <c r="AD863" s="13"/>
      <c r="AE863" s="13"/>
      <c r="AT863" s="247" t="s">
        <v>191</v>
      </c>
      <c r="AU863" s="247" t="s">
        <v>127</v>
      </c>
      <c r="AV863" s="13" t="s">
        <v>127</v>
      </c>
      <c r="AW863" s="13" t="s">
        <v>36</v>
      </c>
      <c r="AX863" s="13" t="s">
        <v>79</v>
      </c>
      <c r="AY863" s="247" t="s">
        <v>181</v>
      </c>
    </row>
    <row r="864" s="14" customFormat="1">
      <c r="A864" s="14"/>
      <c r="B864" s="248"/>
      <c r="C864" s="249"/>
      <c r="D864" s="238" t="s">
        <v>191</v>
      </c>
      <c r="E864" s="250" t="s">
        <v>1</v>
      </c>
      <c r="F864" s="251" t="s">
        <v>193</v>
      </c>
      <c r="G864" s="249"/>
      <c r="H864" s="252">
        <v>61.5</v>
      </c>
      <c r="I864" s="253"/>
      <c r="J864" s="249"/>
      <c r="K864" s="249"/>
      <c r="L864" s="254"/>
      <c r="M864" s="255"/>
      <c r="N864" s="256"/>
      <c r="O864" s="256"/>
      <c r="P864" s="256"/>
      <c r="Q864" s="256"/>
      <c r="R864" s="256"/>
      <c r="S864" s="256"/>
      <c r="T864" s="257"/>
      <c r="U864" s="14"/>
      <c r="V864" s="14"/>
      <c r="W864" s="14"/>
      <c r="X864" s="14"/>
      <c r="Y864" s="14"/>
      <c r="Z864" s="14"/>
      <c r="AA864" s="14"/>
      <c r="AB864" s="14"/>
      <c r="AC864" s="14"/>
      <c r="AD864" s="14"/>
      <c r="AE864" s="14"/>
      <c r="AT864" s="258" t="s">
        <v>191</v>
      </c>
      <c r="AU864" s="258" t="s">
        <v>127</v>
      </c>
      <c r="AV864" s="14" t="s">
        <v>188</v>
      </c>
      <c r="AW864" s="14" t="s">
        <v>36</v>
      </c>
      <c r="AX864" s="14" t="s">
        <v>86</v>
      </c>
      <c r="AY864" s="258" t="s">
        <v>181</v>
      </c>
    </row>
    <row r="865" s="2" customFormat="1" ht="37.8" customHeight="1">
      <c r="A865" s="38"/>
      <c r="B865" s="39"/>
      <c r="C865" s="218" t="s">
        <v>708</v>
      </c>
      <c r="D865" s="218" t="s">
        <v>183</v>
      </c>
      <c r="E865" s="219" t="s">
        <v>1137</v>
      </c>
      <c r="F865" s="220" t="s">
        <v>1138</v>
      </c>
      <c r="G865" s="221" t="s">
        <v>241</v>
      </c>
      <c r="H865" s="222">
        <v>61.5</v>
      </c>
      <c r="I865" s="223"/>
      <c r="J865" s="224">
        <f>ROUND(I865*H865,2)</f>
        <v>0</v>
      </c>
      <c r="K865" s="220" t="s">
        <v>729</v>
      </c>
      <c r="L865" s="44"/>
      <c r="M865" s="225" t="s">
        <v>1</v>
      </c>
      <c r="N865" s="226" t="s">
        <v>45</v>
      </c>
      <c r="O865" s="91"/>
      <c r="P865" s="227">
        <f>O865*H865</f>
        <v>0</v>
      </c>
      <c r="Q865" s="227">
        <v>0</v>
      </c>
      <c r="R865" s="227">
        <f>Q865*H865</f>
        <v>0</v>
      </c>
      <c r="S865" s="227">
        <v>0</v>
      </c>
      <c r="T865" s="228">
        <f>S865*H865</f>
        <v>0</v>
      </c>
      <c r="U865" s="38"/>
      <c r="V865" s="38"/>
      <c r="W865" s="38"/>
      <c r="X865" s="38"/>
      <c r="Y865" s="38"/>
      <c r="Z865" s="38"/>
      <c r="AA865" s="38"/>
      <c r="AB865" s="38"/>
      <c r="AC865" s="38"/>
      <c r="AD865" s="38"/>
      <c r="AE865" s="38"/>
      <c r="AR865" s="229" t="s">
        <v>228</v>
      </c>
      <c r="AT865" s="229" t="s">
        <v>183</v>
      </c>
      <c r="AU865" s="229" t="s">
        <v>127</v>
      </c>
      <c r="AY865" s="17" t="s">
        <v>181</v>
      </c>
      <c r="BE865" s="230">
        <f>IF(N865="základní",J865,0)</f>
        <v>0</v>
      </c>
      <c r="BF865" s="230">
        <f>IF(N865="snížená",J865,0)</f>
        <v>0</v>
      </c>
      <c r="BG865" s="230">
        <f>IF(N865="zákl. přenesená",J865,0)</f>
        <v>0</v>
      </c>
      <c r="BH865" s="230">
        <f>IF(N865="sníž. přenesená",J865,0)</f>
        <v>0</v>
      </c>
      <c r="BI865" s="230">
        <f>IF(N865="nulová",J865,0)</f>
        <v>0</v>
      </c>
      <c r="BJ865" s="17" t="s">
        <v>127</v>
      </c>
      <c r="BK865" s="230">
        <f>ROUND(I865*H865,2)</f>
        <v>0</v>
      </c>
      <c r="BL865" s="17" t="s">
        <v>228</v>
      </c>
      <c r="BM865" s="229" t="s">
        <v>1139</v>
      </c>
    </row>
    <row r="866" s="13" customFormat="1">
      <c r="A866" s="13"/>
      <c r="B866" s="236"/>
      <c r="C866" s="237"/>
      <c r="D866" s="238" t="s">
        <v>191</v>
      </c>
      <c r="E866" s="239" t="s">
        <v>1</v>
      </c>
      <c r="F866" s="240" t="s">
        <v>1140</v>
      </c>
      <c r="G866" s="237"/>
      <c r="H866" s="241">
        <v>61.5</v>
      </c>
      <c r="I866" s="242"/>
      <c r="J866" s="237"/>
      <c r="K866" s="237"/>
      <c r="L866" s="243"/>
      <c r="M866" s="244"/>
      <c r="N866" s="245"/>
      <c r="O866" s="245"/>
      <c r="P866" s="245"/>
      <c r="Q866" s="245"/>
      <c r="R866" s="245"/>
      <c r="S866" s="245"/>
      <c r="T866" s="246"/>
      <c r="U866" s="13"/>
      <c r="V866" s="13"/>
      <c r="W866" s="13"/>
      <c r="X866" s="13"/>
      <c r="Y866" s="13"/>
      <c r="Z866" s="13"/>
      <c r="AA866" s="13"/>
      <c r="AB866" s="13"/>
      <c r="AC866" s="13"/>
      <c r="AD866" s="13"/>
      <c r="AE866" s="13"/>
      <c r="AT866" s="247" t="s">
        <v>191</v>
      </c>
      <c r="AU866" s="247" t="s">
        <v>127</v>
      </c>
      <c r="AV866" s="13" t="s">
        <v>127</v>
      </c>
      <c r="AW866" s="13" t="s">
        <v>36</v>
      </c>
      <c r="AX866" s="13" t="s">
        <v>79</v>
      </c>
      <c r="AY866" s="247" t="s">
        <v>181</v>
      </c>
    </row>
    <row r="867" s="14" customFormat="1">
      <c r="A867" s="14"/>
      <c r="B867" s="248"/>
      <c r="C867" s="249"/>
      <c r="D867" s="238" t="s">
        <v>191</v>
      </c>
      <c r="E867" s="250" t="s">
        <v>1</v>
      </c>
      <c r="F867" s="251" t="s">
        <v>193</v>
      </c>
      <c r="G867" s="249"/>
      <c r="H867" s="252">
        <v>61.5</v>
      </c>
      <c r="I867" s="253"/>
      <c r="J867" s="249"/>
      <c r="K867" s="249"/>
      <c r="L867" s="254"/>
      <c r="M867" s="255"/>
      <c r="N867" s="256"/>
      <c r="O867" s="256"/>
      <c r="P867" s="256"/>
      <c r="Q867" s="256"/>
      <c r="R867" s="256"/>
      <c r="S867" s="256"/>
      <c r="T867" s="257"/>
      <c r="U867" s="14"/>
      <c r="V867" s="14"/>
      <c r="W867" s="14"/>
      <c r="X867" s="14"/>
      <c r="Y867" s="14"/>
      <c r="Z867" s="14"/>
      <c r="AA867" s="14"/>
      <c r="AB867" s="14"/>
      <c r="AC867" s="14"/>
      <c r="AD867" s="14"/>
      <c r="AE867" s="14"/>
      <c r="AT867" s="258" t="s">
        <v>191</v>
      </c>
      <c r="AU867" s="258" t="s">
        <v>127</v>
      </c>
      <c r="AV867" s="14" t="s">
        <v>188</v>
      </c>
      <c r="AW867" s="14" t="s">
        <v>36</v>
      </c>
      <c r="AX867" s="14" t="s">
        <v>86</v>
      </c>
      <c r="AY867" s="258" t="s">
        <v>181</v>
      </c>
    </row>
    <row r="868" s="2" customFormat="1" ht="33" customHeight="1">
      <c r="A868" s="38"/>
      <c r="B868" s="39"/>
      <c r="C868" s="218" t="s">
        <v>1141</v>
      </c>
      <c r="D868" s="218" t="s">
        <v>183</v>
      </c>
      <c r="E868" s="219" t="s">
        <v>1142</v>
      </c>
      <c r="F868" s="220" t="s">
        <v>1143</v>
      </c>
      <c r="G868" s="221" t="s">
        <v>241</v>
      </c>
      <c r="H868" s="222">
        <v>189.5</v>
      </c>
      <c r="I868" s="223"/>
      <c r="J868" s="224">
        <f>ROUND(I868*H868,2)</f>
        <v>0</v>
      </c>
      <c r="K868" s="220" t="s">
        <v>187</v>
      </c>
      <c r="L868" s="44"/>
      <c r="M868" s="225" t="s">
        <v>1</v>
      </c>
      <c r="N868" s="226" t="s">
        <v>45</v>
      </c>
      <c r="O868" s="91"/>
      <c r="P868" s="227">
        <f>O868*H868</f>
        <v>0</v>
      </c>
      <c r="Q868" s="227">
        <v>0</v>
      </c>
      <c r="R868" s="227">
        <f>Q868*H868</f>
        <v>0</v>
      </c>
      <c r="S868" s="227">
        <v>0</v>
      </c>
      <c r="T868" s="228">
        <f>S868*H868</f>
        <v>0</v>
      </c>
      <c r="U868" s="38"/>
      <c r="V868" s="38"/>
      <c r="W868" s="38"/>
      <c r="X868" s="38"/>
      <c r="Y868" s="38"/>
      <c r="Z868" s="38"/>
      <c r="AA868" s="38"/>
      <c r="AB868" s="38"/>
      <c r="AC868" s="38"/>
      <c r="AD868" s="38"/>
      <c r="AE868" s="38"/>
      <c r="AR868" s="229" t="s">
        <v>228</v>
      </c>
      <c r="AT868" s="229" t="s">
        <v>183</v>
      </c>
      <c r="AU868" s="229" t="s">
        <v>127</v>
      </c>
      <c r="AY868" s="17" t="s">
        <v>181</v>
      </c>
      <c r="BE868" s="230">
        <f>IF(N868="základní",J868,0)</f>
        <v>0</v>
      </c>
      <c r="BF868" s="230">
        <f>IF(N868="snížená",J868,0)</f>
        <v>0</v>
      </c>
      <c r="BG868" s="230">
        <f>IF(N868="zákl. přenesená",J868,0)</f>
        <v>0</v>
      </c>
      <c r="BH868" s="230">
        <f>IF(N868="sníž. přenesená",J868,0)</f>
        <v>0</v>
      </c>
      <c r="BI868" s="230">
        <f>IF(N868="nulová",J868,0)</f>
        <v>0</v>
      </c>
      <c r="BJ868" s="17" t="s">
        <v>127</v>
      </c>
      <c r="BK868" s="230">
        <f>ROUND(I868*H868,2)</f>
        <v>0</v>
      </c>
      <c r="BL868" s="17" t="s">
        <v>228</v>
      </c>
      <c r="BM868" s="229" t="s">
        <v>1144</v>
      </c>
    </row>
    <row r="869" s="2" customFormat="1">
      <c r="A869" s="38"/>
      <c r="B869" s="39"/>
      <c r="C869" s="40"/>
      <c r="D869" s="231" t="s">
        <v>189</v>
      </c>
      <c r="E869" s="40"/>
      <c r="F869" s="232" t="s">
        <v>1145</v>
      </c>
      <c r="G869" s="40"/>
      <c r="H869" s="40"/>
      <c r="I869" s="233"/>
      <c r="J869" s="40"/>
      <c r="K869" s="40"/>
      <c r="L869" s="44"/>
      <c r="M869" s="234"/>
      <c r="N869" s="235"/>
      <c r="O869" s="91"/>
      <c r="P869" s="91"/>
      <c r="Q869" s="91"/>
      <c r="R869" s="91"/>
      <c r="S869" s="91"/>
      <c r="T869" s="92"/>
      <c r="U869" s="38"/>
      <c r="V869" s="38"/>
      <c r="W869" s="38"/>
      <c r="X869" s="38"/>
      <c r="Y869" s="38"/>
      <c r="Z869" s="38"/>
      <c r="AA869" s="38"/>
      <c r="AB869" s="38"/>
      <c r="AC869" s="38"/>
      <c r="AD869" s="38"/>
      <c r="AE869" s="38"/>
      <c r="AT869" s="17" t="s">
        <v>189</v>
      </c>
      <c r="AU869" s="17" t="s">
        <v>127</v>
      </c>
    </row>
    <row r="870" s="13" customFormat="1">
      <c r="A870" s="13"/>
      <c r="B870" s="236"/>
      <c r="C870" s="237"/>
      <c r="D870" s="238" t="s">
        <v>191</v>
      </c>
      <c r="E870" s="239" t="s">
        <v>1</v>
      </c>
      <c r="F870" s="240" t="s">
        <v>1146</v>
      </c>
      <c r="G870" s="237"/>
      <c r="H870" s="241">
        <v>189.5</v>
      </c>
      <c r="I870" s="242"/>
      <c r="J870" s="237"/>
      <c r="K870" s="237"/>
      <c r="L870" s="243"/>
      <c r="M870" s="244"/>
      <c r="N870" s="245"/>
      <c r="O870" s="245"/>
      <c r="P870" s="245"/>
      <c r="Q870" s="245"/>
      <c r="R870" s="245"/>
      <c r="S870" s="245"/>
      <c r="T870" s="246"/>
      <c r="U870" s="13"/>
      <c r="V870" s="13"/>
      <c r="W870" s="13"/>
      <c r="X870" s="13"/>
      <c r="Y870" s="13"/>
      <c r="Z870" s="13"/>
      <c r="AA870" s="13"/>
      <c r="AB870" s="13"/>
      <c r="AC870" s="13"/>
      <c r="AD870" s="13"/>
      <c r="AE870" s="13"/>
      <c r="AT870" s="247" t="s">
        <v>191</v>
      </c>
      <c r="AU870" s="247" t="s">
        <v>127</v>
      </c>
      <c r="AV870" s="13" t="s">
        <v>127</v>
      </c>
      <c r="AW870" s="13" t="s">
        <v>36</v>
      </c>
      <c r="AX870" s="13" t="s">
        <v>79</v>
      </c>
      <c r="AY870" s="247" t="s">
        <v>181</v>
      </c>
    </row>
    <row r="871" s="14" customFormat="1">
      <c r="A871" s="14"/>
      <c r="B871" s="248"/>
      <c r="C871" s="249"/>
      <c r="D871" s="238" t="s">
        <v>191</v>
      </c>
      <c r="E871" s="250" t="s">
        <v>1</v>
      </c>
      <c r="F871" s="251" t="s">
        <v>193</v>
      </c>
      <c r="G871" s="249"/>
      <c r="H871" s="252">
        <v>189.5</v>
      </c>
      <c r="I871" s="253"/>
      <c r="J871" s="249"/>
      <c r="K871" s="249"/>
      <c r="L871" s="254"/>
      <c r="M871" s="255"/>
      <c r="N871" s="256"/>
      <c r="O871" s="256"/>
      <c r="P871" s="256"/>
      <c r="Q871" s="256"/>
      <c r="R871" s="256"/>
      <c r="S871" s="256"/>
      <c r="T871" s="257"/>
      <c r="U871" s="14"/>
      <c r="V871" s="14"/>
      <c r="W871" s="14"/>
      <c r="X871" s="14"/>
      <c r="Y871" s="14"/>
      <c r="Z871" s="14"/>
      <c r="AA871" s="14"/>
      <c r="AB871" s="14"/>
      <c r="AC871" s="14"/>
      <c r="AD871" s="14"/>
      <c r="AE871" s="14"/>
      <c r="AT871" s="258" t="s">
        <v>191</v>
      </c>
      <c r="AU871" s="258" t="s">
        <v>127</v>
      </c>
      <c r="AV871" s="14" t="s">
        <v>188</v>
      </c>
      <c r="AW871" s="14" t="s">
        <v>36</v>
      </c>
      <c r="AX871" s="14" t="s">
        <v>86</v>
      </c>
      <c r="AY871" s="258" t="s">
        <v>181</v>
      </c>
    </row>
    <row r="872" s="2" customFormat="1" ht="33" customHeight="1">
      <c r="A872" s="38"/>
      <c r="B872" s="39"/>
      <c r="C872" s="218" t="s">
        <v>713</v>
      </c>
      <c r="D872" s="218" t="s">
        <v>183</v>
      </c>
      <c r="E872" s="219" t="s">
        <v>1147</v>
      </c>
      <c r="F872" s="220" t="s">
        <v>1148</v>
      </c>
      <c r="G872" s="221" t="s">
        <v>227</v>
      </c>
      <c r="H872" s="222">
        <v>687.33199999999999</v>
      </c>
      <c r="I872" s="223"/>
      <c r="J872" s="224">
        <f>ROUND(I872*H872,2)</f>
        <v>0</v>
      </c>
      <c r="K872" s="220" t="s">
        <v>187</v>
      </c>
      <c r="L872" s="44"/>
      <c r="M872" s="225" t="s">
        <v>1</v>
      </c>
      <c r="N872" s="226" t="s">
        <v>45</v>
      </c>
      <c r="O872" s="91"/>
      <c r="P872" s="227">
        <f>O872*H872</f>
        <v>0</v>
      </c>
      <c r="Q872" s="227">
        <v>0</v>
      </c>
      <c r="R872" s="227">
        <f>Q872*H872</f>
        <v>0</v>
      </c>
      <c r="S872" s="227">
        <v>0</v>
      </c>
      <c r="T872" s="228">
        <f>S872*H872</f>
        <v>0</v>
      </c>
      <c r="U872" s="38"/>
      <c r="V872" s="38"/>
      <c r="W872" s="38"/>
      <c r="X872" s="38"/>
      <c r="Y872" s="38"/>
      <c r="Z872" s="38"/>
      <c r="AA872" s="38"/>
      <c r="AB872" s="38"/>
      <c r="AC872" s="38"/>
      <c r="AD872" s="38"/>
      <c r="AE872" s="38"/>
      <c r="AR872" s="229" t="s">
        <v>228</v>
      </c>
      <c r="AT872" s="229" t="s">
        <v>183</v>
      </c>
      <c r="AU872" s="229" t="s">
        <v>127</v>
      </c>
      <c r="AY872" s="17" t="s">
        <v>181</v>
      </c>
      <c r="BE872" s="230">
        <f>IF(N872="základní",J872,0)</f>
        <v>0</v>
      </c>
      <c r="BF872" s="230">
        <f>IF(N872="snížená",J872,0)</f>
        <v>0</v>
      </c>
      <c r="BG872" s="230">
        <f>IF(N872="zákl. přenesená",J872,0)</f>
        <v>0</v>
      </c>
      <c r="BH872" s="230">
        <f>IF(N872="sníž. přenesená",J872,0)</f>
        <v>0</v>
      </c>
      <c r="BI872" s="230">
        <f>IF(N872="nulová",J872,0)</f>
        <v>0</v>
      </c>
      <c r="BJ872" s="17" t="s">
        <v>127</v>
      </c>
      <c r="BK872" s="230">
        <f>ROUND(I872*H872,2)</f>
        <v>0</v>
      </c>
      <c r="BL872" s="17" t="s">
        <v>228</v>
      </c>
      <c r="BM872" s="229" t="s">
        <v>1149</v>
      </c>
    </row>
    <row r="873" s="2" customFormat="1">
      <c r="A873" s="38"/>
      <c r="B873" s="39"/>
      <c r="C873" s="40"/>
      <c r="D873" s="231" t="s">
        <v>189</v>
      </c>
      <c r="E873" s="40"/>
      <c r="F873" s="232" t="s">
        <v>1150</v>
      </c>
      <c r="G873" s="40"/>
      <c r="H873" s="40"/>
      <c r="I873" s="233"/>
      <c r="J873" s="40"/>
      <c r="K873" s="40"/>
      <c r="L873" s="44"/>
      <c r="M873" s="234"/>
      <c r="N873" s="235"/>
      <c r="O873" s="91"/>
      <c r="P873" s="91"/>
      <c r="Q873" s="91"/>
      <c r="R873" s="91"/>
      <c r="S873" s="91"/>
      <c r="T873" s="92"/>
      <c r="U873" s="38"/>
      <c r="V873" s="38"/>
      <c r="W873" s="38"/>
      <c r="X873" s="38"/>
      <c r="Y873" s="38"/>
      <c r="Z873" s="38"/>
      <c r="AA873" s="38"/>
      <c r="AB873" s="38"/>
      <c r="AC873" s="38"/>
      <c r="AD873" s="38"/>
      <c r="AE873" s="38"/>
      <c r="AT873" s="17" t="s">
        <v>189</v>
      </c>
      <c r="AU873" s="17" t="s">
        <v>127</v>
      </c>
    </row>
    <row r="874" s="13" customFormat="1">
      <c r="A874" s="13"/>
      <c r="B874" s="236"/>
      <c r="C874" s="237"/>
      <c r="D874" s="238" t="s">
        <v>191</v>
      </c>
      <c r="E874" s="239" t="s">
        <v>1</v>
      </c>
      <c r="F874" s="240" t="s">
        <v>1151</v>
      </c>
      <c r="G874" s="237"/>
      <c r="H874" s="241">
        <v>365.584</v>
      </c>
      <c r="I874" s="242"/>
      <c r="J874" s="237"/>
      <c r="K874" s="237"/>
      <c r="L874" s="243"/>
      <c r="M874" s="244"/>
      <c r="N874" s="245"/>
      <c r="O874" s="245"/>
      <c r="P874" s="245"/>
      <c r="Q874" s="245"/>
      <c r="R874" s="245"/>
      <c r="S874" s="245"/>
      <c r="T874" s="246"/>
      <c r="U874" s="13"/>
      <c r="V874" s="13"/>
      <c r="W874" s="13"/>
      <c r="X874" s="13"/>
      <c r="Y874" s="13"/>
      <c r="Z874" s="13"/>
      <c r="AA874" s="13"/>
      <c r="AB874" s="13"/>
      <c r="AC874" s="13"/>
      <c r="AD874" s="13"/>
      <c r="AE874" s="13"/>
      <c r="AT874" s="247" t="s">
        <v>191</v>
      </c>
      <c r="AU874" s="247" t="s">
        <v>127</v>
      </c>
      <c r="AV874" s="13" t="s">
        <v>127</v>
      </c>
      <c r="AW874" s="13" t="s">
        <v>36</v>
      </c>
      <c r="AX874" s="13" t="s">
        <v>79</v>
      </c>
      <c r="AY874" s="247" t="s">
        <v>181</v>
      </c>
    </row>
    <row r="875" s="13" customFormat="1">
      <c r="A875" s="13"/>
      <c r="B875" s="236"/>
      <c r="C875" s="237"/>
      <c r="D875" s="238" t="s">
        <v>191</v>
      </c>
      <c r="E875" s="239" t="s">
        <v>1</v>
      </c>
      <c r="F875" s="240" t="s">
        <v>1152</v>
      </c>
      <c r="G875" s="237"/>
      <c r="H875" s="241">
        <v>139.13900000000001</v>
      </c>
      <c r="I875" s="242"/>
      <c r="J875" s="237"/>
      <c r="K875" s="237"/>
      <c r="L875" s="243"/>
      <c r="M875" s="244"/>
      <c r="N875" s="245"/>
      <c r="O875" s="245"/>
      <c r="P875" s="245"/>
      <c r="Q875" s="245"/>
      <c r="R875" s="245"/>
      <c r="S875" s="245"/>
      <c r="T875" s="246"/>
      <c r="U875" s="13"/>
      <c r="V875" s="13"/>
      <c r="W875" s="13"/>
      <c r="X875" s="13"/>
      <c r="Y875" s="13"/>
      <c r="Z875" s="13"/>
      <c r="AA875" s="13"/>
      <c r="AB875" s="13"/>
      <c r="AC875" s="13"/>
      <c r="AD875" s="13"/>
      <c r="AE875" s="13"/>
      <c r="AT875" s="247" t="s">
        <v>191</v>
      </c>
      <c r="AU875" s="247" t="s">
        <v>127</v>
      </c>
      <c r="AV875" s="13" t="s">
        <v>127</v>
      </c>
      <c r="AW875" s="13" t="s">
        <v>36</v>
      </c>
      <c r="AX875" s="13" t="s">
        <v>79</v>
      </c>
      <c r="AY875" s="247" t="s">
        <v>181</v>
      </c>
    </row>
    <row r="876" s="13" customFormat="1">
      <c r="A876" s="13"/>
      <c r="B876" s="236"/>
      <c r="C876" s="237"/>
      <c r="D876" s="238" t="s">
        <v>191</v>
      </c>
      <c r="E876" s="239" t="s">
        <v>1</v>
      </c>
      <c r="F876" s="240" t="s">
        <v>1153</v>
      </c>
      <c r="G876" s="237"/>
      <c r="H876" s="241">
        <v>68.420000000000002</v>
      </c>
      <c r="I876" s="242"/>
      <c r="J876" s="237"/>
      <c r="K876" s="237"/>
      <c r="L876" s="243"/>
      <c r="M876" s="244"/>
      <c r="N876" s="245"/>
      <c r="O876" s="245"/>
      <c r="P876" s="245"/>
      <c r="Q876" s="245"/>
      <c r="R876" s="245"/>
      <c r="S876" s="245"/>
      <c r="T876" s="246"/>
      <c r="U876" s="13"/>
      <c r="V876" s="13"/>
      <c r="W876" s="13"/>
      <c r="X876" s="13"/>
      <c r="Y876" s="13"/>
      <c r="Z876" s="13"/>
      <c r="AA876" s="13"/>
      <c r="AB876" s="13"/>
      <c r="AC876" s="13"/>
      <c r="AD876" s="13"/>
      <c r="AE876" s="13"/>
      <c r="AT876" s="247" t="s">
        <v>191</v>
      </c>
      <c r="AU876" s="247" t="s">
        <v>127</v>
      </c>
      <c r="AV876" s="13" t="s">
        <v>127</v>
      </c>
      <c r="AW876" s="13" t="s">
        <v>36</v>
      </c>
      <c r="AX876" s="13" t="s">
        <v>79</v>
      </c>
      <c r="AY876" s="247" t="s">
        <v>181</v>
      </c>
    </row>
    <row r="877" s="13" customFormat="1">
      <c r="A877" s="13"/>
      <c r="B877" s="236"/>
      <c r="C877" s="237"/>
      <c r="D877" s="238" t="s">
        <v>191</v>
      </c>
      <c r="E877" s="239" t="s">
        <v>1</v>
      </c>
      <c r="F877" s="240" t="s">
        <v>1154</v>
      </c>
      <c r="G877" s="237"/>
      <c r="H877" s="241">
        <v>21.18</v>
      </c>
      <c r="I877" s="242"/>
      <c r="J877" s="237"/>
      <c r="K877" s="237"/>
      <c r="L877" s="243"/>
      <c r="M877" s="244"/>
      <c r="N877" s="245"/>
      <c r="O877" s="245"/>
      <c r="P877" s="245"/>
      <c r="Q877" s="245"/>
      <c r="R877" s="245"/>
      <c r="S877" s="245"/>
      <c r="T877" s="246"/>
      <c r="U877" s="13"/>
      <c r="V877" s="13"/>
      <c r="W877" s="13"/>
      <c r="X877" s="13"/>
      <c r="Y877" s="13"/>
      <c r="Z877" s="13"/>
      <c r="AA877" s="13"/>
      <c r="AB877" s="13"/>
      <c r="AC877" s="13"/>
      <c r="AD877" s="13"/>
      <c r="AE877" s="13"/>
      <c r="AT877" s="247" t="s">
        <v>191</v>
      </c>
      <c r="AU877" s="247" t="s">
        <v>127</v>
      </c>
      <c r="AV877" s="13" t="s">
        <v>127</v>
      </c>
      <c r="AW877" s="13" t="s">
        <v>36</v>
      </c>
      <c r="AX877" s="13" t="s">
        <v>79</v>
      </c>
      <c r="AY877" s="247" t="s">
        <v>181</v>
      </c>
    </row>
    <row r="878" s="13" customFormat="1">
      <c r="A878" s="13"/>
      <c r="B878" s="236"/>
      <c r="C878" s="237"/>
      <c r="D878" s="238" t="s">
        <v>191</v>
      </c>
      <c r="E878" s="239" t="s">
        <v>1</v>
      </c>
      <c r="F878" s="240" t="s">
        <v>1155</v>
      </c>
      <c r="G878" s="237"/>
      <c r="H878" s="241">
        <v>3.8999999999999999</v>
      </c>
      <c r="I878" s="242"/>
      <c r="J878" s="237"/>
      <c r="K878" s="237"/>
      <c r="L878" s="243"/>
      <c r="M878" s="244"/>
      <c r="N878" s="245"/>
      <c r="O878" s="245"/>
      <c r="P878" s="245"/>
      <c r="Q878" s="245"/>
      <c r="R878" s="245"/>
      <c r="S878" s="245"/>
      <c r="T878" s="246"/>
      <c r="U878" s="13"/>
      <c r="V878" s="13"/>
      <c r="W878" s="13"/>
      <c r="X878" s="13"/>
      <c r="Y878" s="13"/>
      <c r="Z878" s="13"/>
      <c r="AA878" s="13"/>
      <c r="AB878" s="13"/>
      <c r="AC878" s="13"/>
      <c r="AD878" s="13"/>
      <c r="AE878" s="13"/>
      <c r="AT878" s="247" t="s">
        <v>191</v>
      </c>
      <c r="AU878" s="247" t="s">
        <v>127</v>
      </c>
      <c r="AV878" s="13" t="s">
        <v>127</v>
      </c>
      <c r="AW878" s="13" t="s">
        <v>36</v>
      </c>
      <c r="AX878" s="13" t="s">
        <v>79</v>
      </c>
      <c r="AY878" s="247" t="s">
        <v>181</v>
      </c>
    </row>
    <row r="879" s="15" customFormat="1">
      <c r="A879" s="15"/>
      <c r="B879" s="269"/>
      <c r="C879" s="270"/>
      <c r="D879" s="238" t="s">
        <v>191</v>
      </c>
      <c r="E879" s="271" t="s">
        <v>1</v>
      </c>
      <c r="F879" s="272" t="s">
        <v>808</v>
      </c>
      <c r="G879" s="270"/>
      <c r="H879" s="271" t="s">
        <v>1</v>
      </c>
      <c r="I879" s="273"/>
      <c r="J879" s="270"/>
      <c r="K879" s="270"/>
      <c r="L879" s="274"/>
      <c r="M879" s="275"/>
      <c r="N879" s="276"/>
      <c r="O879" s="276"/>
      <c r="P879" s="276"/>
      <c r="Q879" s="276"/>
      <c r="R879" s="276"/>
      <c r="S879" s="276"/>
      <c r="T879" s="277"/>
      <c r="U879" s="15"/>
      <c r="V879" s="15"/>
      <c r="W879" s="15"/>
      <c r="X879" s="15"/>
      <c r="Y879" s="15"/>
      <c r="Z879" s="15"/>
      <c r="AA879" s="15"/>
      <c r="AB879" s="15"/>
      <c r="AC879" s="15"/>
      <c r="AD879" s="15"/>
      <c r="AE879" s="15"/>
      <c r="AT879" s="278" t="s">
        <v>191</v>
      </c>
      <c r="AU879" s="278" t="s">
        <v>127</v>
      </c>
      <c r="AV879" s="15" t="s">
        <v>86</v>
      </c>
      <c r="AW879" s="15" t="s">
        <v>36</v>
      </c>
      <c r="AX879" s="15" t="s">
        <v>79</v>
      </c>
      <c r="AY879" s="278" t="s">
        <v>181</v>
      </c>
    </row>
    <row r="880" s="13" customFormat="1">
      <c r="A880" s="13"/>
      <c r="B880" s="236"/>
      <c r="C880" s="237"/>
      <c r="D880" s="238" t="s">
        <v>191</v>
      </c>
      <c r="E880" s="239" t="s">
        <v>1</v>
      </c>
      <c r="F880" s="240" t="s">
        <v>565</v>
      </c>
      <c r="G880" s="237"/>
      <c r="H880" s="241">
        <v>5.0629999999999997</v>
      </c>
      <c r="I880" s="242"/>
      <c r="J880" s="237"/>
      <c r="K880" s="237"/>
      <c r="L880" s="243"/>
      <c r="M880" s="244"/>
      <c r="N880" s="245"/>
      <c r="O880" s="245"/>
      <c r="P880" s="245"/>
      <c r="Q880" s="245"/>
      <c r="R880" s="245"/>
      <c r="S880" s="245"/>
      <c r="T880" s="246"/>
      <c r="U880" s="13"/>
      <c r="V880" s="13"/>
      <c r="W880" s="13"/>
      <c r="X880" s="13"/>
      <c r="Y880" s="13"/>
      <c r="Z880" s="13"/>
      <c r="AA880" s="13"/>
      <c r="AB880" s="13"/>
      <c r="AC880" s="13"/>
      <c r="AD880" s="13"/>
      <c r="AE880" s="13"/>
      <c r="AT880" s="247" t="s">
        <v>191</v>
      </c>
      <c r="AU880" s="247" t="s">
        <v>127</v>
      </c>
      <c r="AV880" s="13" t="s">
        <v>127</v>
      </c>
      <c r="AW880" s="13" t="s">
        <v>36</v>
      </c>
      <c r="AX880" s="13" t="s">
        <v>79</v>
      </c>
      <c r="AY880" s="247" t="s">
        <v>181</v>
      </c>
    </row>
    <row r="881" s="13" customFormat="1">
      <c r="A881" s="13"/>
      <c r="B881" s="236"/>
      <c r="C881" s="237"/>
      <c r="D881" s="238" t="s">
        <v>191</v>
      </c>
      <c r="E881" s="239" t="s">
        <v>1</v>
      </c>
      <c r="F881" s="240" t="s">
        <v>566</v>
      </c>
      <c r="G881" s="237"/>
      <c r="H881" s="241">
        <v>75.646000000000001</v>
      </c>
      <c r="I881" s="242"/>
      <c r="J881" s="237"/>
      <c r="K881" s="237"/>
      <c r="L881" s="243"/>
      <c r="M881" s="244"/>
      <c r="N881" s="245"/>
      <c r="O881" s="245"/>
      <c r="P881" s="245"/>
      <c r="Q881" s="245"/>
      <c r="R881" s="245"/>
      <c r="S881" s="245"/>
      <c r="T881" s="246"/>
      <c r="U881" s="13"/>
      <c r="V881" s="13"/>
      <c r="W881" s="13"/>
      <c r="X881" s="13"/>
      <c r="Y881" s="13"/>
      <c r="Z881" s="13"/>
      <c r="AA881" s="13"/>
      <c r="AB881" s="13"/>
      <c r="AC881" s="13"/>
      <c r="AD881" s="13"/>
      <c r="AE881" s="13"/>
      <c r="AT881" s="247" t="s">
        <v>191</v>
      </c>
      <c r="AU881" s="247" t="s">
        <v>127</v>
      </c>
      <c r="AV881" s="13" t="s">
        <v>127</v>
      </c>
      <c r="AW881" s="13" t="s">
        <v>36</v>
      </c>
      <c r="AX881" s="13" t="s">
        <v>79</v>
      </c>
      <c r="AY881" s="247" t="s">
        <v>181</v>
      </c>
    </row>
    <row r="882" s="13" customFormat="1">
      <c r="A882" s="13"/>
      <c r="B882" s="236"/>
      <c r="C882" s="237"/>
      <c r="D882" s="238" t="s">
        <v>191</v>
      </c>
      <c r="E882" s="239" t="s">
        <v>1</v>
      </c>
      <c r="F882" s="240" t="s">
        <v>567</v>
      </c>
      <c r="G882" s="237"/>
      <c r="H882" s="241">
        <v>8.4000000000000004</v>
      </c>
      <c r="I882" s="242"/>
      <c r="J882" s="237"/>
      <c r="K882" s="237"/>
      <c r="L882" s="243"/>
      <c r="M882" s="244"/>
      <c r="N882" s="245"/>
      <c r="O882" s="245"/>
      <c r="P882" s="245"/>
      <c r="Q882" s="245"/>
      <c r="R882" s="245"/>
      <c r="S882" s="245"/>
      <c r="T882" s="246"/>
      <c r="U882" s="13"/>
      <c r="V882" s="13"/>
      <c r="W882" s="13"/>
      <c r="X882" s="13"/>
      <c r="Y882" s="13"/>
      <c r="Z882" s="13"/>
      <c r="AA882" s="13"/>
      <c r="AB882" s="13"/>
      <c r="AC882" s="13"/>
      <c r="AD882" s="13"/>
      <c r="AE882" s="13"/>
      <c r="AT882" s="247" t="s">
        <v>191</v>
      </c>
      <c r="AU882" s="247" t="s">
        <v>127</v>
      </c>
      <c r="AV882" s="13" t="s">
        <v>127</v>
      </c>
      <c r="AW882" s="13" t="s">
        <v>36</v>
      </c>
      <c r="AX882" s="13" t="s">
        <v>79</v>
      </c>
      <c r="AY882" s="247" t="s">
        <v>181</v>
      </c>
    </row>
    <row r="883" s="14" customFormat="1">
      <c r="A883" s="14"/>
      <c r="B883" s="248"/>
      <c r="C883" s="249"/>
      <c r="D883" s="238" t="s">
        <v>191</v>
      </c>
      <c r="E883" s="250" t="s">
        <v>1</v>
      </c>
      <c r="F883" s="251" t="s">
        <v>193</v>
      </c>
      <c r="G883" s="249"/>
      <c r="H883" s="252">
        <v>687.33199999999988</v>
      </c>
      <c r="I883" s="253"/>
      <c r="J883" s="249"/>
      <c r="K883" s="249"/>
      <c r="L883" s="254"/>
      <c r="M883" s="255"/>
      <c r="N883" s="256"/>
      <c r="O883" s="256"/>
      <c r="P883" s="256"/>
      <c r="Q883" s="256"/>
      <c r="R883" s="256"/>
      <c r="S883" s="256"/>
      <c r="T883" s="257"/>
      <c r="U883" s="14"/>
      <c r="V883" s="14"/>
      <c r="W883" s="14"/>
      <c r="X883" s="14"/>
      <c r="Y883" s="14"/>
      <c r="Z883" s="14"/>
      <c r="AA883" s="14"/>
      <c r="AB883" s="14"/>
      <c r="AC883" s="14"/>
      <c r="AD883" s="14"/>
      <c r="AE883" s="14"/>
      <c r="AT883" s="258" t="s">
        <v>191</v>
      </c>
      <c r="AU883" s="258" t="s">
        <v>127</v>
      </c>
      <c r="AV883" s="14" t="s">
        <v>188</v>
      </c>
      <c r="AW883" s="14" t="s">
        <v>36</v>
      </c>
      <c r="AX883" s="14" t="s">
        <v>86</v>
      </c>
      <c r="AY883" s="258" t="s">
        <v>181</v>
      </c>
    </row>
    <row r="884" s="2" customFormat="1" ht="24.15" customHeight="1">
      <c r="A884" s="38"/>
      <c r="B884" s="39"/>
      <c r="C884" s="259" t="s">
        <v>1156</v>
      </c>
      <c r="D884" s="259" t="s">
        <v>238</v>
      </c>
      <c r="E884" s="260" t="s">
        <v>1157</v>
      </c>
      <c r="F884" s="261" t="s">
        <v>1158</v>
      </c>
      <c r="G884" s="262" t="s">
        <v>227</v>
      </c>
      <c r="H884" s="263">
        <v>793.86800000000005</v>
      </c>
      <c r="I884" s="264"/>
      <c r="J884" s="265">
        <f>ROUND(I884*H884,2)</f>
        <v>0</v>
      </c>
      <c r="K884" s="261" t="s">
        <v>187</v>
      </c>
      <c r="L884" s="266"/>
      <c r="M884" s="267" t="s">
        <v>1</v>
      </c>
      <c r="N884" s="268" t="s">
        <v>45</v>
      </c>
      <c r="O884" s="91"/>
      <c r="P884" s="227">
        <f>O884*H884</f>
        <v>0</v>
      </c>
      <c r="Q884" s="227">
        <v>0</v>
      </c>
      <c r="R884" s="227">
        <f>Q884*H884</f>
        <v>0</v>
      </c>
      <c r="S884" s="227">
        <v>0</v>
      </c>
      <c r="T884" s="228">
        <f>S884*H884</f>
        <v>0</v>
      </c>
      <c r="U884" s="38"/>
      <c r="V884" s="38"/>
      <c r="W884" s="38"/>
      <c r="X884" s="38"/>
      <c r="Y884" s="38"/>
      <c r="Z884" s="38"/>
      <c r="AA884" s="38"/>
      <c r="AB884" s="38"/>
      <c r="AC884" s="38"/>
      <c r="AD884" s="38"/>
      <c r="AE884" s="38"/>
      <c r="AR884" s="229" t="s">
        <v>269</v>
      </c>
      <c r="AT884" s="229" t="s">
        <v>238</v>
      </c>
      <c r="AU884" s="229" t="s">
        <v>127</v>
      </c>
      <c r="AY884" s="17" t="s">
        <v>181</v>
      </c>
      <c r="BE884" s="230">
        <f>IF(N884="základní",J884,0)</f>
        <v>0</v>
      </c>
      <c r="BF884" s="230">
        <f>IF(N884="snížená",J884,0)</f>
        <v>0</v>
      </c>
      <c r="BG884" s="230">
        <f>IF(N884="zákl. přenesená",J884,0)</f>
        <v>0</v>
      </c>
      <c r="BH884" s="230">
        <f>IF(N884="sníž. přenesená",J884,0)</f>
        <v>0</v>
      </c>
      <c r="BI884" s="230">
        <f>IF(N884="nulová",J884,0)</f>
        <v>0</v>
      </c>
      <c r="BJ884" s="17" t="s">
        <v>127</v>
      </c>
      <c r="BK884" s="230">
        <f>ROUND(I884*H884,2)</f>
        <v>0</v>
      </c>
      <c r="BL884" s="17" t="s">
        <v>228</v>
      </c>
      <c r="BM884" s="229" t="s">
        <v>1159</v>
      </c>
    </row>
    <row r="885" s="13" customFormat="1">
      <c r="A885" s="13"/>
      <c r="B885" s="236"/>
      <c r="C885" s="237"/>
      <c r="D885" s="238" t="s">
        <v>191</v>
      </c>
      <c r="E885" s="239" t="s">
        <v>1</v>
      </c>
      <c r="F885" s="240" t="s">
        <v>1160</v>
      </c>
      <c r="G885" s="237"/>
      <c r="H885" s="241">
        <v>793.86800000000005</v>
      </c>
      <c r="I885" s="242"/>
      <c r="J885" s="237"/>
      <c r="K885" s="237"/>
      <c r="L885" s="243"/>
      <c r="M885" s="244"/>
      <c r="N885" s="245"/>
      <c r="O885" s="245"/>
      <c r="P885" s="245"/>
      <c r="Q885" s="245"/>
      <c r="R885" s="245"/>
      <c r="S885" s="245"/>
      <c r="T885" s="246"/>
      <c r="U885" s="13"/>
      <c r="V885" s="13"/>
      <c r="W885" s="13"/>
      <c r="X885" s="13"/>
      <c r="Y885" s="13"/>
      <c r="Z885" s="13"/>
      <c r="AA885" s="13"/>
      <c r="AB885" s="13"/>
      <c r="AC885" s="13"/>
      <c r="AD885" s="13"/>
      <c r="AE885" s="13"/>
      <c r="AT885" s="247" t="s">
        <v>191</v>
      </c>
      <c r="AU885" s="247" t="s">
        <v>127</v>
      </c>
      <c r="AV885" s="13" t="s">
        <v>127</v>
      </c>
      <c r="AW885" s="13" t="s">
        <v>36</v>
      </c>
      <c r="AX885" s="13" t="s">
        <v>79</v>
      </c>
      <c r="AY885" s="247" t="s">
        <v>181</v>
      </c>
    </row>
    <row r="886" s="14" customFormat="1">
      <c r="A886" s="14"/>
      <c r="B886" s="248"/>
      <c r="C886" s="249"/>
      <c r="D886" s="238" t="s">
        <v>191</v>
      </c>
      <c r="E886" s="250" t="s">
        <v>1</v>
      </c>
      <c r="F886" s="251" t="s">
        <v>193</v>
      </c>
      <c r="G886" s="249"/>
      <c r="H886" s="252">
        <v>793.86800000000005</v>
      </c>
      <c r="I886" s="253"/>
      <c r="J886" s="249"/>
      <c r="K886" s="249"/>
      <c r="L886" s="254"/>
      <c r="M886" s="255"/>
      <c r="N886" s="256"/>
      <c r="O886" s="256"/>
      <c r="P886" s="256"/>
      <c r="Q886" s="256"/>
      <c r="R886" s="256"/>
      <c r="S886" s="256"/>
      <c r="T886" s="257"/>
      <c r="U886" s="14"/>
      <c r="V886" s="14"/>
      <c r="W886" s="14"/>
      <c r="X886" s="14"/>
      <c r="Y886" s="14"/>
      <c r="Z886" s="14"/>
      <c r="AA886" s="14"/>
      <c r="AB886" s="14"/>
      <c r="AC886" s="14"/>
      <c r="AD886" s="14"/>
      <c r="AE886" s="14"/>
      <c r="AT886" s="258" t="s">
        <v>191</v>
      </c>
      <c r="AU886" s="258" t="s">
        <v>127</v>
      </c>
      <c r="AV886" s="14" t="s">
        <v>188</v>
      </c>
      <c r="AW886" s="14" t="s">
        <v>36</v>
      </c>
      <c r="AX886" s="14" t="s">
        <v>86</v>
      </c>
      <c r="AY886" s="258" t="s">
        <v>181</v>
      </c>
    </row>
    <row r="887" s="2" customFormat="1" ht="33" customHeight="1">
      <c r="A887" s="38"/>
      <c r="B887" s="39"/>
      <c r="C887" s="218" t="s">
        <v>719</v>
      </c>
      <c r="D887" s="218" t="s">
        <v>183</v>
      </c>
      <c r="E887" s="219" t="s">
        <v>1161</v>
      </c>
      <c r="F887" s="220" t="s">
        <v>1162</v>
      </c>
      <c r="G887" s="221" t="s">
        <v>227</v>
      </c>
      <c r="H887" s="222">
        <v>148.31700000000001</v>
      </c>
      <c r="I887" s="223"/>
      <c r="J887" s="224">
        <f>ROUND(I887*H887,2)</f>
        <v>0</v>
      </c>
      <c r="K887" s="220" t="s">
        <v>187</v>
      </c>
      <c r="L887" s="44"/>
      <c r="M887" s="225" t="s">
        <v>1</v>
      </c>
      <c r="N887" s="226" t="s">
        <v>45</v>
      </c>
      <c r="O887" s="91"/>
      <c r="P887" s="227">
        <f>O887*H887</f>
        <v>0</v>
      </c>
      <c r="Q887" s="227">
        <v>0</v>
      </c>
      <c r="R887" s="227">
        <f>Q887*H887</f>
        <v>0</v>
      </c>
      <c r="S887" s="227">
        <v>0</v>
      </c>
      <c r="T887" s="228">
        <f>S887*H887</f>
        <v>0</v>
      </c>
      <c r="U887" s="38"/>
      <c r="V887" s="38"/>
      <c r="W887" s="38"/>
      <c r="X887" s="38"/>
      <c r="Y887" s="38"/>
      <c r="Z887" s="38"/>
      <c r="AA887" s="38"/>
      <c r="AB887" s="38"/>
      <c r="AC887" s="38"/>
      <c r="AD887" s="38"/>
      <c r="AE887" s="38"/>
      <c r="AR887" s="229" t="s">
        <v>228</v>
      </c>
      <c r="AT887" s="229" t="s">
        <v>183</v>
      </c>
      <c r="AU887" s="229" t="s">
        <v>127</v>
      </c>
      <c r="AY887" s="17" t="s">
        <v>181</v>
      </c>
      <c r="BE887" s="230">
        <f>IF(N887="základní",J887,0)</f>
        <v>0</v>
      </c>
      <c r="BF887" s="230">
        <f>IF(N887="snížená",J887,0)</f>
        <v>0</v>
      </c>
      <c r="BG887" s="230">
        <f>IF(N887="zákl. přenesená",J887,0)</f>
        <v>0</v>
      </c>
      <c r="BH887" s="230">
        <f>IF(N887="sníž. přenesená",J887,0)</f>
        <v>0</v>
      </c>
      <c r="BI887" s="230">
        <f>IF(N887="nulová",J887,0)</f>
        <v>0</v>
      </c>
      <c r="BJ887" s="17" t="s">
        <v>127</v>
      </c>
      <c r="BK887" s="230">
        <f>ROUND(I887*H887,2)</f>
        <v>0</v>
      </c>
      <c r="BL887" s="17" t="s">
        <v>228</v>
      </c>
      <c r="BM887" s="229" t="s">
        <v>1163</v>
      </c>
    </row>
    <row r="888" s="2" customFormat="1">
      <c r="A888" s="38"/>
      <c r="B888" s="39"/>
      <c r="C888" s="40"/>
      <c r="D888" s="231" t="s">
        <v>189</v>
      </c>
      <c r="E888" s="40"/>
      <c r="F888" s="232" t="s">
        <v>1164</v>
      </c>
      <c r="G888" s="40"/>
      <c r="H888" s="40"/>
      <c r="I888" s="233"/>
      <c r="J888" s="40"/>
      <c r="K888" s="40"/>
      <c r="L888" s="44"/>
      <c r="M888" s="234"/>
      <c r="N888" s="235"/>
      <c r="O888" s="91"/>
      <c r="P888" s="91"/>
      <c r="Q888" s="91"/>
      <c r="R888" s="91"/>
      <c r="S888" s="91"/>
      <c r="T888" s="92"/>
      <c r="U888" s="38"/>
      <c r="V888" s="38"/>
      <c r="W888" s="38"/>
      <c r="X888" s="38"/>
      <c r="Y888" s="38"/>
      <c r="Z888" s="38"/>
      <c r="AA888" s="38"/>
      <c r="AB888" s="38"/>
      <c r="AC888" s="38"/>
      <c r="AD888" s="38"/>
      <c r="AE888" s="38"/>
      <c r="AT888" s="17" t="s">
        <v>189</v>
      </c>
      <c r="AU888" s="17" t="s">
        <v>127</v>
      </c>
    </row>
    <row r="889" s="13" customFormat="1">
      <c r="A889" s="13"/>
      <c r="B889" s="236"/>
      <c r="C889" s="237"/>
      <c r="D889" s="238" t="s">
        <v>191</v>
      </c>
      <c r="E889" s="239" t="s">
        <v>1</v>
      </c>
      <c r="F889" s="240" t="s">
        <v>1152</v>
      </c>
      <c r="G889" s="237"/>
      <c r="H889" s="241">
        <v>139.13900000000001</v>
      </c>
      <c r="I889" s="242"/>
      <c r="J889" s="237"/>
      <c r="K889" s="237"/>
      <c r="L889" s="243"/>
      <c r="M889" s="244"/>
      <c r="N889" s="245"/>
      <c r="O889" s="245"/>
      <c r="P889" s="245"/>
      <c r="Q889" s="245"/>
      <c r="R889" s="245"/>
      <c r="S889" s="245"/>
      <c r="T889" s="246"/>
      <c r="U889" s="13"/>
      <c r="V889" s="13"/>
      <c r="W889" s="13"/>
      <c r="X889" s="13"/>
      <c r="Y889" s="13"/>
      <c r="Z889" s="13"/>
      <c r="AA889" s="13"/>
      <c r="AB889" s="13"/>
      <c r="AC889" s="13"/>
      <c r="AD889" s="13"/>
      <c r="AE889" s="13"/>
      <c r="AT889" s="247" t="s">
        <v>191</v>
      </c>
      <c r="AU889" s="247" t="s">
        <v>127</v>
      </c>
      <c r="AV889" s="13" t="s">
        <v>127</v>
      </c>
      <c r="AW889" s="13" t="s">
        <v>36</v>
      </c>
      <c r="AX889" s="13" t="s">
        <v>79</v>
      </c>
      <c r="AY889" s="247" t="s">
        <v>181</v>
      </c>
    </row>
    <row r="890" s="13" customFormat="1">
      <c r="A890" s="13"/>
      <c r="B890" s="236"/>
      <c r="C890" s="237"/>
      <c r="D890" s="238" t="s">
        <v>191</v>
      </c>
      <c r="E890" s="239" t="s">
        <v>1</v>
      </c>
      <c r="F890" s="240" t="s">
        <v>1165</v>
      </c>
      <c r="G890" s="237"/>
      <c r="H890" s="241">
        <v>9.1780000000000008</v>
      </c>
      <c r="I890" s="242"/>
      <c r="J890" s="237"/>
      <c r="K890" s="237"/>
      <c r="L890" s="243"/>
      <c r="M890" s="244"/>
      <c r="N890" s="245"/>
      <c r="O890" s="245"/>
      <c r="P890" s="245"/>
      <c r="Q890" s="245"/>
      <c r="R890" s="245"/>
      <c r="S890" s="245"/>
      <c r="T890" s="246"/>
      <c r="U890" s="13"/>
      <c r="V890" s="13"/>
      <c r="W890" s="13"/>
      <c r="X890" s="13"/>
      <c r="Y890" s="13"/>
      <c r="Z890" s="13"/>
      <c r="AA890" s="13"/>
      <c r="AB890" s="13"/>
      <c r="AC890" s="13"/>
      <c r="AD890" s="13"/>
      <c r="AE890" s="13"/>
      <c r="AT890" s="247" t="s">
        <v>191</v>
      </c>
      <c r="AU890" s="247" t="s">
        <v>127</v>
      </c>
      <c r="AV890" s="13" t="s">
        <v>127</v>
      </c>
      <c r="AW890" s="13" t="s">
        <v>36</v>
      </c>
      <c r="AX890" s="13" t="s">
        <v>79</v>
      </c>
      <c r="AY890" s="247" t="s">
        <v>181</v>
      </c>
    </row>
    <row r="891" s="14" customFormat="1">
      <c r="A891" s="14"/>
      <c r="B891" s="248"/>
      <c r="C891" s="249"/>
      <c r="D891" s="238" t="s">
        <v>191</v>
      </c>
      <c r="E891" s="250" t="s">
        <v>1</v>
      </c>
      <c r="F891" s="251" t="s">
        <v>193</v>
      </c>
      <c r="G891" s="249"/>
      <c r="H891" s="252">
        <v>148.31700000000001</v>
      </c>
      <c r="I891" s="253"/>
      <c r="J891" s="249"/>
      <c r="K891" s="249"/>
      <c r="L891" s="254"/>
      <c r="M891" s="255"/>
      <c r="N891" s="256"/>
      <c r="O891" s="256"/>
      <c r="P891" s="256"/>
      <c r="Q891" s="256"/>
      <c r="R891" s="256"/>
      <c r="S891" s="256"/>
      <c r="T891" s="257"/>
      <c r="U891" s="14"/>
      <c r="V891" s="14"/>
      <c r="W891" s="14"/>
      <c r="X891" s="14"/>
      <c r="Y891" s="14"/>
      <c r="Z891" s="14"/>
      <c r="AA891" s="14"/>
      <c r="AB891" s="14"/>
      <c r="AC891" s="14"/>
      <c r="AD891" s="14"/>
      <c r="AE891" s="14"/>
      <c r="AT891" s="258" t="s">
        <v>191</v>
      </c>
      <c r="AU891" s="258" t="s">
        <v>127</v>
      </c>
      <c r="AV891" s="14" t="s">
        <v>188</v>
      </c>
      <c r="AW891" s="14" t="s">
        <v>36</v>
      </c>
      <c r="AX891" s="14" t="s">
        <v>86</v>
      </c>
      <c r="AY891" s="258" t="s">
        <v>181</v>
      </c>
    </row>
    <row r="892" s="2" customFormat="1" ht="24.15" customHeight="1">
      <c r="A892" s="38"/>
      <c r="B892" s="39"/>
      <c r="C892" s="259" t="s">
        <v>1166</v>
      </c>
      <c r="D892" s="259" t="s">
        <v>238</v>
      </c>
      <c r="E892" s="260" t="s">
        <v>1167</v>
      </c>
      <c r="F892" s="261" t="s">
        <v>1168</v>
      </c>
      <c r="G892" s="262" t="s">
        <v>227</v>
      </c>
      <c r="H892" s="263">
        <v>171.30600000000001</v>
      </c>
      <c r="I892" s="264"/>
      <c r="J892" s="265">
        <f>ROUND(I892*H892,2)</f>
        <v>0</v>
      </c>
      <c r="K892" s="261" t="s">
        <v>187</v>
      </c>
      <c r="L892" s="266"/>
      <c r="M892" s="267" t="s">
        <v>1</v>
      </c>
      <c r="N892" s="268" t="s">
        <v>45</v>
      </c>
      <c r="O892" s="91"/>
      <c r="P892" s="227">
        <f>O892*H892</f>
        <v>0</v>
      </c>
      <c r="Q892" s="227">
        <v>0</v>
      </c>
      <c r="R892" s="227">
        <f>Q892*H892</f>
        <v>0</v>
      </c>
      <c r="S892" s="227">
        <v>0</v>
      </c>
      <c r="T892" s="228">
        <f>S892*H892</f>
        <v>0</v>
      </c>
      <c r="U892" s="38"/>
      <c r="V892" s="38"/>
      <c r="W892" s="38"/>
      <c r="X892" s="38"/>
      <c r="Y892" s="38"/>
      <c r="Z892" s="38"/>
      <c r="AA892" s="38"/>
      <c r="AB892" s="38"/>
      <c r="AC892" s="38"/>
      <c r="AD892" s="38"/>
      <c r="AE892" s="38"/>
      <c r="AR892" s="229" t="s">
        <v>269</v>
      </c>
      <c r="AT892" s="229" t="s">
        <v>238</v>
      </c>
      <c r="AU892" s="229" t="s">
        <v>127</v>
      </c>
      <c r="AY892" s="17" t="s">
        <v>181</v>
      </c>
      <c r="BE892" s="230">
        <f>IF(N892="základní",J892,0)</f>
        <v>0</v>
      </c>
      <c r="BF892" s="230">
        <f>IF(N892="snížená",J892,0)</f>
        <v>0</v>
      </c>
      <c r="BG892" s="230">
        <f>IF(N892="zákl. přenesená",J892,0)</f>
        <v>0</v>
      </c>
      <c r="BH892" s="230">
        <f>IF(N892="sníž. přenesená",J892,0)</f>
        <v>0</v>
      </c>
      <c r="BI892" s="230">
        <f>IF(N892="nulová",J892,0)</f>
        <v>0</v>
      </c>
      <c r="BJ892" s="17" t="s">
        <v>127</v>
      </c>
      <c r="BK892" s="230">
        <f>ROUND(I892*H892,2)</f>
        <v>0</v>
      </c>
      <c r="BL892" s="17" t="s">
        <v>228</v>
      </c>
      <c r="BM892" s="229" t="s">
        <v>1169</v>
      </c>
    </row>
    <row r="893" s="13" customFormat="1">
      <c r="A893" s="13"/>
      <c r="B893" s="236"/>
      <c r="C893" s="237"/>
      <c r="D893" s="238" t="s">
        <v>191</v>
      </c>
      <c r="E893" s="239" t="s">
        <v>1</v>
      </c>
      <c r="F893" s="240" t="s">
        <v>1170</v>
      </c>
      <c r="G893" s="237"/>
      <c r="H893" s="241">
        <v>171.30600000000001</v>
      </c>
      <c r="I893" s="242"/>
      <c r="J893" s="237"/>
      <c r="K893" s="237"/>
      <c r="L893" s="243"/>
      <c r="M893" s="244"/>
      <c r="N893" s="245"/>
      <c r="O893" s="245"/>
      <c r="P893" s="245"/>
      <c r="Q893" s="245"/>
      <c r="R893" s="245"/>
      <c r="S893" s="245"/>
      <c r="T893" s="246"/>
      <c r="U893" s="13"/>
      <c r="V893" s="13"/>
      <c r="W893" s="13"/>
      <c r="X893" s="13"/>
      <c r="Y893" s="13"/>
      <c r="Z893" s="13"/>
      <c r="AA893" s="13"/>
      <c r="AB893" s="13"/>
      <c r="AC893" s="13"/>
      <c r="AD893" s="13"/>
      <c r="AE893" s="13"/>
      <c r="AT893" s="247" t="s">
        <v>191</v>
      </c>
      <c r="AU893" s="247" t="s">
        <v>127</v>
      </c>
      <c r="AV893" s="13" t="s">
        <v>127</v>
      </c>
      <c r="AW893" s="13" t="s">
        <v>36</v>
      </c>
      <c r="AX893" s="13" t="s">
        <v>79</v>
      </c>
      <c r="AY893" s="247" t="s">
        <v>181</v>
      </c>
    </row>
    <row r="894" s="14" customFormat="1">
      <c r="A894" s="14"/>
      <c r="B894" s="248"/>
      <c r="C894" s="249"/>
      <c r="D894" s="238" t="s">
        <v>191</v>
      </c>
      <c r="E894" s="250" t="s">
        <v>1</v>
      </c>
      <c r="F894" s="251" t="s">
        <v>193</v>
      </c>
      <c r="G894" s="249"/>
      <c r="H894" s="252">
        <v>171.30600000000001</v>
      </c>
      <c r="I894" s="253"/>
      <c r="J894" s="249"/>
      <c r="K894" s="249"/>
      <c r="L894" s="254"/>
      <c r="M894" s="255"/>
      <c r="N894" s="256"/>
      <c r="O894" s="256"/>
      <c r="P894" s="256"/>
      <c r="Q894" s="256"/>
      <c r="R894" s="256"/>
      <c r="S894" s="256"/>
      <c r="T894" s="257"/>
      <c r="U894" s="14"/>
      <c r="V894" s="14"/>
      <c r="W894" s="14"/>
      <c r="X894" s="14"/>
      <c r="Y894" s="14"/>
      <c r="Z894" s="14"/>
      <c r="AA894" s="14"/>
      <c r="AB894" s="14"/>
      <c r="AC894" s="14"/>
      <c r="AD894" s="14"/>
      <c r="AE894" s="14"/>
      <c r="AT894" s="258" t="s">
        <v>191</v>
      </c>
      <c r="AU894" s="258" t="s">
        <v>127</v>
      </c>
      <c r="AV894" s="14" t="s">
        <v>188</v>
      </c>
      <c r="AW894" s="14" t="s">
        <v>36</v>
      </c>
      <c r="AX894" s="14" t="s">
        <v>86</v>
      </c>
      <c r="AY894" s="258" t="s">
        <v>181</v>
      </c>
    </row>
    <row r="895" s="2" customFormat="1" ht="37.8" customHeight="1">
      <c r="A895" s="38"/>
      <c r="B895" s="39"/>
      <c r="C895" s="218" t="s">
        <v>724</v>
      </c>
      <c r="D895" s="218" t="s">
        <v>183</v>
      </c>
      <c r="E895" s="219" t="s">
        <v>1171</v>
      </c>
      <c r="F895" s="220" t="s">
        <v>1172</v>
      </c>
      <c r="G895" s="221" t="s">
        <v>227</v>
      </c>
      <c r="H895" s="222">
        <v>190.529</v>
      </c>
      <c r="I895" s="223"/>
      <c r="J895" s="224">
        <f>ROUND(I895*H895,2)</f>
        <v>0</v>
      </c>
      <c r="K895" s="220" t="s">
        <v>187</v>
      </c>
      <c r="L895" s="44"/>
      <c r="M895" s="225" t="s">
        <v>1</v>
      </c>
      <c r="N895" s="226" t="s">
        <v>45</v>
      </c>
      <c r="O895" s="91"/>
      <c r="P895" s="227">
        <f>O895*H895</f>
        <v>0</v>
      </c>
      <c r="Q895" s="227">
        <v>0</v>
      </c>
      <c r="R895" s="227">
        <f>Q895*H895</f>
        <v>0</v>
      </c>
      <c r="S895" s="227">
        <v>0</v>
      </c>
      <c r="T895" s="228">
        <f>S895*H895</f>
        <v>0</v>
      </c>
      <c r="U895" s="38"/>
      <c r="V895" s="38"/>
      <c r="W895" s="38"/>
      <c r="X895" s="38"/>
      <c r="Y895" s="38"/>
      <c r="Z895" s="38"/>
      <c r="AA895" s="38"/>
      <c r="AB895" s="38"/>
      <c r="AC895" s="38"/>
      <c r="AD895" s="38"/>
      <c r="AE895" s="38"/>
      <c r="AR895" s="229" t="s">
        <v>228</v>
      </c>
      <c r="AT895" s="229" t="s">
        <v>183</v>
      </c>
      <c r="AU895" s="229" t="s">
        <v>127</v>
      </c>
      <c r="AY895" s="17" t="s">
        <v>181</v>
      </c>
      <c r="BE895" s="230">
        <f>IF(N895="základní",J895,0)</f>
        <v>0</v>
      </c>
      <c r="BF895" s="230">
        <f>IF(N895="snížená",J895,0)</f>
        <v>0</v>
      </c>
      <c r="BG895" s="230">
        <f>IF(N895="zákl. přenesená",J895,0)</f>
        <v>0</v>
      </c>
      <c r="BH895" s="230">
        <f>IF(N895="sníž. přenesená",J895,0)</f>
        <v>0</v>
      </c>
      <c r="BI895" s="230">
        <f>IF(N895="nulová",J895,0)</f>
        <v>0</v>
      </c>
      <c r="BJ895" s="17" t="s">
        <v>127</v>
      </c>
      <c r="BK895" s="230">
        <f>ROUND(I895*H895,2)</f>
        <v>0</v>
      </c>
      <c r="BL895" s="17" t="s">
        <v>228</v>
      </c>
      <c r="BM895" s="229" t="s">
        <v>1173</v>
      </c>
    </row>
    <row r="896" s="2" customFormat="1">
      <c r="A896" s="38"/>
      <c r="B896" s="39"/>
      <c r="C896" s="40"/>
      <c r="D896" s="231" t="s">
        <v>189</v>
      </c>
      <c r="E896" s="40"/>
      <c r="F896" s="232" t="s">
        <v>1174</v>
      </c>
      <c r="G896" s="40"/>
      <c r="H896" s="40"/>
      <c r="I896" s="233"/>
      <c r="J896" s="40"/>
      <c r="K896" s="40"/>
      <c r="L896" s="44"/>
      <c r="M896" s="234"/>
      <c r="N896" s="235"/>
      <c r="O896" s="91"/>
      <c r="P896" s="91"/>
      <c r="Q896" s="91"/>
      <c r="R896" s="91"/>
      <c r="S896" s="91"/>
      <c r="T896" s="92"/>
      <c r="U896" s="38"/>
      <c r="V896" s="38"/>
      <c r="W896" s="38"/>
      <c r="X896" s="38"/>
      <c r="Y896" s="38"/>
      <c r="Z896" s="38"/>
      <c r="AA896" s="38"/>
      <c r="AB896" s="38"/>
      <c r="AC896" s="38"/>
      <c r="AD896" s="38"/>
      <c r="AE896" s="38"/>
      <c r="AT896" s="17" t="s">
        <v>189</v>
      </c>
      <c r="AU896" s="17" t="s">
        <v>127</v>
      </c>
    </row>
    <row r="897" s="13" customFormat="1">
      <c r="A897" s="13"/>
      <c r="B897" s="236"/>
      <c r="C897" s="237"/>
      <c r="D897" s="238" t="s">
        <v>191</v>
      </c>
      <c r="E897" s="239" t="s">
        <v>1</v>
      </c>
      <c r="F897" s="240" t="s">
        <v>1175</v>
      </c>
      <c r="G897" s="237"/>
      <c r="H897" s="241">
        <v>51.390000000000001</v>
      </c>
      <c r="I897" s="242"/>
      <c r="J897" s="237"/>
      <c r="K897" s="237"/>
      <c r="L897" s="243"/>
      <c r="M897" s="244"/>
      <c r="N897" s="245"/>
      <c r="O897" s="245"/>
      <c r="P897" s="245"/>
      <c r="Q897" s="245"/>
      <c r="R897" s="245"/>
      <c r="S897" s="245"/>
      <c r="T897" s="246"/>
      <c r="U897" s="13"/>
      <c r="V897" s="13"/>
      <c r="W897" s="13"/>
      <c r="X897" s="13"/>
      <c r="Y897" s="13"/>
      <c r="Z897" s="13"/>
      <c r="AA897" s="13"/>
      <c r="AB897" s="13"/>
      <c r="AC897" s="13"/>
      <c r="AD897" s="13"/>
      <c r="AE897" s="13"/>
      <c r="AT897" s="247" t="s">
        <v>191</v>
      </c>
      <c r="AU897" s="247" t="s">
        <v>127</v>
      </c>
      <c r="AV897" s="13" t="s">
        <v>127</v>
      </c>
      <c r="AW897" s="13" t="s">
        <v>36</v>
      </c>
      <c r="AX897" s="13" t="s">
        <v>79</v>
      </c>
      <c r="AY897" s="247" t="s">
        <v>181</v>
      </c>
    </row>
    <row r="898" s="13" customFormat="1">
      <c r="A898" s="13"/>
      <c r="B898" s="236"/>
      <c r="C898" s="237"/>
      <c r="D898" s="238" t="s">
        <v>191</v>
      </c>
      <c r="E898" s="239" t="s">
        <v>1</v>
      </c>
      <c r="F898" s="240" t="s">
        <v>1176</v>
      </c>
      <c r="G898" s="237"/>
      <c r="H898" s="241">
        <v>139.13900000000001</v>
      </c>
      <c r="I898" s="242"/>
      <c r="J898" s="237"/>
      <c r="K898" s="237"/>
      <c r="L898" s="243"/>
      <c r="M898" s="244"/>
      <c r="N898" s="245"/>
      <c r="O898" s="245"/>
      <c r="P898" s="245"/>
      <c r="Q898" s="245"/>
      <c r="R898" s="245"/>
      <c r="S898" s="245"/>
      <c r="T898" s="246"/>
      <c r="U898" s="13"/>
      <c r="V898" s="13"/>
      <c r="W898" s="13"/>
      <c r="X898" s="13"/>
      <c r="Y898" s="13"/>
      <c r="Z898" s="13"/>
      <c r="AA898" s="13"/>
      <c r="AB898" s="13"/>
      <c r="AC898" s="13"/>
      <c r="AD898" s="13"/>
      <c r="AE898" s="13"/>
      <c r="AT898" s="247" t="s">
        <v>191</v>
      </c>
      <c r="AU898" s="247" t="s">
        <v>127</v>
      </c>
      <c r="AV898" s="13" t="s">
        <v>127</v>
      </c>
      <c r="AW898" s="13" t="s">
        <v>36</v>
      </c>
      <c r="AX898" s="13" t="s">
        <v>79</v>
      </c>
      <c r="AY898" s="247" t="s">
        <v>181</v>
      </c>
    </row>
    <row r="899" s="14" customFormat="1">
      <c r="A899" s="14"/>
      <c r="B899" s="248"/>
      <c r="C899" s="249"/>
      <c r="D899" s="238" t="s">
        <v>191</v>
      </c>
      <c r="E899" s="250" t="s">
        <v>1</v>
      </c>
      <c r="F899" s="251" t="s">
        <v>193</v>
      </c>
      <c r="G899" s="249"/>
      <c r="H899" s="252">
        <v>190.529</v>
      </c>
      <c r="I899" s="253"/>
      <c r="J899" s="249"/>
      <c r="K899" s="249"/>
      <c r="L899" s="254"/>
      <c r="M899" s="255"/>
      <c r="N899" s="256"/>
      <c r="O899" s="256"/>
      <c r="P899" s="256"/>
      <c r="Q899" s="256"/>
      <c r="R899" s="256"/>
      <c r="S899" s="256"/>
      <c r="T899" s="257"/>
      <c r="U899" s="14"/>
      <c r="V899" s="14"/>
      <c r="W899" s="14"/>
      <c r="X899" s="14"/>
      <c r="Y899" s="14"/>
      <c r="Z899" s="14"/>
      <c r="AA899" s="14"/>
      <c r="AB899" s="14"/>
      <c r="AC899" s="14"/>
      <c r="AD899" s="14"/>
      <c r="AE899" s="14"/>
      <c r="AT899" s="258" t="s">
        <v>191</v>
      </c>
      <c r="AU899" s="258" t="s">
        <v>127</v>
      </c>
      <c r="AV899" s="14" t="s">
        <v>188</v>
      </c>
      <c r="AW899" s="14" t="s">
        <v>36</v>
      </c>
      <c r="AX899" s="14" t="s">
        <v>86</v>
      </c>
      <c r="AY899" s="258" t="s">
        <v>181</v>
      </c>
    </row>
    <row r="900" s="2" customFormat="1" ht="16.5" customHeight="1">
      <c r="A900" s="38"/>
      <c r="B900" s="39"/>
      <c r="C900" s="259" t="s">
        <v>1177</v>
      </c>
      <c r="D900" s="259" t="s">
        <v>238</v>
      </c>
      <c r="E900" s="260" t="s">
        <v>1178</v>
      </c>
      <c r="F900" s="261" t="s">
        <v>1179</v>
      </c>
      <c r="G900" s="262" t="s">
        <v>218</v>
      </c>
      <c r="H900" s="263">
        <v>16.193999999999999</v>
      </c>
      <c r="I900" s="264"/>
      <c r="J900" s="265">
        <f>ROUND(I900*H900,2)</f>
        <v>0</v>
      </c>
      <c r="K900" s="261" t="s">
        <v>187</v>
      </c>
      <c r="L900" s="266"/>
      <c r="M900" s="267" t="s">
        <v>1</v>
      </c>
      <c r="N900" s="268" t="s">
        <v>45</v>
      </c>
      <c r="O900" s="91"/>
      <c r="P900" s="227">
        <f>O900*H900</f>
        <v>0</v>
      </c>
      <c r="Q900" s="227">
        <v>0</v>
      </c>
      <c r="R900" s="227">
        <f>Q900*H900</f>
        <v>0</v>
      </c>
      <c r="S900" s="227">
        <v>0</v>
      </c>
      <c r="T900" s="228">
        <f>S900*H900</f>
        <v>0</v>
      </c>
      <c r="U900" s="38"/>
      <c r="V900" s="38"/>
      <c r="W900" s="38"/>
      <c r="X900" s="38"/>
      <c r="Y900" s="38"/>
      <c r="Z900" s="38"/>
      <c r="AA900" s="38"/>
      <c r="AB900" s="38"/>
      <c r="AC900" s="38"/>
      <c r="AD900" s="38"/>
      <c r="AE900" s="38"/>
      <c r="AR900" s="229" t="s">
        <v>269</v>
      </c>
      <c r="AT900" s="229" t="s">
        <v>238</v>
      </c>
      <c r="AU900" s="229" t="s">
        <v>127</v>
      </c>
      <c r="AY900" s="17" t="s">
        <v>181</v>
      </c>
      <c r="BE900" s="230">
        <f>IF(N900="základní",J900,0)</f>
        <v>0</v>
      </c>
      <c r="BF900" s="230">
        <f>IF(N900="snížená",J900,0)</f>
        <v>0</v>
      </c>
      <c r="BG900" s="230">
        <f>IF(N900="zákl. přenesená",J900,0)</f>
        <v>0</v>
      </c>
      <c r="BH900" s="230">
        <f>IF(N900="sníž. přenesená",J900,0)</f>
        <v>0</v>
      </c>
      <c r="BI900" s="230">
        <f>IF(N900="nulová",J900,0)</f>
        <v>0</v>
      </c>
      <c r="BJ900" s="17" t="s">
        <v>127</v>
      </c>
      <c r="BK900" s="230">
        <f>ROUND(I900*H900,2)</f>
        <v>0</v>
      </c>
      <c r="BL900" s="17" t="s">
        <v>228</v>
      </c>
      <c r="BM900" s="229" t="s">
        <v>1180</v>
      </c>
    </row>
    <row r="901" s="2" customFormat="1" ht="44.25" customHeight="1">
      <c r="A901" s="38"/>
      <c r="B901" s="39"/>
      <c r="C901" s="218" t="s">
        <v>730</v>
      </c>
      <c r="D901" s="218" t="s">
        <v>183</v>
      </c>
      <c r="E901" s="219" t="s">
        <v>1181</v>
      </c>
      <c r="F901" s="220" t="s">
        <v>1182</v>
      </c>
      <c r="G901" s="221" t="s">
        <v>227</v>
      </c>
      <c r="H901" s="222">
        <v>191.529</v>
      </c>
      <c r="I901" s="223"/>
      <c r="J901" s="224">
        <f>ROUND(I901*H901,2)</f>
        <v>0</v>
      </c>
      <c r="K901" s="220" t="s">
        <v>187</v>
      </c>
      <c r="L901" s="44"/>
      <c r="M901" s="225" t="s">
        <v>1</v>
      </c>
      <c r="N901" s="226" t="s">
        <v>45</v>
      </c>
      <c r="O901" s="91"/>
      <c r="P901" s="227">
        <f>O901*H901</f>
        <v>0</v>
      </c>
      <c r="Q901" s="227">
        <v>0</v>
      </c>
      <c r="R901" s="227">
        <f>Q901*H901</f>
        <v>0</v>
      </c>
      <c r="S901" s="227">
        <v>0</v>
      </c>
      <c r="T901" s="228">
        <f>S901*H901</f>
        <v>0</v>
      </c>
      <c r="U901" s="38"/>
      <c r="V901" s="38"/>
      <c r="W901" s="38"/>
      <c r="X901" s="38"/>
      <c r="Y901" s="38"/>
      <c r="Z901" s="38"/>
      <c r="AA901" s="38"/>
      <c r="AB901" s="38"/>
      <c r="AC901" s="38"/>
      <c r="AD901" s="38"/>
      <c r="AE901" s="38"/>
      <c r="AR901" s="229" t="s">
        <v>228</v>
      </c>
      <c r="AT901" s="229" t="s">
        <v>183</v>
      </c>
      <c r="AU901" s="229" t="s">
        <v>127</v>
      </c>
      <c r="AY901" s="17" t="s">
        <v>181</v>
      </c>
      <c r="BE901" s="230">
        <f>IF(N901="základní",J901,0)</f>
        <v>0</v>
      </c>
      <c r="BF901" s="230">
        <f>IF(N901="snížená",J901,0)</f>
        <v>0</v>
      </c>
      <c r="BG901" s="230">
        <f>IF(N901="zákl. přenesená",J901,0)</f>
        <v>0</v>
      </c>
      <c r="BH901" s="230">
        <f>IF(N901="sníž. přenesená",J901,0)</f>
        <v>0</v>
      </c>
      <c r="BI901" s="230">
        <f>IF(N901="nulová",J901,0)</f>
        <v>0</v>
      </c>
      <c r="BJ901" s="17" t="s">
        <v>127</v>
      </c>
      <c r="BK901" s="230">
        <f>ROUND(I901*H901,2)</f>
        <v>0</v>
      </c>
      <c r="BL901" s="17" t="s">
        <v>228</v>
      </c>
      <c r="BM901" s="229" t="s">
        <v>1183</v>
      </c>
    </row>
    <row r="902" s="2" customFormat="1">
      <c r="A902" s="38"/>
      <c r="B902" s="39"/>
      <c r="C902" s="40"/>
      <c r="D902" s="231" t="s">
        <v>189</v>
      </c>
      <c r="E902" s="40"/>
      <c r="F902" s="232" t="s">
        <v>1184</v>
      </c>
      <c r="G902" s="40"/>
      <c r="H902" s="40"/>
      <c r="I902" s="233"/>
      <c r="J902" s="40"/>
      <c r="K902" s="40"/>
      <c r="L902" s="44"/>
      <c r="M902" s="234"/>
      <c r="N902" s="235"/>
      <c r="O902" s="91"/>
      <c r="P902" s="91"/>
      <c r="Q902" s="91"/>
      <c r="R902" s="91"/>
      <c r="S902" s="91"/>
      <c r="T902" s="92"/>
      <c r="U902" s="38"/>
      <c r="V902" s="38"/>
      <c r="W902" s="38"/>
      <c r="X902" s="38"/>
      <c r="Y902" s="38"/>
      <c r="Z902" s="38"/>
      <c r="AA902" s="38"/>
      <c r="AB902" s="38"/>
      <c r="AC902" s="38"/>
      <c r="AD902" s="38"/>
      <c r="AE902" s="38"/>
      <c r="AT902" s="17" t="s">
        <v>189</v>
      </c>
      <c r="AU902" s="17" t="s">
        <v>127</v>
      </c>
    </row>
    <row r="903" s="13" customFormat="1">
      <c r="A903" s="13"/>
      <c r="B903" s="236"/>
      <c r="C903" s="237"/>
      <c r="D903" s="238" t="s">
        <v>191</v>
      </c>
      <c r="E903" s="239" t="s">
        <v>1</v>
      </c>
      <c r="F903" s="240" t="s">
        <v>1185</v>
      </c>
      <c r="G903" s="237"/>
      <c r="H903" s="241">
        <v>52.390000000000001</v>
      </c>
      <c r="I903" s="242"/>
      <c r="J903" s="237"/>
      <c r="K903" s="237"/>
      <c r="L903" s="243"/>
      <c r="M903" s="244"/>
      <c r="N903" s="245"/>
      <c r="O903" s="245"/>
      <c r="P903" s="245"/>
      <c r="Q903" s="245"/>
      <c r="R903" s="245"/>
      <c r="S903" s="245"/>
      <c r="T903" s="246"/>
      <c r="U903" s="13"/>
      <c r="V903" s="13"/>
      <c r="W903" s="13"/>
      <c r="X903" s="13"/>
      <c r="Y903" s="13"/>
      <c r="Z903" s="13"/>
      <c r="AA903" s="13"/>
      <c r="AB903" s="13"/>
      <c r="AC903" s="13"/>
      <c r="AD903" s="13"/>
      <c r="AE903" s="13"/>
      <c r="AT903" s="247" t="s">
        <v>191</v>
      </c>
      <c r="AU903" s="247" t="s">
        <v>127</v>
      </c>
      <c r="AV903" s="13" t="s">
        <v>127</v>
      </c>
      <c r="AW903" s="13" t="s">
        <v>36</v>
      </c>
      <c r="AX903" s="13" t="s">
        <v>79</v>
      </c>
      <c r="AY903" s="247" t="s">
        <v>181</v>
      </c>
    </row>
    <row r="904" s="13" customFormat="1">
      <c r="A904" s="13"/>
      <c r="B904" s="236"/>
      <c r="C904" s="237"/>
      <c r="D904" s="238" t="s">
        <v>191</v>
      </c>
      <c r="E904" s="239" t="s">
        <v>1</v>
      </c>
      <c r="F904" s="240" t="s">
        <v>1176</v>
      </c>
      <c r="G904" s="237"/>
      <c r="H904" s="241">
        <v>139.13900000000001</v>
      </c>
      <c r="I904" s="242"/>
      <c r="J904" s="237"/>
      <c r="K904" s="237"/>
      <c r="L904" s="243"/>
      <c r="M904" s="244"/>
      <c r="N904" s="245"/>
      <c r="O904" s="245"/>
      <c r="P904" s="245"/>
      <c r="Q904" s="245"/>
      <c r="R904" s="245"/>
      <c r="S904" s="245"/>
      <c r="T904" s="246"/>
      <c r="U904" s="13"/>
      <c r="V904" s="13"/>
      <c r="W904" s="13"/>
      <c r="X904" s="13"/>
      <c r="Y904" s="13"/>
      <c r="Z904" s="13"/>
      <c r="AA904" s="13"/>
      <c r="AB904" s="13"/>
      <c r="AC904" s="13"/>
      <c r="AD904" s="13"/>
      <c r="AE904" s="13"/>
      <c r="AT904" s="247" t="s">
        <v>191</v>
      </c>
      <c r="AU904" s="247" t="s">
        <v>127</v>
      </c>
      <c r="AV904" s="13" t="s">
        <v>127</v>
      </c>
      <c r="AW904" s="13" t="s">
        <v>36</v>
      </c>
      <c r="AX904" s="13" t="s">
        <v>79</v>
      </c>
      <c r="AY904" s="247" t="s">
        <v>181</v>
      </c>
    </row>
    <row r="905" s="14" customFormat="1">
      <c r="A905" s="14"/>
      <c r="B905" s="248"/>
      <c r="C905" s="249"/>
      <c r="D905" s="238" t="s">
        <v>191</v>
      </c>
      <c r="E905" s="250" t="s">
        <v>1</v>
      </c>
      <c r="F905" s="251" t="s">
        <v>193</v>
      </c>
      <c r="G905" s="249"/>
      <c r="H905" s="252">
        <v>191.529</v>
      </c>
      <c r="I905" s="253"/>
      <c r="J905" s="249"/>
      <c r="K905" s="249"/>
      <c r="L905" s="254"/>
      <c r="M905" s="255"/>
      <c r="N905" s="256"/>
      <c r="O905" s="256"/>
      <c r="P905" s="256"/>
      <c r="Q905" s="256"/>
      <c r="R905" s="256"/>
      <c r="S905" s="256"/>
      <c r="T905" s="257"/>
      <c r="U905" s="14"/>
      <c r="V905" s="14"/>
      <c r="W905" s="14"/>
      <c r="X905" s="14"/>
      <c r="Y905" s="14"/>
      <c r="Z905" s="14"/>
      <c r="AA905" s="14"/>
      <c r="AB905" s="14"/>
      <c r="AC905" s="14"/>
      <c r="AD905" s="14"/>
      <c r="AE905" s="14"/>
      <c r="AT905" s="258" t="s">
        <v>191</v>
      </c>
      <c r="AU905" s="258" t="s">
        <v>127</v>
      </c>
      <c r="AV905" s="14" t="s">
        <v>188</v>
      </c>
      <c r="AW905" s="14" t="s">
        <v>36</v>
      </c>
      <c r="AX905" s="14" t="s">
        <v>86</v>
      </c>
      <c r="AY905" s="258" t="s">
        <v>181</v>
      </c>
    </row>
    <row r="906" s="2" customFormat="1" ht="16.5" customHeight="1">
      <c r="A906" s="38"/>
      <c r="B906" s="39"/>
      <c r="C906" s="259" t="s">
        <v>1186</v>
      </c>
      <c r="D906" s="259" t="s">
        <v>238</v>
      </c>
      <c r="E906" s="260" t="s">
        <v>1178</v>
      </c>
      <c r="F906" s="261" t="s">
        <v>1179</v>
      </c>
      <c r="G906" s="262" t="s">
        <v>218</v>
      </c>
      <c r="H906" s="263">
        <v>25.157</v>
      </c>
      <c r="I906" s="264"/>
      <c r="J906" s="265">
        <f>ROUND(I906*H906,2)</f>
        <v>0</v>
      </c>
      <c r="K906" s="261" t="s">
        <v>187</v>
      </c>
      <c r="L906" s="266"/>
      <c r="M906" s="267" t="s">
        <v>1</v>
      </c>
      <c r="N906" s="268" t="s">
        <v>45</v>
      </c>
      <c r="O906" s="91"/>
      <c r="P906" s="227">
        <f>O906*H906</f>
        <v>0</v>
      </c>
      <c r="Q906" s="227">
        <v>0</v>
      </c>
      <c r="R906" s="227">
        <f>Q906*H906</f>
        <v>0</v>
      </c>
      <c r="S906" s="227">
        <v>0</v>
      </c>
      <c r="T906" s="228">
        <f>S906*H906</f>
        <v>0</v>
      </c>
      <c r="U906" s="38"/>
      <c r="V906" s="38"/>
      <c r="W906" s="38"/>
      <c r="X906" s="38"/>
      <c r="Y906" s="38"/>
      <c r="Z906" s="38"/>
      <c r="AA906" s="38"/>
      <c r="AB906" s="38"/>
      <c r="AC906" s="38"/>
      <c r="AD906" s="38"/>
      <c r="AE906" s="38"/>
      <c r="AR906" s="229" t="s">
        <v>269</v>
      </c>
      <c r="AT906" s="229" t="s">
        <v>238</v>
      </c>
      <c r="AU906" s="229" t="s">
        <v>127</v>
      </c>
      <c r="AY906" s="17" t="s">
        <v>181</v>
      </c>
      <c r="BE906" s="230">
        <f>IF(N906="základní",J906,0)</f>
        <v>0</v>
      </c>
      <c r="BF906" s="230">
        <f>IF(N906="snížená",J906,0)</f>
        <v>0</v>
      </c>
      <c r="BG906" s="230">
        <f>IF(N906="zákl. přenesená",J906,0)</f>
        <v>0</v>
      </c>
      <c r="BH906" s="230">
        <f>IF(N906="sníž. přenesená",J906,0)</f>
        <v>0</v>
      </c>
      <c r="BI906" s="230">
        <f>IF(N906="nulová",J906,0)</f>
        <v>0</v>
      </c>
      <c r="BJ906" s="17" t="s">
        <v>127</v>
      </c>
      <c r="BK906" s="230">
        <f>ROUND(I906*H906,2)</f>
        <v>0</v>
      </c>
      <c r="BL906" s="17" t="s">
        <v>228</v>
      </c>
      <c r="BM906" s="229" t="s">
        <v>1187</v>
      </c>
    </row>
    <row r="907" s="13" customFormat="1">
      <c r="A907" s="13"/>
      <c r="B907" s="236"/>
      <c r="C907" s="237"/>
      <c r="D907" s="238" t="s">
        <v>191</v>
      </c>
      <c r="E907" s="239" t="s">
        <v>1</v>
      </c>
      <c r="F907" s="240" t="s">
        <v>1188</v>
      </c>
      <c r="G907" s="237"/>
      <c r="H907" s="241">
        <v>3.6669999999999998</v>
      </c>
      <c r="I907" s="242"/>
      <c r="J907" s="237"/>
      <c r="K907" s="237"/>
      <c r="L907" s="243"/>
      <c r="M907" s="244"/>
      <c r="N907" s="245"/>
      <c r="O907" s="245"/>
      <c r="P907" s="245"/>
      <c r="Q907" s="245"/>
      <c r="R907" s="245"/>
      <c r="S907" s="245"/>
      <c r="T907" s="246"/>
      <c r="U907" s="13"/>
      <c r="V907" s="13"/>
      <c r="W907" s="13"/>
      <c r="X907" s="13"/>
      <c r="Y907" s="13"/>
      <c r="Z907" s="13"/>
      <c r="AA907" s="13"/>
      <c r="AB907" s="13"/>
      <c r="AC907" s="13"/>
      <c r="AD907" s="13"/>
      <c r="AE907" s="13"/>
      <c r="AT907" s="247" t="s">
        <v>191</v>
      </c>
      <c r="AU907" s="247" t="s">
        <v>127</v>
      </c>
      <c r="AV907" s="13" t="s">
        <v>127</v>
      </c>
      <c r="AW907" s="13" t="s">
        <v>36</v>
      </c>
      <c r="AX907" s="13" t="s">
        <v>79</v>
      </c>
      <c r="AY907" s="247" t="s">
        <v>181</v>
      </c>
    </row>
    <row r="908" s="13" customFormat="1">
      <c r="A908" s="13"/>
      <c r="B908" s="236"/>
      <c r="C908" s="237"/>
      <c r="D908" s="238" t="s">
        <v>191</v>
      </c>
      <c r="E908" s="239" t="s">
        <v>1</v>
      </c>
      <c r="F908" s="240" t="s">
        <v>1189</v>
      </c>
      <c r="G908" s="237"/>
      <c r="H908" s="241">
        <v>11.131</v>
      </c>
      <c r="I908" s="242"/>
      <c r="J908" s="237"/>
      <c r="K908" s="237"/>
      <c r="L908" s="243"/>
      <c r="M908" s="244"/>
      <c r="N908" s="245"/>
      <c r="O908" s="245"/>
      <c r="P908" s="245"/>
      <c r="Q908" s="245"/>
      <c r="R908" s="245"/>
      <c r="S908" s="245"/>
      <c r="T908" s="246"/>
      <c r="U908" s="13"/>
      <c r="V908" s="13"/>
      <c r="W908" s="13"/>
      <c r="X908" s="13"/>
      <c r="Y908" s="13"/>
      <c r="Z908" s="13"/>
      <c r="AA908" s="13"/>
      <c r="AB908" s="13"/>
      <c r="AC908" s="13"/>
      <c r="AD908" s="13"/>
      <c r="AE908" s="13"/>
      <c r="AT908" s="247" t="s">
        <v>191</v>
      </c>
      <c r="AU908" s="247" t="s">
        <v>127</v>
      </c>
      <c r="AV908" s="13" t="s">
        <v>127</v>
      </c>
      <c r="AW908" s="13" t="s">
        <v>36</v>
      </c>
      <c r="AX908" s="13" t="s">
        <v>79</v>
      </c>
      <c r="AY908" s="247" t="s">
        <v>181</v>
      </c>
    </row>
    <row r="909" s="14" customFormat="1">
      <c r="A909" s="14"/>
      <c r="B909" s="248"/>
      <c r="C909" s="249"/>
      <c r="D909" s="238" t="s">
        <v>191</v>
      </c>
      <c r="E909" s="250" t="s">
        <v>1</v>
      </c>
      <c r="F909" s="251" t="s">
        <v>193</v>
      </c>
      <c r="G909" s="249"/>
      <c r="H909" s="252">
        <v>14.798</v>
      </c>
      <c r="I909" s="253"/>
      <c r="J909" s="249"/>
      <c r="K909" s="249"/>
      <c r="L909" s="254"/>
      <c r="M909" s="255"/>
      <c r="N909" s="256"/>
      <c r="O909" s="256"/>
      <c r="P909" s="256"/>
      <c r="Q909" s="256"/>
      <c r="R909" s="256"/>
      <c r="S909" s="256"/>
      <c r="T909" s="257"/>
      <c r="U909" s="14"/>
      <c r="V909" s="14"/>
      <c r="W909" s="14"/>
      <c r="X909" s="14"/>
      <c r="Y909" s="14"/>
      <c r="Z909" s="14"/>
      <c r="AA909" s="14"/>
      <c r="AB909" s="14"/>
      <c r="AC909" s="14"/>
      <c r="AD909" s="14"/>
      <c r="AE909" s="14"/>
      <c r="AT909" s="258" t="s">
        <v>191</v>
      </c>
      <c r="AU909" s="258" t="s">
        <v>127</v>
      </c>
      <c r="AV909" s="14" t="s">
        <v>188</v>
      </c>
      <c r="AW909" s="14" t="s">
        <v>36</v>
      </c>
      <c r="AX909" s="14" t="s">
        <v>79</v>
      </c>
      <c r="AY909" s="258" t="s">
        <v>181</v>
      </c>
    </row>
    <row r="910" s="13" customFormat="1">
      <c r="A910" s="13"/>
      <c r="B910" s="236"/>
      <c r="C910" s="237"/>
      <c r="D910" s="238" t="s">
        <v>191</v>
      </c>
      <c r="E910" s="239" t="s">
        <v>1</v>
      </c>
      <c r="F910" s="240" t="s">
        <v>1190</v>
      </c>
      <c r="G910" s="237"/>
      <c r="H910" s="241">
        <v>25.157</v>
      </c>
      <c r="I910" s="242"/>
      <c r="J910" s="237"/>
      <c r="K910" s="237"/>
      <c r="L910" s="243"/>
      <c r="M910" s="244"/>
      <c r="N910" s="245"/>
      <c r="O910" s="245"/>
      <c r="P910" s="245"/>
      <c r="Q910" s="245"/>
      <c r="R910" s="245"/>
      <c r="S910" s="245"/>
      <c r="T910" s="246"/>
      <c r="U910" s="13"/>
      <c r="V910" s="13"/>
      <c r="W910" s="13"/>
      <c r="X910" s="13"/>
      <c r="Y910" s="13"/>
      <c r="Z910" s="13"/>
      <c r="AA910" s="13"/>
      <c r="AB910" s="13"/>
      <c r="AC910" s="13"/>
      <c r="AD910" s="13"/>
      <c r="AE910" s="13"/>
      <c r="AT910" s="247" t="s">
        <v>191</v>
      </c>
      <c r="AU910" s="247" t="s">
        <v>127</v>
      </c>
      <c r="AV910" s="13" t="s">
        <v>127</v>
      </c>
      <c r="AW910" s="13" t="s">
        <v>36</v>
      </c>
      <c r="AX910" s="13" t="s">
        <v>79</v>
      </c>
      <c r="AY910" s="247" t="s">
        <v>181</v>
      </c>
    </row>
    <row r="911" s="14" customFormat="1">
      <c r="A911" s="14"/>
      <c r="B911" s="248"/>
      <c r="C911" s="249"/>
      <c r="D911" s="238" t="s">
        <v>191</v>
      </c>
      <c r="E911" s="250" t="s">
        <v>1</v>
      </c>
      <c r="F911" s="251" t="s">
        <v>193</v>
      </c>
      <c r="G911" s="249"/>
      <c r="H911" s="252">
        <v>25.157</v>
      </c>
      <c r="I911" s="253"/>
      <c r="J911" s="249"/>
      <c r="K911" s="249"/>
      <c r="L911" s="254"/>
      <c r="M911" s="255"/>
      <c r="N911" s="256"/>
      <c r="O911" s="256"/>
      <c r="P911" s="256"/>
      <c r="Q911" s="256"/>
      <c r="R911" s="256"/>
      <c r="S911" s="256"/>
      <c r="T911" s="257"/>
      <c r="U911" s="14"/>
      <c r="V911" s="14"/>
      <c r="W911" s="14"/>
      <c r="X911" s="14"/>
      <c r="Y911" s="14"/>
      <c r="Z911" s="14"/>
      <c r="AA911" s="14"/>
      <c r="AB911" s="14"/>
      <c r="AC911" s="14"/>
      <c r="AD911" s="14"/>
      <c r="AE911" s="14"/>
      <c r="AT911" s="258" t="s">
        <v>191</v>
      </c>
      <c r="AU911" s="258" t="s">
        <v>127</v>
      </c>
      <c r="AV911" s="14" t="s">
        <v>188</v>
      </c>
      <c r="AW911" s="14" t="s">
        <v>36</v>
      </c>
      <c r="AX911" s="14" t="s">
        <v>86</v>
      </c>
      <c r="AY911" s="258" t="s">
        <v>181</v>
      </c>
    </row>
    <row r="912" s="2" customFormat="1" ht="49.05" customHeight="1">
      <c r="A912" s="38"/>
      <c r="B912" s="39"/>
      <c r="C912" s="218" t="s">
        <v>735</v>
      </c>
      <c r="D912" s="218" t="s">
        <v>183</v>
      </c>
      <c r="E912" s="219" t="s">
        <v>1191</v>
      </c>
      <c r="F912" s="220" t="s">
        <v>1192</v>
      </c>
      <c r="G912" s="221" t="s">
        <v>227</v>
      </c>
      <c r="H912" s="222">
        <v>369.27999999999997</v>
      </c>
      <c r="I912" s="223"/>
      <c r="J912" s="224">
        <f>ROUND(I912*H912,2)</f>
        <v>0</v>
      </c>
      <c r="K912" s="220" t="s">
        <v>187</v>
      </c>
      <c r="L912" s="44"/>
      <c r="M912" s="225" t="s">
        <v>1</v>
      </c>
      <c r="N912" s="226" t="s">
        <v>45</v>
      </c>
      <c r="O912" s="91"/>
      <c r="P912" s="227">
        <f>O912*H912</f>
        <v>0</v>
      </c>
      <c r="Q912" s="227">
        <v>0</v>
      </c>
      <c r="R912" s="227">
        <f>Q912*H912</f>
        <v>0</v>
      </c>
      <c r="S912" s="227">
        <v>0</v>
      </c>
      <c r="T912" s="228">
        <f>S912*H912</f>
        <v>0</v>
      </c>
      <c r="U912" s="38"/>
      <c r="V912" s="38"/>
      <c r="W912" s="38"/>
      <c r="X912" s="38"/>
      <c r="Y912" s="38"/>
      <c r="Z912" s="38"/>
      <c r="AA912" s="38"/>
      <c r="AB912" s="38"/>
      <c r="AC912" s="38"/>
      <c r="AD912" s="38"/>
      <c r="AE912" s="38"/>
      <c r="AR912" s="229" t="s">
        <v>228</v>
      </c>
      <c r="AT912" s="229" t="s">
        <v>183</v>
      </c>
      <c r="AU912" s="229" t="s">
        <v>127</v>
      </c>
      <c r="AY912" s="17" t="s">
        <v>181</v>
      </c>
      <c r="BE912" s="230">
        <f>IF(N912="základní",J912,0)</f>
        <v>0</v>
      </c>
      <c r="BF912" s="230">
        <f>IF(N912="snížená",J912,0)</f>
        <v>0</v>
      </c>
      <c r="BG912" s="230">
        <f>IF(N912="zákl. přenesená",J912,0)</f>
        <v>0</v>
      </c>
      <c r="BH912" s="230">
        <f>IF(N912="sníž. přenesená",J912,0)</f>
        <v>0</v>
      </c>
      <c r="BI912" s="230">
        <f>IF(N912="nulová",J912,0)</f>
        <v>0</v>
      </c>
      <c r="BJ912" s="17" t="s">
        <v>127</v>
      </c>
      <c r="BK912" s="230">
        <f>ROUND(I912*H912,2)</f>
        <v>0</v>
      </c>
      <c r="BL912" s="17" t="s">
        <v>228</v>
      </c>
      <c r="BM912" s="229" t="s">
        <v>1193</v>
      </c>
    </row>
    <row r="913" s="2" customFormat="1">
      <c r="A913" s="38"/>
      <c r="B913" s="39"/>
      <c r="C913" s="40"/>
      <c r="D913" s="231" t="s">
        <v>189</v>
      </c>
      <c r="E913" s="40"/>
      <c r="F913" s="232" t="s">
        <v>1194</v>
      </c>
      <c r="G913" s="40"/>
      <c r="H913" s="40"/>
      <c r="I913" s="233"/>
      <c r="J913" s="40"/>
      <c r="K913" s="40"/>
      <c r="L913" s="44"/>
      <c r="M913" s="234"/>
      <c r="N913" s="235"/>
      <c r="O913" s="91"/>
      <c r="P913" s="91"/>
      <c r="Q913" s="91"/>
      <c r="R913" s="91"/>
      <c r="S913" s="91"/>
      <c r="T913" s="92"/>
      <c r="U913" s="38"/>
      <c r="V913" s="38"/>
      <c r="W913" s="38"/>
      <c r="X913" s="38"/>
      <c r="Y913" s="38"/>
      <c r="Z913" s="38"/>
      <c r="AA913" s="38"/>
      <c r="AB913" s="38"/>
      <c r="AC913" s="38"/>
      <c r="AD913" s="38"/>
      <c r="AE913" s="38"/>
      <c r="AT913" s="17" t="s">
        <v>189</v>
      </c>
      <c r="AU913" s="17" t="s">
        <v>127</v>
      </c>
    </row>
    <row r="914" s="13" customFormat="1">
      <c r="A914" s="13"/>
      <c r="B914" s="236"/>
      <c r="C914" s="237"/>
      <c r="D914" s="238" t="s">
        <v>191</v>
      </c>
      <c r="E914" s="239" t="s">
        <v>1</v>
      </c>
      <c r="F914" s="240" t="s">
        <v>1195</v>
      </c>
      <c r="G914" s="237"/>
      <c r="H914" s="241">
        <v>372.88</v>
      </c>
      <c r="I914" s="242"/>
      <c r="J914" s="237"/>
      <c r="K914" s="237"/>
      <c r="L914" s="243"/>
      <c r="M914" s="244"/>
      <c r="N914" s="245"/>
      <c r="O914" s="245"/>
      <c r="P914" s="245"/>
      <c r="Q914" s="245"/>
      <c r="R914" s="245"/>
      <c r="S914" s="245"/>
      <c r="T914" s="246"/>
      <c r="U914" s="13"/>
      <c r="V914" s="13"/>
      <c r="W914" s="13"/>
      <c r="X914" s="13"/>
      <c r="Y914" s="13"/>
      <c r="Z914" s="13"/>
      <c r="AA914" s="13"/>
      <c r="AB914" s="13"/>
      <c r="AC914" s="13"/>
      <c r="AD914" s="13"/>
      <c r="AE914" s="13"/>
      <c r="AT914" s="247" t="s">
        <v>191</v>
      </c>
      <c r="AU914" s="247" t="s">
        <v>127</v>
      </c>
      <c r="AV914" s="13" t="s">
        <v>127</v>
      </c>
      <c r="AW914" s="13" t="s">
        <v>36</v>
      </c>
      <c r="AX914" s="13" t="s">
        <v>79</v>
      </c>
      <c r="AY914" s="247" t="s">
        <v>181</v>
      </c>
    </row>
    <row r="915" s="13" customFormat="1">
      <c r="A915" s="13"/>
      <c r="B915" s="236"/>
      <c r="C915" s="237"/>
      <c r="D915" s="238" t="s">
        <v>191</v>
      </c>
      <c r="E915" s="239" t="s">
        <v>1</v>
      </c>
      <c r="F915" s="240" t="s">
        <v>1196</v>
      </c>
      <c r="G915" s="237"/>
      <c r="H915" s="241">
        <v>5.4000000000000004</v>
      </c>
      <c r="I915" s="242"/>
      <c r="J915" s="237"/>
      <c r="K915" s="237"/>
      <c r="L915" s="243"/>
      <c r="M915" s="244"/>
      <c r="N915" s="245"/>
      <c r="O915" s="245"/>
      <c r="P915" s="245"/>
      <c r="Q915" s="245"/>
      <c r="R915" s="245"/>
      <c r="S915" s="245"/>
      <c r="T915" s="246"/>
      <c r="U915" s="13"/>
      <c r="V915" s="13"/>
      <c r="W915" s="13"/>
      <c r="X915" s="13"/>
      <c r="Y915" s="13"/>
      <c r="Z915" s="13"/>
      <c r="AA915" s="13"/>
      <c r="AB915" s="13"/>
      <c r="AC915" s="13"/>
      <c r="AD915" s="13"/>
      <c r="AE915" s="13"/>
      <c r="AT915" s="247" t="s">
        <v>191</v>
      </c>
      <c r="AU915" s="247" t="s">
        <v>127</v>
      </c>
      <c r="AV915" s="13" t="s">
        <v>127</v>
      </c>
      <c r="AW915" s="13" t="s">
        <v>36</v>
      </c>
      <c r="AX915" s="13" t="s">
        <v>79</v>
      </c>
      <c r="AY915" s="247" t="s">
        <v>181</v>
      </c>
    </row>
    <row r="916" s="13" customFormat="1">
      <c r="A916" s="13"/>
      <c r="B916" s="236"/>
      <c r="C916" s="237"/>
      <c r="D916" s="238" t="s">
        <v>191</v>
      </c>
      <c r="E916" s="239" t="s">
        <v>1</v>
      </c>
      <c r="F916" s="240" t="s">
        <v>1197</v>
      </c>
      <c r="G916" s="237"/>
      <c r="H916" s="241">
        <v>-9</v>
      </c>
      <c r="I916" s="242"/>
      <c r="J916" s="237"/>
      <c r="K916" s="237"/>
      <c r="L916" s="243"/>
      <c r="M916" s="244"/>
      <c r="N916" s="245"/>
      <c r="O916" s="245"/>
      <c r="P916" s="245"/>
      <c r="Q916" s="245"/>
      <c r="R916" s="245"/>
      <c r="S916" s="245"/>
      <c r="T916" s="246"/>
      <c r="U916" s="13"/>
      <c r="V916" s="13"/>
      <c r="W916" s="13"/>
      <c r="X916" s="13"/>
      <c r="Y916" s="13"/>
      <c r="Z916" s="13"/>
      <c r="AA916" s="13"/>
      <c r="AB916" s="13"/>
      <c r="AC916" s="13"/>
      <c r="AD916" s="13"/>
      <c r="AE916" s="13"/>
      <c r="AT916" s="247" t="s">
        <v>191</v>
      </c>
      <c r="AU916" s="247" t="s">
        <v>127</v>
      </c>
      <c r="AV916" s="13" t="s">
        <v>127</v>
      </c>
      <c r="AW916" s="13" t="s">
        <v>36</v>
      </c>
      <c r="AX916" s="13" t="s">
        <v>79</v>
      </c>
      <c r="AY916" s="247" t="s">
        <v>181</v>
      </c>
    </row>
    <row r="917" s="14" customFormat="1">
      <c r="A917" s="14"/>
      <c r="B917" s="248"/>
      <c r="C917" s="249"/>
      <c r="D917" s="238" t="s">
        <v>191</v>
      </c>
      <c r="E917" s="250" t="s">
        <v>1</v>
      </c>
      <c r="F917" s="251" t="s">
        <v>193</v>
      </c>
      <c r="G917" s="249"/>
      <c r="H917" s="252">
        <v>369.27999999999997</v>
      </c>
      <c r="I917" s="253"/>
      <c r="J917" s="249"/>
      <c r="K917" s="249"/>
      <c r="L917" s="254"/>
      <c r="M917" s="255"/>
      <c r="N917" s="256"/>
      <c r="O917" s="256"/>
      <c r="P917" s="256"/>
      <c r="Q917" s="256"/>
      <c r="R917" s="256"/>
      <c r="S917" s="256"/>
      <c r="T917" s="257"/>
      <c r="U917" s="14"/>
      <c r="V917" s="14"/>
      <c r="W917" s="14"/>
      <c r="X917" s="14"/>
      <c r="Y917" s="14"/>
      <c r="Z917" s="14"/>
      <c r="AA917" s="14"/>
      <c r="AB917" s="14"/>
      <c r="AC917" s="14"/>
      <c r="AD917" s="14"/>
      <c r="AE917" s="14"/>
      <c r="AT917" s="258" t="s">
        <v>191</v>
      </c>
      <c r="AU917" s="258" t="s">
        <v>127</v>
      </c>
      <c r="AV917" s="14" t="s">
        <v>188</v>
      </c>
      <c r="AW917" s="14" t="s">
        <v>36</v>
      </c>
      <c r="AX917" s="14" t="s">
        <v>86</v>
      </c>
      <c r="AY917" s="258" t="s">
        <v>181</v>
      </c>
    </row>
    <row r="918" s="2" customFormat="1" ht="16.5" customHeight="1">
      <c r="A918" s="38"/>
      <c r="B918" s="39"/>
      <c r="C918" s="259" t="s">
        <v>1198</v>
      </c>
      <c r="D918" s="259" t="s">
        <v>238</v>
      </c>
      <c r="E918" s="260" t="s">
        <v>1199</v>
      </c>
      <c r="F918" s="261" t="s">
        <v>1200</v>
      </c>
      <c r="G918" s="262" t="s">
        <v>227</v>
      </c>
      <c r="H918" s="263">
        <v>387.74400000000003</v>
      </c>
      <c r="I918" s="264"/>
      <c r="J918" s="265">
        <f>ROUND(I918*H918,2)</f>
        <v>0</v>
      </c>
      <c r="K918" s="261" t="s">
        <v>187</v>
      </c>
      <c r="L918" s="266"/>
      <c r="M918" s="267" t="s">
        <v>1</v>
      </c>
      <c r="N918" s="268" t="s">
        <v>45</v>
      </c>
      <c r="O918" s="91"/>
      <c r="P918" s="227">
        <f>O918*H918</f>
        <v>0</v>
      </c>
      <c r="Q918" s="227">
        <v>0</v>
      </c>
      <c r="R918" s="227">
        <f>Q918*H918</f>
        <v>0</v>
      </c>
      <c r="S918" s="227">
        <v>0</v>
      </c>
      <c r="T918" s="228">
        <f>S918*H918</f>
        <v>0</v>
      </c>
      <c r="U918" s="38"/>
      <c r="V918" s="38"/>
      <c r="W918" s="38"/>
      <c r="X918" s="38"/>
      <c r="Y918" s="38"/>
      <c r="Z918" s="38"/>
      <c r="AA918" s="38"/>
      <c r="AB918" s="38"/>
      <c r="AC918" s="38"/>
      <c r="AD918" s="38"/>
      <c r="AE918" s="38"/>
      <c r="AR918" s="229" t="s">
        <v>269</v>
      </c>
      <c r="AT918" s="229" t="s">
        <v>238</v>
      </c>
      <c r="AU918" s="229" t="s">
        <v>127</v>
      </c>
      <c r="AY918" s="17" t="s">
        <v>181</v>
      </c>
      <c r="BE918" s="230">
        <f>IF(N918="základní",J918,0)</f>
        <v>0</v>
      </c>
      <c r="BF918" s="230">
        <f>IF(N918="snížená",J918,0)</f>
        <v>0</v>
      </c>
      <c r="BG918" s="230">
        <f>IF(N918="zákl. přenesená",J918,0)</f>
        <v>0</v>
      </c>
      <c r="BH918" s="230">
        <f>IF(N918="sníž. přenesená",J918,0)</f>
        <v>0</v>
      </c>
      <c r="BI918" s="230">
        <f>IF(N918="nulová",J918,0)</f>
        <v>0</v>
      </c>
      <c r="BJ918" s="17" t="s">
        <v>127</v>
      </c>
      <c r="BK918" s="230">
        <f>ROUND(I918*H918,2)</f>
        <v>0</v>
      </c>
      <c r="BL918" s="17" t="s">
        <v>228</v>
      </c>
      <c r="BM918" s="229" t="s">
        <v>1201</v>
      </c>
    </row>
    <row r="919" s="13" customFormat="1">
      <c r="A919" s="13"/>
      <c r="B919" s="236"/>
      <c r="C919" s="237"/>
      <c r="D919" s="238" t="s">
        <v>191</v>
      </c>
      <c r="E919" s="239" t="s">
        <v>1</v>
      </c>
      <c r="F919" s="240" t="s">
        <v>1202</v>
      </c>
      <c r="G919" s="237"/>
      <c r="H919" s="241">
        <v>387.74400000000003</v>
      </c>
      <c r="I919" s="242"/>
      <c r="J919" s="237"/>
      <c r="K919" s="237"/>
      <c r="L919" s="243"/>
      <c r="M919" s="244"/>
      <c r="N919" s="245"/>
      <c r="O919" s="245"/>
      <c r="P919" s="245"/>
      <c r="Q919" s="245"/>
      <c r="R919" s="245"/>
      <c r="S919" s="245"/>
      <c r="T919" s="246"/>
      <c r="U919" s="13"/>
      <c r="V919" s="13"/>
      <c r="W919" s="13"/>
      <c r="X919" s="13"/>
      <c r="Y919" s="13"/>
      <c r="Z919" s="13"/>
      <c r="AA919" s="13"/>
      <c r="AB919" s="13"/>
      <c r="AC919" s="13"/>
      <c r="AD919" s="13"/>
      <c r="AE919" s="13"/>
      <c r="AT919" s="247" t="s">
        <v>191</v>
      </c>
      <c r="AU919" s="247" t="s">
        <v>127</v>
      </c>
      <c r="AV919" s="13" t="s">
        <v>127</v>
      </c>
      <c r="AW919" s="13" t="s">
        <v>36</v>
      </c>
      <c r="AX919" s="13" t="s">
        <v>79</v>
      </c>
      <c r="AY919" s="247" t="s">
        <v>181</v>
      </c>
    </row>
    <row r="920" s="14" customFormat="1">
      <c r="A920" s="14"/>
      <c r="B920" s="248"/>
      <c r="C920" s="249"/>
      <c r="D920" s="238" t="s">
        <v>191</v>
      </c>
      <c r="E920" s="250" t="s">
        <v>1</v>
      </c>
      <c r="F920" s="251" t="s">
        <v>193</v>
      </c>
      <c r="G920" s="249"/>
      <c r="H920" s="252">
        <v>387.74400000000003</v>
      </c>
      <c r="I920" s="253"/>
      <c r="J920" s="249"/>
      <c r="K920" s="249"/>
      <c r="L920" s="254"/>
      <c r="M920" s="255"/>
      <c r="N920" s="256"/>
      <c r="O920" s="256"/>
      <c r="P920" s="256"/>
      <c r="Q920" s="256"/>
      <c r="R920" s="256"/>
      <c r="S920" s="256"/>
      <c r="T920" s="257"/>
      <c r="U920" s="14"/>
      <c r="V920" s="14"/>
      <c r="W920" s="14"/>
      <c r="X920" s="14"/>
      <c r="Y920" s="14"/>
      <c r="Z920" s="14"/>
      <c r="AA920" s="14"/>
      <c r="AB920" s="14"/>
      <c r="AC920" s="14"/>
      <c r="AD920" s="14"/>
      <c r="AE920" s="14"/>
      <c r="AT920" s="258" t="s">
        <v>191</v>
      </c>
      <c r="AU920" s="258" t="s">
        <v>127</v>
      </c>
      <c r="AV920" s="14" t="s">
        <v>188</v>
      </c>
      <c r="AW920" s="14" t="s">
        <v>36</v>
      </c>
      <c r="AX920" s="14" t="s">
        <v>86</v>
      </c>
      <c r="AY920" s="258" t="s">
        <v>181</v>
      </c>
    </row>
    <row r="921" s="2" customFormat="1" ht="37.8" customHeight="1">
      <c r="A921" s="38"/>
      <c r="B921" s="39"/>
      <c r="C921" s="218" t="s">
        <v>739</v>
      </c>
      <c r="D921" s="218" t="s">
        <v>183</v>
      </c>
      <c r="E921" s="219" t="s">
        <v>1203</v>
      </c>
      <c r="F921" s="220" t="s">
        <v>1204</v>
      </c>
      <c r="G921" s="221" t="s">
        <v>227</v>
      </c>
      <c r="H921" s="222">
        <v>368.68000000000001</v>
      </c>
      <c r="I921" s="223"/>
      <c r="J921" s="224">
        <f>ROUND(I921*H921,2)</f>
        <v>0</v>
      </c>
      <c r="K921" s="220" t="s">
        <v>187</v>
      </c>
      <c r="L921" s="44"/>
      <c r="M921" s="225" t="s">
        <v>1</v>
      </c>
      <c r="N921" s="226" t="s">
        <v>45</v>
      </c>
      <c r="O921" s="91"/>
      <c r="P921" s="227">
        <f>O921*H921</f>
        <v>0</v>
      </c>
      <c r="Q921" s="227">
        <v>0</v>
      </c>
      <c r="R921" s="227">
        <f>Q921*H921</f>
        <v>0</v>
      </c>
      <c r="S921" s="227">
        <v>0</v>
      </c>
      <c r="T921" s="228">
        <f>S921*H921</f>
        <v>0</v>
      </c>
      <c r="U921" s="38"/>
      <c r="V921" s="38"/>
      <c r="W921" s="38"/>
      <c r="X921" s="38"/>
      <c r="Y921" s="38"/>
      <c r="Z921" s="38"/>
      <c r="AA921" s="38"/>
      <c r="AB921" s="38"/>
      <c r="AC921" s="38"/>
      <c r="AD921" s="38"/>
      <c r="AE921" s="38"/>
      <c r="AR921" s="229" t="s">
        <v>228</v>
      </c>
      <c r="AT921" s="229" t="s">
        <v>183</v>
      </c>
      <c r="AU921" s="229" t="s">
        <v>127</v>
      </c>
      <c r="AY921" s="17" t="s">
        <v>181</v>
      </c>
      <c r="BE921" s="230">
        <f>IF(N921="základní",J921,0)</f>
        <v>0</v>
      </c>
      <c r="BF921" s="230">
        <f>IF(N921="snížená",J921,0)</f>
        <v>0</v>
      </c>
      <c r="BG921" s="230">
        <f>IF(N921="zákl. přenesená",J921,0)</f>
        <v>0</v>
      </c>
      <c r="BH921" s="230">
        <f>IF(N921="sníž. přenesená",J921,0)</f>
        <v>0</v>
      </c>
      <c r="BI921" s="230">
        <f>IF(N921="nulová",J921,0)</f>
        <v>0</v>
      </c>
      <c r="BJ921" s="17" t="s">
        <v>127</v>
      </c>
      <c r="BK921" s="230">
        <f>ROUND(I921*H921,2)</f>
        <v>0</v>
      </c>
      <c r="BL921" s="17" t="s">
        <v>228</v>
      </c>
      <c r="BM921" s="229" t="s">
        <v>1205</v>
      </c>
    </row>
    <row r="922" s="2" customFormat="1">
      <c r="A922" s="38"/>
      <c r="B922" s="39"/>
      <c r="C922" s="40"/>
      <c r="D922" s="231" t="s">
        <v>189</v>
      </c>
      <c r="E922" s="40"/>
      <c r="F922" s="232" t="s">
        <v>1206</v>
      </c>
      <c r="G922" s="40"/>
      <c r="H922" s="40"/>
      <c r="I922" s="233"/>
      <c r="J922" s="40"/>
      <c r="K922" s="40"/>
      <c r="L922" s="44"/>
      <c r="M922" s="234"/>
      <c r="N922" s="235"/>
      <c r="O922" s="91"/>
      <c r="P922" s="91"/>
      <c r="Q922" s="91"/>
      <c r="R922" s="91"/>
      <c r="S922" s="91"/>
      <c r="T922" s="92"/>
      <c r="U922" s="38"/>
      <c r="V922" s="38"/>
      <c r="W922" s="38"/>
      <c r="X922" s="38"/>
      <c r="Y922" s="38"/>
      <c r="Z922" s="38"/>
      <c r="AA922" s="38"/>
      <c r="AB922" s="38"/>
      <c r="AC922" s="38"/>
      <c r="AD922" s="38"/>
      <c r="AE922" s="38"/>
      <c r="AT922" s="17" t="s">
        <v>189</v>
      </c>
      <c r="AU922" s="17" t="s">
        <v>127</v>
      </c>
    </row>
    <row r="923" s="13" customFormat="1">
      <c r="A923" s="13"/>
      <c r="B923" s="236"/>
      <c r="C923" s="237"/>
      <c r="D923" s="238" t="s">
        <v>191</v>
      </c>
      <c r="E923" s="239" t="s">
        <v>1</v>
      </c>
      <c r="F923" s="240" t="s">
        <v>1195</v>
      </c>
      <c r="G923" s="237"/>
      <c r="H923" s="241">
        <v>372.88</v>
      </c>
      <c r="I923" s="242"/>
      <c r="J923" s="237"/>
      <c r="K923" s="237"/>
      <c r="L923" s="243"/>
      <c r="M923" s="244"/>
      <c r="N923" s="245"/>
      <c r="O923" s="245"/>
      <c r="P923" s="245"/>
      <c r="Q923" s="245"/>
      <c r="R923" s="245"/>
      <c r="S923" s="245"/>
      <c r="T923" s="246"/>
      <c r="U923" s="13"/>
      <c r="V923" s="13"/>
      <c r="W923" s="13"/>
      <c r="X923" s="13"/>
      <c r="Y923" s="13"/>
      <c r="Z923" s="13"/>
      <c r="AA923" s="13"/>
      <c r="AB923" s="13"/>
      <c r="AC923" s="13"/>
      <c r="AD923" s="13"/>
      <c r="AE923" s="13"/>
      <c r="AT923" s="247" t="s">
        <v>191</v>
      </c>
      <c r="AU923" s="247" t="s">
        <v>127</v>
      </c>
      <c r="AV923" s="13" t="s">
        <v>127</v>
      </c>
      <c r="AW923" s="13" t="s">
        <v>36</v>
      </c>
      <c r="AX923" s="13" t="s">
        <v>79</v>
      </c>
      <c r="AY923" s="247" t="s">
        <v>181</v>
      </c>
    </row>
    <row r="924" s="13" customFormat="1">
      <c r="A924" s="13"/>
      <c r="B924" s="236"/>
      <c r="C924" s="237"/>
      <c r="D924" s="238" t="s">
        <v>191</v>
      </c>
      <c r="E924" s="239" t="s">
        <v>1</v>
      </c>
      <c r="F924" s="240" t="s">
        <v>1207</v>
      </c>
      <c r="G924" s="237"/>
      <c r="H924" s="241">
        <v>4.7999999999999998</v>
      </c>
      <c r="I924" s="242"/>
      <c r="J924" s="237"/>
      <c r="K924" s="237"/>
      <c r="L924" s="243"/>
      <c r="M924" s="244"/>
      <c r="N924" s="245"/>
      <c r="O924" s="245"/>
      <c r="P924" s="245"/>
      <c r="Q924" s="245"/>
      <c r="R924" s="245"/>
      <c r="S924" s="245"/>
      <c r="T924" s="246"/>
      <c r="U924" s="13"/>
      <c r="V924" s="13"/>
      <c r="W924" s="13"/>
      <c r="X924" s="13"/>
      <c r="Y924" s="13"/>
      <c r="Z924" s="13"/>
      <c r="AA924" s="13"/>
      <c r="AB924" s="13"/>
      <c r="AC924" s="13"/>
      <c r="AD924" s="13"/>
      <c r="AE924" s="13"/>
      <c r="AT924" s="247" t="s">
        <v>191</v>
      </c>
      <c r="AU924" s="247" t="s">
        <v>127</v>
      </c>
      <c r="AV924" s="13" t="s">
        <v>127</v>
      </c>
      <c r="AW924" s="13" t="s">
        <v>36</v>
      </c>
      <c r="AX924" s="13" t="s">
        <v>79</v>
      </c>
      <c r="AY924" s="247" t="s">
        <v>181</v>
      </c>
    </row>
    <row r="925" s="13" customFormat="1">
      <c r="A925" s="13"/>
      <c r="B925" s="236"/>
      <c r="C925" s="237"/>
      <c r="D925" s="238" t="s">
        <v>191</v>
      </c>
      <c r="E925" s="239" t="s">
        <v>1</v>
      </c>
      <c r="F925" s="240" t="s">
        <v>1197</v>
      </c>
      <c r="G925" s="237"/>
      <c r="H925" s="241">
        <v>-9</v>
      </c>
      <c r="I925" s="242"/>
      <c r="J925" s="237"/>
      <c r="K925" s="237"/>
      <c r="L925" s="243"/>
      <c r="M925" s="244"/>
      <c r="N925" s="245"/>
      <c r="O925" s="245"/>
      <c r="P925" s="245"/>
      <c r="Q925" s="245"/>
      <c r="R925" s="245"/>
      <c r="S925" s="245"/>
      <c r="T925" s="246"/>
      <c r="U925" s="13"/>
      <c r="V925" s="13"/>
      <c r="W925" s="13"/>
      <c r="X925" s="13"/>
      <c r="Y925" s="13"/>
      <c r="Z925" s="13"/>
      <c r="AA925" s="13"/>
      <c r="AB925" s="13"/>
      <c r="AC925" s="13"/>
      <c r="AD925" s="13"/>
      <c r="AE925" s="13"/>
      <c r="AT925" s="247" t="s">
        <v>191</v>
      </c>
      <c r="AU925" s="247" t="s">
        <v>127</v>
      </c>
      <c r="AV925" s="13" t="s">
        <v>127</v>
      </c>
      <c r="AW925" s="13" t="s">
        <v>36</v>
      </c>
      <c r="AX925" s="13" t="s">
        <v>79</v>
      </c>
      <c r="AY925" s="247" t="s">
        <v>181</v>
      </c>
    </row>
    <row r="926" s="14" customFormat="1">
      <c r="A926" s="14"/>
      <c r="B926" s="248"/>
      <c r="C926" s="249"/>
      <c r="D926" s="238" t="s">
        <v>191</v>
      </c>
      <c r="E926" s="250" t="s">
        <v>1</v>
      </c>
      <c r="F926" s="251" t="s">
        <v>193</v>
      </c>
      <c r="G926" s="249"/>
      <c r="H926" s="252">
        <v>368.68000000000001</v>
      </c>
      <c r="I926" s="253"/>
      <c r="J926" s="249"/>
      <c r="K926" s="249"/>
      <c r="L926" s="254"/>
      <c r="M926" s="255"/>
      <c r="N926" s="256"/>
      <c r="O926" s="256"/>
      <c r="P926" s="256"/>
      <c r="Q926" s="256"/>
      <c r="R926" s="256"/>
      <c r="S926" s="256"/>
      <c r="T926" s="257"/>
      <c r="U926" s="14"/>
      <c r="V926" s="14"/>
      <c r="W926" s="14"/>
      <c r="X926" s="14"/>
      <c r="Y926" s="14"/>
      <c r="Z926" s="14"/>
      <c r="AA926" s="14"/>
      <c r="AB926" s="14"/>
      <c r="AC926" s="14"/>
      <c r="AD926" s="14"/>
      <c r="AE926" s="14"/>
      <c r="AT926" s="258" t="s">
        <v>191</v>
      </c>
      <c r="AU926" s="258" t="s">
        <v>127</v>
      </c>
      <c r="AV926" s="14" t="s">
        <v>188</v>
      </c>
      <c r="AW926" s="14" t="s">
        <v>36</v>
      </c>
      <c r="AX926" s="14" t="s">
        <v>86</v>
      </c>
      <c r="AY926" s="258" t="s">
        <v>181</v>
      </c>
    </row>
    <row r="927" s="2" customFormat="1" ht="37.8" customHeight="1">
      <c r="A927" s="38"/>
      <c r="B927" s="39"/>
      <c r="C927" s="259" t="s">
        <v>1208</v>
      </c>
      <c r="D927" s="259" t="s">
        <v>238</v>
      </c>
      <c r="E927" s="260" t="s">
        <v>1209</v>
      </c>
      <c r="F927" s="261" t="s">
        <v>1210</v>
      </c>
      <c r="G927" s="262" t="s">
        <v>227</v>
      </c>
      <c r="H927" s="263">
        <v>406.47000000000003</v>
      </c>
      <c r="I927" s="264"/>
      <c r="J927" s="265">
        <f>ROUND(I927*H927,2)</f>
        <v>0</v>
      </c>
      <c r="K927" s="261" t="s">
        <v>187</v>
      </c>
      <c r="L927" s="266"/>
      <c r="M927" s="267" t="s">
        <v>1</v>
      </c>
      <c r="N927" s="268" t="s">
        <v>45</v>
      </c>
      <c r="O927" s="91"/>
      <c r="P927" s="227">
        <f>O927*H927</f>
        <v>0</v>
      </c>
      <c r="Q927" s="227">
        <v>0</v>
      </c>
      <c r="R927" s="227">
        <f>Q927*H927</f>
        <v>0</v>
      </c>
      <c r="S927" s="227">
        <v>0</v>
      </c>
      <c r="T927" s="228">
        <f>S927*H927</f>
        <v>0</v>
      </c>
      <c r="U927" s="38"/>
      <c r="V927" s="38"/>
      <c r="W927" s="38"/>
      <c r="X927" s="38"/>
      <c r="Y927" s="38"/>
      <c r="Z927" s="38"/>
      <c r="AA927" s="38"/>
      <c r="AB927" s="38"/>
      <c r="AC927" s="38"/>
      <c r="AD927" s="38"/>
      <c r="AE927" s="38"/>
      <c r="AR927" s="229" t="s">
        <v>269</v>
      </c>
      <c r="AT927" s="229" t="s">
        <v>238</v>
      </c>
      <c r="AU927" s="229" t="s">
        <v>127</v>
      </c>
      <c r="AY927" s="17" t="s">
        <v>181</v>
      </c>
      <c r="BE927" s="230">
        <f>IF(N927="základní",J927,0)</f>
        <v>0</v>
      </c>
      <c r="BF927" s="230">
        <f>IF(N927="snížená",J927,0)</f>
        <v>0</v>
      </c>
      <c r="BG927" s="230">
        <f>IF(N927="zákl. přenesená",J927,0)</f>
        <v>0</v>
      </c>
      <c r="BH927" s="230">
        <f>IF(N927="sníž. přenesená",J927,0)</f>
        <v>0</v>
      </c>
      <c r="BI927" s="230">
        <f>IF(N927="nulová",J927,0)</f>
        <v>0</v>
      </c>
      <c r="BJ927" s="17" t="s">
        <v>127</v>
      </c>
      <c r="BK927" s="230">
        <f>ROUND(I927*H927,2)</f>
        <v>0</v>
      </c>
      <c r="BL927" s="17" t="s">
        <v>228</v>
      </c>
      <c r="BM927" s="229" t="s">
        <v>1211</v>
      </c>
    </row>
    <row r="928" s="13" customFormat="1">
      <c r="A928" s="13"/>
      <c r="B928" s="236"/>
      <c r="C928" s="237"/>
      <c r="D928" s="238" t="s">
        <v>191</v>
      </c>
      <c r="E928" s="239" t="s">
        <v>1</v>
      </c>
      <c r="F928" s="240" t="s">
        <v>1212</v>
      </c>
      <c r="G928" s="237"/>
      <c r="H928" s="241">
        <v>406.47000000000003</v>
      </c>
      <c r="I928" s="242"/>
      <c r="J928" s="237"/>
      <c r="K928" s="237"/>
      <c r="L928" s="243"/>
      <c r="M928" s="244"/>
      <c r="N928" s="245"/>
      <c r="O928" s="245"/>
      <c r="P928" s="245"/>
      <c r="Q928" s="245"/>
      <c r="R928" s="245"/>
      <c r="S928" s="245"/>
      <c r="T928" s="246"/>
      <c r="U928" s="13"/>
      <c r="V928" s="13"/>
      <c r="W928" s="13"/>
      <c r="X928" s="13"/>
      <c r="Y928" s="13"/>
      <c r="Z928" s="13"/>
      <c r="AA928" s="13"/>
      <c r="AB928" s="13"/>
      <c r="AC928" s="13"/>
      <c r="AD928" s="13"/>
      <c r="AE928" s="13"/>
      <c r="AT928" s="247" t="s">
        <v>191</v>
      </c>
      <c r="AU928" s="247" t="s">
        <v>127</v>
      </c>
      <c r="AV928" s="13" t="s">
        <v>127</v>
      </c>
      <c r="AW928" s="13" t="s">
        <v>36</v>
      </c>
      <c r="AX928" s="13" t="s">
        <v>79</v>
      </c>
      <c r="AY928" s="247" t="s">
        <v>181</v>
      </c>
    </row>
    <row r="929" s="14" customFormat="1">
      <c r="A929" s="14"/>
      <c r="B929" s="248"/>
      <c r="C929" s="249"/>
      <c r="D929" s="238" t="s">
        <v>191</v>
      </c>
      <c r="E929" s="250" t="s">
        <v>1</v>
      </c>
      <c r="F929" s="251" t="s">
        <v>193</v>
      </c>
      <c r="G929" s="249"/>
      <c r="H929" s="252">
        <v>406.47000000000003</v>
      </c>
      <c r="I929" s="253"/>
      <c r="J929" s="249"/>
      <c r="K929" s="249"/>
      <c r="L929" s="254"/>
      <c r="M929" s="255"/>
      <c r="N929" s="256"/>
      <c r="O929" s="256"/>
      <c r="P929" s="256"/>
      <c r="Q929" s="256"/>
      <c r="R929" s="256"/>
      <c r="S929" s="256"/>
      <c r="T929" s="257"/>
      <c r="U929" s="14"/>
      <c r="V929" s="14"/>
      <c r="W929" s="14"/>
      <c r="X929" s="14"/>
      <c r="Y929" s="14"/>
      <c r="Z929" s="14"/>
      <c r="AA929" s="14"/>
      <c r="AB929" s="14"/>
      <c r="AC929" s="14"/>
      <c r="AD929" s="14"/>
      <c r="AE929" s="14"/>
      <c r="AT929" s="258" t="s">
        <v>191</v>
      </c>
      <c r="AU929" s="258" t="s">
        <v>127</v>
      </c>
      <c r="AV929" s="14" t="s">
        <v>188</v>
      </c>
      <c r="AW929" s="14" t="s">
        <v>36</v>
      </c>
      <c r="AX929" s="14" t="s">
        <v>86</v>
      </c>
      <c r="AY929" s="258" t="s">
        <v>181</v>
      </c>
    </row>
    <row r="930" s="2" customFormat="1" ht="33" customHeight="1">
      <c r="A930" s="38"/>
      <c r="B930" s="39"/>
      <c r="C930" s="218" t="s">
        <v>744</v>
      </c>
      <c r="D930" s="218" t="s">
        <v>183</v>
      </c>
      <c r="E930" s="219" t="s">
        <v>1213</v>
      </c>
      <c r="F930" s="220" t="s">
        <v>1214</v>
      </c>
      <c r="G930" s="221" t="s">
        <v>235</v>
      </c>
      <c r="H930" s="222">
        <v>5</v>
      </c>
      <c r="I930" s="223"/>
      <c r="J930" s="224">
        <f>ROUND(I930*H930,2)</f>
        <v>0</v>
      </c>
      <c r="K930" s="220" t="s">
        <v>187</v>
      </c>
      <c r="L930" s="44"/>
      <c r="M930" s="225" t="s">
        <v>1</v>
      </c>
      <c r="N930" s="226" t="s">
        <v>45</v>
      </c>
      <c r="O930" s="91"/>
      <c r="P930" s="227">
        <f>O930*H930</f>
        <v>0</v>
      </c>
      <c r="Q930" s="227">
        <v>0</v>
      </c>
      <c r="R930" s="227">
        <f>Q930*H930</f>
        <v>0</v>
      </c>
      <c r="S930" s="227">
        <v>0</v>
      </c>
      <c r="T930" s="228">
        <f>S930*H930</f>
        <v>0</v>
      </c>
      <c r="U930" s="38"/>
      <c r="V930" s="38"/>
      <c r="W930" s="38"/>
      <c r="X930" s="38"/>
      <c r="Y930" s="38"/>
      <c r="Z930" s="38"/>
      <c r="AA930" s="38"/>
      <c r="AB930" s="38"/>
      <c r="AC930" s="38"/>
      <c r="AD930" s="38"/>
      <c r="AE930" s="38"/>
      <c r="AR930" s="229" t="s">
        <v>228</v>
      </c>
      <c r="AT930" s="229" t="s">
        <v>183</v>
      </c>
      <c r="AU930" s="229" t="s">
        <v>127</v>
      </c>
      <c r="AY930" s="17" t="s">
        <v>181</v>
      </c>
      <c r="BE930" s="230">
        <f>IF(N930="základní",J930,0)</f>
        <v>0</v>
      </c>
      <c r="BF930" s="230">
        <f>IF(N930="snížená",J930,0)</f>
        <v>0</v>
      </c>
      <c r="BG930" s="230">
        <f>IF(N930="zákl. přenesená",J930,0)</f>
        <v>0</v>
      </c>
      <c r="BH930" s="230">
        <f>IF(N930="sníž. přenesená",J930,0)</f>
        <v>0</v>
      </c>
      <c r="BI930" s="230">
        <f>IF(N930="nulová",J930,0)</f>
        <v>0</v>
      </c>
      <c r="BJ930" s="17" t="s">
        <v>127</v>
      </c>
      <c r="BK930" s="230">
        <f>ROUND(I930*H930,2)</f>
        <v>0</v>
      </c>
      <c r="BL930" s="17" t="s">
        <v>228</v>
      </c>
      <c r="BM930" s="229" t="s">
        <v>1215</v>
      </c>
    </row>
    <row r="931" s="2" customFormat="1">
      <c r="A931" s="38"/>
      <c r="B931" s="39"/>
      <c r="C931" s="40"/>
      <c r="D931" s="231" t="s">
        <v>189</v>
      </c>
      <c r="E931" s="40"/>
      <c r="F931" s="232" t="s">
        <v>1216</v>
      </c>
      <c r="G931" s="40"/>
      <c r="H931" s="40"/>
      <c r="I931" s="233"/>
      <c r="J931" s="40"/>
      <c r="K931" s="40"/>
      <c r="L931" s="44"/>
      <c r="M931" s="234"/>
      <c r="N931" s="235"/>
      <c r="O931" s="91"/>
      <c r="P931" s="91"/>
      <c r="Q931" s="91"/>
      <c r="R931" s="91"/>
      <c r="S931" s="91"/>
      <c r="T931" s="92"/>
      <c r="U931" s="38"/>
      <c r="V931" s="38"/>
      <c r="W931" s="38"/>
      <c r="X931" s="38"/>
      <c r="Y931" s="38"/>
      <c r="Z931" s="38"/>
      <c r="AA931" s="38"/>
      <c r="AB931" s="38"/>
      <c r="AC931" s="38"/>
      <c r="AD931" s="38"/>
      <c r="AE931" s="38"/>
      <c r="AT931" s="17" t="s">
        <v>189</v>
      </c>
      <c r="AU931" s="17" t="s">
        <v>127</v>
      </c>
    </row>
    <row r="932" s="2" customFormat="1" ht="24.15" customHeight="1">
      <c r="A932" s="38"/>
      <c r="B932" s="39"/>
      <c r="C932" s="259" t="s">
        <v>1217</v>
      </c>
      <c r="D932" s="259" t="s">
        <v>238</v>
      </c>
      <c r="E932" s="260" t="s">
        <v>1218</v>
      </c>
      <c r="F932" s="261" t="s">
        <v>1219</v>
      </c>
      <c r="G932" s="262" t="s">
        <v>235</v>
      </c>
      <c r="H932" s="263">
        <v>5</v>
      </c>
      <c r="I932" s="264"/>
      <c r="J932" s="265">
        <f>ROUND(I932*H932,2)</f>
        <v>0</v>
      </c>
      <c r="K932" s="261" t="s">
        <v>729</v>
      </c>
      <c r="L932" s="266"/>
      <c r="M932" s="267" t="s">
        <v>1</v>
      </c>
      <c r="N932" s="268" t="s">
        <v>45</v>
      </c>
      <c r="O932" s="91"/>
      <c r="P932" s="227">
        <f>O932*H932</f>
        <v>0</v>
      </c>
      <c r="Q932" s="227">
        <v>0</v>
      </c>
      <c r="R932" s="227">
        <f>Q932*H932</f>
        <v>0</v>
      </c>
      <c r="S932" s="227">
        <v>0</v>
      </c>
      <c r="T932" s="228">
        <f>S932*H932</f>
        <v>0</v>
      </c>
      <c r="U932" s="38"/>
      <c r="V932" s="38"/>
      <c r="W932" s="38"/>
      <c r="X932" s="38"/>
      <c r="Y932" s="38"/>
      <c r="Z932" s="38"/>
      <c r="AA932" s="38"/>
      <c r="AB932" s="38"/>
      <c r="AC932" s="38"/>
      <c r="AD932" s="38"/>
      <c r="AE932" s="38"/>
      <c r="AR932" s="229" t="s">
        <v>269</v>
      </c>
      <c r="AT932" s="229" t="s">
        <v>238</v>
      </c>
      <c r="AU932" s="229" t="s">
        <v>127</v>
      </c>
      <c r="AY932" s="17" t="s">
        <v>181</v>
      </c>
      <c r="BE932" s="230">
        <f>IF(N932="základní",J932,0)</f>
        <v>0</v>
      </c>
      <c r="BF932" s="230">
        <f>IF(N932="snížená",J932,0)</f>
        <v>0</v>
      </c>
      <c r="BG932" s="230">
        <f>IF(N932="zákl. přenesená",J932,0)</f>
        <v>0</v>
      </c>
      <c r="BH932" s="230">
        <f>IF(N932="sníž. přenesená",J932,0)</f>
        <v>0</v>
      </c>
      <c r="BI932" s="230">
        <f>IF(N932="nulová",J932,0)</f>
        <v>0</v>
      </c>
      <c r="BJ932" s="17" t="s">
        <v>127</v>
      </c>
      <c r="BK932" s="230">
        <f>ROUND(I932*H932,2)</f>
        <v>0</v>
      </c>
      <c r="BL932" s="17" t="s">
        <v>228</v>
      </c>
      <c r="BM932" s="229" t="s">
        <v>1220</v>
      </c>
    </row>
    <row r="933" s="2" customFormat="1" ht="33" customHeight="1">
      <c r="A933" s="38"/>
      <c r="B933" s="39"/>
      <c r="C933" s="218" t="s">
        <v>750</v>
      </c>
      <c r="D933" s="218" t="s">
        <v>183</v>
      </c>
      <c r="E933" s="219" t="s">
        <v>1221</v>
      </c>
      <c r="F933" s="220" t="s">
        <v>1222</v>
      </c>
      <c r="G933" s="221" t="s">
        <v>235</v>
      </c>
      <c r="H933" s="222">
        <v>5</v>
      </c>
      <c r="I933" s="223"/>
      <c r="J933" s="224">
        <f>ROUND(I933*H933,2)</f>
        <v>0</v>
      </c>
      <c r="K933" s="220" t="s">
        <v>187</v>
      </c>
      <c r="L933" s="44"/>
      <c r="M933" s="225" t="s">
        <v>1</v>
      </c>
      <c r="N933" s="226" t="s">
        <v>45</v>
      </c>
      <c r="O933" s="91"/>
      <c r="P933" s="227">
        <f>O933*H933</f>
        <v>0</v>
      </c>
      <c r="Q933" s="227">
        <v>0</v>
      </c>
      <c r="R933" s="227">
        <f>Q933*H933</f>
        <v>0</v>
      </c>
      <c r="S933" s="227">
        <v>0</v>
      </c>
      <c r="T933" s="228">
        <f>S933*H933</f>
        <v>0</v>
      </c>
      <c r="U933" s="38"/>
      <c r="V933" s="38"/>
      <c r="W933" s="38"/>
      <c r="X933" s="38"/>
      <c r="Y933" s="38"/>
      <c r="Z933" s="38"/>
      <c r="AA933" s="38"/>
      <c r="AB933" s="38"/>
      <c r="AC933" s="38"/>
      <c r="AD933" s="38"/>
      <c r="AE933" s="38"/>
      <c r="AR933" s="229" t="s">
        <v>228</v>
      </c>
      <c r="AT933" s="229" t="s">
        <v>183</v>
      </c>
      <c r="AU933" s="229" t="s">
        <v>127</v>
      </c>
      <c r="AY933" s="17" t="s">
        <v>181</v>
      </c>
      <c r="BE933" s="230">
        <f>IF(N933="základní",J933,0)</f>
        <v>0</v>
      </c>
      <c r="BF933" s="230">
        <f>IF(N933="snížená",J933,0)</f>
        <v>0</v>
      </c>
      <c r="BG933" s="230">
        <f>IF(N933="zákl. přenesená",J933,0)</f>
        <v>0</v>
      </c>
      <c r="BH933" s="230">
        <f>IF(N933="sníž. přenesená",J933,0)</f>
        <v>0</v>
      </c>
      <c r="BI933" s="230">
        <f>IF(N933="nulová",J933,0)</f>
        <v>0</v>
      </c>
      <c r="BJ933" s="17" t="s">
        <v>127</v>
      </c>
      <c r="BK933" s="230">
        <f>ROUND(I933*H933,2)</f>
        <v>0</v>
      </c>
      <c r="BL933" s="17" t="s">
        <v>228</v>
      </c>
      <c r="BM933" s="229" t="s">
        <v>1223</v>
      </c>
    </row>
    <row r="934" s="2" customFormat="1">
      <c r="A934" s="38"/>
      <c r="B934" s="39"/>
      <c r="C934" s="40"/>
      <c r="D934" s="231" t="s">
        <v>189</v>
      </c>
      <c r="E934" s="40"/>
      <c r="F934" s="232" t="s">
        <v>1224</v>
      </c>
      <c r="G934" s="40"/>
      <c r="H934" s="40"/>
      <c r="I934" s="233"/>
      <c r="J934" s="40"/>
      <c r="K934" s="40"/>
      <c r="L934" s="44"/>
      <c r="M934" s="234"/>
      <c r="N934" s="235"/>
      <c r="O934" s="91"/>
      <c r="P934" s="91"/>
      <c r="Q934" s="91"/>
      <c r="R934" s="91"/>
      <c r="S934" s="91"/>
      <c r="T934" s="92"/>
      <c r="U934" s="38"/>
      <c r="V934" s="38"/>
      <c r="W934" s="38"/>
      <c r="X934" s="38"/>
      <c r="Y934" s="38"/>
      <c r="Z934" s="38"/>
      <c r="AA934" s="38"/>
      <c r="AB934" s="38"/>
      <c r="AC934" s="38"/>
      <c r="AD934" s="38"/>
      <c r="AE934" s="38"/>
      <c r="AT934" s="17" t="s">
        <v>189</v>
      </c>
      <c r="AU934" s="17" t="s">
        <v>127</v>
      </c>
    </row>
    <row r="935" s="2" customFormat="1" ht="24.15" customHeight="1">
      <c r="A935" s="38"/>
      <c r="B935" s="39"/>
      <c r="C935" s="259" t="s">
        <v>1225</v>
      </c>
      <c r="D935" s="259" t="s">
        <v>238</v>
      </c>
      <c r="E935" s="260" t="s">
        <v>1226</v>
      </c>
      <c r="F935" s="261" t="s">
        <v>1227</v>
      </c>
      <c r="G935" s="262" t="s">
        <v>235</v>
      </c>
      <c r="H935" s="263">
        <v>5</v>
      </c>
      <c r="I935" s="264"/>
      <c r="J935" s="265">
        <f>ROUND(I935*H935,2)</f>
        <v>0</v>
      </c>
      <c r="K935" s="261" t="s">
        <v>729</v>
      </c>
      <c r="L935" s="266"/>
      <c r="M935" s="267" t="s">
        <v>1</v>
      </c>
      <c r="N935" s="268" t="s">
        <v>45</v>
      </c>
      <c r="O935" s="91"/>
      <c r="P935" s="227">
        <f>O935*H935</f>
        <v>0</v>
      </c>
      <c r="Q935" s="227">
        <v>0</v>
      </c>
      <c r="R935" s="227">
        <f>Q935*H935</f>
        <v>0</v>
      </c>
      <c r="S935" s="227">
        <v>0</v>
      </c>
      <c r="T935" s="228">
        <f>S935*H935</f>
        <v>0</v>
      </c>
      <c r="U935" s="38"/>
      <c r="V935" s="38"/>
      <c r="W935" s="38"/>
      <c r="X935" s="38"/>
      <c r="Y935" s="38"/>
      <c r="Z935" s="38"/>
      <c r="AA935" s="38"/>
      <c r="AB935" s="38"/>
      <c r="AC935" s="38"/>
      <c r="AD935" s="38"/>
      <c r="AE935" s="38"/>
      <c r="AR935" s="229" t="s">
        <v>269</v>
      </c>
      <c r="AT935" s="229" t="s">
        <v>238</v>
      </c>
      <c r="AU935" s="229" t="s">
        <v>127</v>
      </c>
      <c r="AY935" s="17" t="s">
        <v>181</v>
      </c>
      <c r="BE935" s="230">
        <f>IF(N935="základní",J935,0)</f>
        <v>0</v>
      </c>
      <c r="BF935" s="230">
        <f>IF(N935="snížená",J935,0)</f>
        <v>0</v>
      </c>
      <c r="BG935" s="230">
        <f>IF(N935="zákl. přenesená",J935,0)</f>
        <v>0</v>
      </c>
      <c r="BH935" s="230">
        <f>IF(N935="sníž. přenesená",J935,0)</f>
        <v>0</v>
      </c>
      <c r="BI935" s="230">
        <f>IF(N935="nulová",J935,0)</f>
        <v>0</v>
      </c>
      <c r="BJ935" s="17" t="s">
        <v>127</v>
      </c>
      <c r="BK935" s="230">
        <f>ROUND(I935*H935,2)</f>
        <v>0</v>
      </c>
      <c r="BL935" s="17" t="s">
        <v>228</v>
      </c>
      <c r="BM935" s="229" t="s">
        <v>1228</v>
      </c>
    </row>
    <row r="936" s="2" customFormat="1" ht="33" customHeight="1">
      <c r="A936" s="38"/>
      <c r="B936" s="39"/>
      <c r="C936" s="218" t="s">
        <v>755</v>
      </c>
      <c r="D936" s="218" t="s">
        <v>183</v>
      </c>
      <c r="E936" s="219" t="s">
        <v>1229</v>
      </c>
      <c r="F936" s="220" t="s">
        <v>1230</v>
      </c>
      <c r="G936" s="221" t="s">
        <v>227</v>
      </c>
      <c r="H936" s="222">
        <v>368.68000000000001</v>
      </c>
      <c r="I936" s="223"/>
      <c r="J936" s="224">
        <f>ROUND(I936*H936,2)</f>
        <v>0</v>
      </c>
      <c r="K936" s="220" t="s">
        <v>187</v>
      </c>
      <c r="L936" s="44"/>
      <c r="M936" s="225" t="s">
        <v>1</v>
      </c>
      <c r="N936" s="226" t="s">
        <v>45</v>
      </c>
      <c r="O936" s="91"/>
      <c r="P936" s="227">
        <f>O936*H936</f>
        <v>0</v>
      </c>
      <c r="Q936" s="227">
        <v>0</v>
      </c>
      <c r="R936" s="227">
        <f>Q936*H936</f>
        <v>0</v>
      </c>
      <c r="S936" s="227">
        <v>0</v>
      </c>
      <c r="T936" s="228">
        <f>S936*H936</f>
        <v>0</v>
      </c>
      <c r="U936" s="38"/>
      <c r="V936" s="38"/>
      <c r="W936" s="38"/>
      <c r="X936" s="38"/>
      <c r="Y936" s="38"/>
      <c r="Z936" s="38"/>
      <c r="AA936" s="38"/>
      <c r="AB936" s="38"/>
      <c r="AC936" s="38"/>
      <c r="AD936" s="38"/>
      <c r="AE936" s="38"/>
      <c r="AR936" s="229" t="s">
        <v>228</v>
      </c>
      <c r="AT936" s="229" t="s">
        <v>183</v>
      </c>
      <c r="AU936" s="229" t="s">
        <v>127</v>
      </c>
      <c r="AY936" s="17" t="s">
        <v>181</v>
      </c>
      <c r="BE936" s="230">
        <f>IF(N936="základní",J936,0)</f>
        <v>0</v>
      </c>
      <c r="BF936" s="230">
        <f>IF(N936="snížená",J936,0)</f>
        <v>0</v>
      </c>
      <c r="BG936" s="230">
        <f>IF(N936="zákl. přenesená",J936,0)</f>
        <v>0</v>
      </c>
      <c r="BH936" s="230">
        <f>IF(N936="sníž. přenesená",J936,0)</f>
        <v>0</v>
      </c>
      <c r="BI936" s="230">
        <f>IF(N936="nulová",J936,0)</f>
        <v>0</v>
      </c>
      <c r="BJ936" s="17" t="s">
        <v>127</v>
      </c>
      <c r="BK936" s="230">
        <f>ROUND(I936*H936,2)</f>
        <v>0</v>
      </c>
      <c r="BL936" s="17" t="s">
        <v>228</v>
      </c>
      <c r="BM936" s="229" t="s">
        <v>1231</v>
      </c>
    </row>
    <row r="937" s="2" customFormat="1">
      <c r="A937" s="38"/>
      <c r="B937" s="39"/>
      <c r="C937" s="40"/>
      <c r="D937" s="231" t="s">
        <v>189</v>
      </c>
      <c r="E937" s="40"/>
      <c r="F937" s="232" t="s">
        <v>1232</v>
      </c>
      <c r="G937" s="40"/>
      <c r="H937" s="40"/>
      <c r="I937" s="233"/>
      <c r="J937" s="40"/>
      <c r="K937" s="40"/>
      <c r="L937" s="44"/>
      <c r="M937" s="234"/>
      <c r="N937" s="235"/>
      <c r="O937" s="91"/>
      <c r="P937" s="91"/>
      <c r="Q937" s="91"/>
      <c r="R937" s="91"/>
      <c r="S937" s="91"/>
      <c r="T937" s="92"/>
      <c r="U937" s="38"/>
      <c r="V937" s="38"/>
      <c r="W937" s="38"/>
      <c r="X937" s="38"/>
      <c r="Y937" s="38"/>
      <c r="Z937" s="38"/>
      <c r="AA937" s="38"/>
      <c r="AB937" s="38"/>
      <c r="AC937" s="38"/>
      <c r="AD937" s="38"/>
      <c r="AE937" s="38"/>
      <c r="AT937" s="17" t="s">
        <v>189</v>
      </c>
      <c r="AU937" s="17" t="s">
        <v>127</v>
      </c>
    </row>
    <row r="938" s="2" customFormat="1" ht="24.15" customHeight="1">
      <c r="A938" s="38"/>
      <c r="B938" s="39"/>
      <c r="C938" s="259" t="s">
        <v>1233</v>
      </c>
      <c r="D938" s="259" t="s">
        <v>238</v>
      </c>
      <c r="E938" s="260" t="s">
        <v>1234</v>
      </c>
      <c r="F938" s="261" t="s">
        <v>1235</v>
      </c>
      <c r="G938" s="262" t="s">
        <v>227</v>
      </c>
      <c r="H938" s="263">
        <v>405.548</v>
      </c>
      <c r="I938" s="264"/>
      <c r="J938" s="265">
        <f>ROUND(I938*H938,2)</f>
        <v>0</v>
      </c>
      <c r="K938" s="261" t="s">
        <v>187</v>
      </c>
      <c r="L938" s="266"/>
      <c r="M938" s="267" t="s">
        <v>1</v>
      </c>
      <c r="N938" s="268" t="s">
        <v>45</v>
      </c>
      <c r="O938" s="91"/>
      <c r="P938" s="227">
        <f>O938*H938</f>
        <v>0</v>
      </c>
      <c r="Q938" s="227">
        <v>0</v>
      </c>
      <c r="R938" s="227">
        <f>Q938*H938</f>
        <v>0</v>
      </c>
      <c r="S938" s="227">
        <v>0</v>
      </c>
      <c r="T938" s="228">
        <f>S938*H938</f>
        <v>0</v>
      </c>
      <c r="U938" s="38"/>
      <c r="V938" s="38"/>
      <c r="W938" s="38"/>
      <c r="X938" s="38"/>
      <c r="Y938" s="38"/>
      <c r="Z938" s="38"/>
      <c r="AA938" s="38"/>
      <c r="AB938" s="38"/>
      <c r="AC938" s="38"/>
      <c r="AD938" s="38"/>
      <c r="AE938" s="38"/>
      <c r="AR938" s="229" t="s">
        <v>269</v>
      </c>
      <c r="AT938" s="229" t="s">
        <v>238</v>
      </c>
      <c r="AU938" s="229" t="s">
        <v>127</v>
      </c>
      <c r="AY938" s="17" t="s">
        <v>181</v>
      </c>
      <c r="BE938" s="230">
        <f>IF(N938="základní",J938,0)</f>
        <v>0</v>
      </c>
      <c r="BF938" s="230">
        <f>IF(N938="snížená",J938,0)</f>
        <v>0</v>
      </c>
      <c r="BG938" s="230">
        <f>IF(N938="zákl. přenesená",J938,0)</f>
        <v>0</v>
      </c>
      <c r="BH938" s="230">
        <f>IF(N938="sníž. přenesená",J938,0)</f>
        <v>0</v>
      </c>
      <c r="BI938" s="230">
        <f>IF(N938="nulová",J938,0)</f>
        <v>0</v>
      </c>
      <c r="BJ938" s="17" t="s">
        <v>127</v>
      </c>
      <c r="BK938" s="230">
        <f>ROUND(I938*H938,2)</f>
        <v>0</v>
      </c>
      <c r="BL938" s="17" t="s">
        <v>228</v>
      </c>
      <c r="BM938" s="229" t="s">
        <v>1236</v>
      </c>
    </row>
    <row r="939" s="13" customFormat="1">
      <c r="A939" s="13"/>
      <c r="B939" s="236"/>
      <c r="C939" s="237"/>
      <c r="D939" s="238" t="s">
        <v>191</v>
      </c>
      <c r="E939" s="239" t="s">
        <v>1</v>
      </c>
      <c r="F939" s="240" t="s">
        <v>1237</v>
      </c>
      <c r="G939" s="237"/>
      <c r="H939" s="241">
        <v>405.548</v>
      </c>
      <c r="I939" s="242"/>
      <c r="J939" s="237"/>
      <c r="K939" s="237"/>
      <c r="L939" s="243"/>
      <c r="M939" s="244"/>
      <c r="N939" s="245"/>
      <c r="O939" s="245"/>
      <c r="P939" s="245"/>
      <c r="Q939" s="245"/>
      <c r="R939" s="245"/>
      <c r="S939" s="245"/>
      <c r="T939" s="246"/>
      <c r="U939" s="13"/>
      <c r="V939" s="13"/>
      <c r="W939" s="13"/>
      <c r="X939" s="13"/>
      <c r="Y939" s="13"/>
      <c r="Z939" s="13"/>
      <c r="AA939" s="13"/>
      <c r="AB939" s="13"/>
      <c r="AC939" s="13"/>
      <c r="AD939" s="13"/>
      <c r="AE939" s="13"/>
      <c r="AT939" s="247" t="s">
        <v>191</v>
      </c>
      <c r="AU939" s="247" t="s">
        <v>127</v>
      </c>
      <c r="AV939" s="13" t="s">
        <v>127</v>
      </c>
      <c r="AW939" s="13" t="s">
        <v>36</v>
      </c>
      <c r="AX939" s="13" t="s">
        <v>79</v>
      </c>
      <c r="AY939" s="247" t="s">
        <v>181</v>
      </c>
    </row>
    <row r="940" s="14" customFormat="1">
      <c r="A940" s="14"/>
      <c r="B940" s="248"/>
      <c r="C940" s="249"/>
      <c r="D940" s="238" t="s">
        <v>191</v>
      </c>
      <c r="E940" s="250" t="s">
        <v>1</v>
      </c>
      <c r="F940" s="251" t="s">
        <v>193</v>
      </c>
      <c r="G940" s="249"/>
      <c r="H940" s="252">
        <v>405.548</v>
      </c>
      <c r="I940" s="253"/>
      <c r="J940" s="249"/>
      <c r="K940" s="249"/>
      <c r="L940" s="254"/>
      <c r="M940" s="255"/>
      <c r="N940" s="256"/>
      <c r="O940" s="256"/>
      <c r="P940" s="256"/>
      <c r="Q940" s="256"/>
      <c r="R940" s="256"/>
      <c r="S940" s="256"/>
      <c r="T940" s="257"/>
      <c r="U940" s="14"/>
      <c r="V940" s="14"/>
      <c r="W940" s="14"/>
      <c r="X940" s="14"/>
      <c r="Y940" s="14"/>
      <c r="Z940" s="14"/>
      <c r="AA940" s="14"/>
      <c r="AB940" s="14"/>
      <c r="AC940" s="14"/>
      <c r="AD940" s="14"/>
      <c r="AE940" s="14"/>
      <c r="AT940" s="258" t="s">
        <v>191</v>
      </c>
      <c r="AU940" s="258" t="s">
        <v>127</v>
      </c>
      <c r="AV940" s="14" t="s">
        <v>188</v>
      </c>
      <c r="AW940" s="14" t="s">
        <v>36</v>
      </c>
      <c r="AX940" s="14" t="s">
        <v>86</v>
      </c>
      <c r="AY940" s="258" t="s">
        <v>181</v>
      </c>
    </row>
    <row r="941" s="2" customFormat="1" ht="37.8" customHeight="1">
      <c r="A941" s="38"/>
      <c r="B941" s="39"/>
      <c r="C941" s="218" t="s">
        <v>760</v>
      </c>
      <c r="D941" s="218" t="s">
        <v>183</v>
      </c>
      <c r="E941" s="219" t="s">
        <v>1238</v>
      </c>
      <c r="F941" s="220" t="s">
        <v>1239</v>
      </c>
      <c r="G941" s="221" t="s">
        <v>227</v>
      </c>
      <c r="H941" s="222">
        <v>283.49000000000001</v>
      </c>
      <c r="I941" s="223"/>
      <c r="J941" s="224">
        <f>ROUND(I941*H941,2)</f>
        <v>0</v>
      </c>
      <c r="K941" s="220" t="s">
        <v>187</v>
      </c>
      <c r="L941" s="44"/>
      <c r="M941" s="225" t="s">
        <v>1</v>
      </c>
      <c r="N941" s="226" t="s">
        <v>45</v>
      </c>
      <c r="O941" s="91"/>
      <c r="P941" s="227">
        <f>O941*H941</f>
        <v>0</v>
      </c>
      <c r="Q941" s="227">
        <v>0</v>
      </c>
      <c r="R941" s="227">
        <f>Q941*H941</f>
        <v>0</v>
      </c>
      <c r="S941" s="227">
        <v>0</v>
      </c>
      <c r="T941" s="228">
        <f>S941*H941</f>
        <v>0</v>
      </c>
      <c r="U941" s="38"/>
      <c r="V941" s="38"/>
      <c r="W941" s="38"/>
      <c r="X941" s="38"/>
      <c r="Y941" s="38"/>
      <c r="Z941" s="38"/>
      <c r="AA941" s="38"/>
      <c r="AB941" s="38"/>
      <c r="AC941" s="38"/>
      <c r="AD941" s="38"/>
      <c r="AE941" s="38"/>
      <c r="AR941" s="229" t="s">
        <v>228</v>
      </c>
      <c r="AT941" s="229" t="s">
        <v>183</v>
      </c>
      <c r="AU941" s="229" t="s">
        <v>127</v>
      </c>
      <c r="AY941" s="17" t="s">
        <v>181</v>
      </c>
      <c r="BE941" s="230">
        <f>IF(N941="základní",J941,0)</f>
        <v>0</v>
      </c>
      <c r="BF941" s="230">
        <f>IF(N941="snížená",J941,0)</f>
        <v>0</v>
      </c>
      <c r="BG941" s="230">
        <f>IF(N941="zákl. přenesená",J941,0)</f>
        <v>0</v>
      </c>
      <c r="BH941" s="230">
        <f>IF(N941="sníž. přenesená",J941,0)</f>
        <v>0</v>
      </c>
      <c r="BI941" s="230">
        <f>IF(N941="nulová",J941,0)</f>
        <v>0</v>
      </c>
      <c r="BJ941" s="17" t="s">
        <v>127</v>
      </c>
      <c r="BK941" s="230">
        <f>ROUND(I941*H941,2)</f>
        <v>0</v>
      </c>
      <c r="BL941" s="17" t="s">
        <v>228</v>
      </c>
      <c r="BM941" s="229" t="s">
        <v>1240</v>
      </c>
    </row>
    <row r="942" s="2" customFormat="1">
      <c r="A942" s="38"/>
      <c r="B942" s="39"/>
      <c r="C942" s="40"/>
      <c r="D942" s="231" t="s">
        <v>189</v>
      </c>
      <c r="E942" s="40"/>
      <c r="F942" s="232" t="s">
        <v>1241</v>
      </c>
      <c r="G942" s="40"/>
      <c r="H942" s="40"/>
      <c r="I942" s="233"/>
      <c r="J942" s="40"/>
      <c r="K942" s="40"/>
      <c r="L942" s="44"/>
      <c r="M942" s="234"/>
      <c r="N942" s="235"/>
      <c r="O942" s="91"/>
      <c r="P942" s="91"/>
      <c r="Q942" s="91"/>
      <c r="R942" s="91"/>
      <c r="S942" s="91"/>
      <c r="T942" s="92"/>
      <c r="U942" s="38"/>
      <c r="V942" s="38"/>
      <c r="W942" s="38"/>
      <c r="X942" s="38"/>
      <c r="Y942" s="38"/>
      <c r="Z942" s="38"/>
      <c r="AA942" s="38"/>
      <c r="AB942" s="38"/>
      <c r="AC942" s="38"/>
      <c r="AD942" s="38"/>
      <c r="AE942" s="38"/>
      <c r="AT942" s="17" t="s">
        <v>189</v>
      </c>
      <c r="AU942" s="17" t="s">
        <v>127</v>
      </c>
    </row>
    <row r="943" s="13" customFormat="1">
      <c r="A943" s="13"/>
      <c r="B943" s="236"/>
      <c r="C943" s="237"/>
      <c r="D943" s="238" t="s">
        <v>191</v>
      </c>
      <c r="E943" s="239" t="s">
        <v>1</v>
      </c>
      <c r="F943" s="240" t="s">
        <v>1195</v>
      </c>
      <c r="G943" s="237"/>
      <c r="H943" s="241">
        <v>372.88</v>
      </c>
      <c r="I943" s="242"/>
      <c r="J943" s="237"/>
      <c r="K943" s="237"/>
      <c r="L943" s="243"/>
      <c r="M943" s="244"/>
      <c r="N943" s="245"/>
      <c r="O943" s="245"/>
      <c r="P943" s="245"/>
      <c r="Q943" s="245"/>
      <c r="R943" s="245"/>
      <c r="S943" s="245"/>
      <c r="T943" s="246"/>
      <c r="U943" s="13"/>
      <c r="V943" s="13"/>
      <c r="W943" s="13"/>
      <c r="X943" s="13"/>
      <c r="Y943" s="13"/>
      <c r="Z943" s="13"/>
      <c r="AA943" s="13"/>
      <c r="AB943" s="13"/>
      <c r="AC943" s="13"/>
      <c r="AD943" s="13"/>
      <c r="AE943" s="13"/>
      <c r="AT943" s="247" t="s">
        <v>191</v>
      </c>
      <c r="AU943" s="247" t="s">
        <v>127</v>
      </c>
      <c r="AV943" s="13" t="s">
        <v>127</v>
      </c>
      <c r="AW943" s="13" t="s">
        <v>36</v>
      </c>
      <c r="AX943" s="13" t="s">
        <v>79</v>
      </c>
      <c r="AY943" s="247" t="s">
        <v>181</v>
      </c>
    </row>
    <row r="944" s="13" customFormat="1">
      <c r="A944" s="13"/>
      <c r="B944" s="236"/>
      <c r="C944" s="237"/>
      <c r="D944" s="238" t="s">
        <v>191</v>
      </c>
      <c r="E944" s="239" t="s">
        <v>1</v>
      </c>
      <c r="F944" s="240" t="s">
        <v>1242</v>
      </c>
      <c r="G944" s="237"/>
      <c r="H944" s="241">
        <v>-37</v>
      </c>
      <c r="I944" s="242"/>
      <c r="J944" s="237"/>
      <c r="K944" s="237"/>
      <c r="L944" s="243"/>
      <c r="M944" s="244"/>
      <c r="N944" s="245"/>
      <c r="O944" s="245"/>
      <c r="P944" s="245"/>
      <c r="Q944" s="245"/>
      <c r="R944" s="245"/>
      <c r="S944" s="245"/>
      <c r="T944" s="246"/>
      <c r="U944" s="13"/>
      <c r="V944" s="13"/>
      <c r="W944" s="13"/>
      <c r="X944" s="13"/>
      <c r="Y944" s="13"/>
      <c r="Z944" s="13"/>
      <c r="AA944" s="13"/>
      <c r="AB944" s="13"/>
      <c r="AC944" s="13"/>
      <c r="AD944" s="13"/>
      <c r="AE944" s="13"/>
      <c r="AT944" s="247" t="s">
        <v>191</v>
      </c>
      <c r="AU944" s="247" t="s">
        <v>127</v>
      </c>
      <c r="AV944" s="13" t="s">
        <v>127</v>
      </c>
      <c r="AW944" s="13" t="s">
        <v>36</v>
      </c>
      <c r="AX944" s="13" t="s">
        <v>79</v>
      </c>
      <c r="AY944" s="247" t="s">
        <v>181</v>
      </c>
    </row>
    <row r="945" s="13" customFormat="1">
      <c r="A945" s="13"/>
      <c r="B945" s="236"/>
      <c r="C945" s="237"/>
      <c r="D945" s="238" t="s">
        <v>191</v>
      </c>
      <c r="E945" s="239" t="s">
        <v>1</v>
      </c>
      <c r="F945" s="240" t="s">
        <v>1243</v>
      </c>
      <c r="G945" s="237"/>
      <c r="H945" s="241">
        <v>-52.390000000000001</v>
      </c>
      <c r="I945" s="242"/>
      <c r="J945" s="237"/>
      <c r="K945" s="237"/>
      <c r="L945" s="243"/>
      <c r="M945" s="244"/>
      <c r="N945" s="245"/>
      <c r="O945" s="245"/>
      <c r="P945" s="245"/>
      <c r="Q945" s="245"/>
      <c r="R945" s="245"/>
      <c r="S945" s="245"/>
      <c r="T945" s="246"/>
      <c r="U945" s="13"/>
      <c r="V945" s="13"/>
      <c r="W945" s="13"/>
      <c r="X945" s="13"/>
      <c r="Y945" s="13"/>
      <c r="Z945" s="13"/>
      <c r="AA945" s="13"/>
      <c r="AB945" s="13"/>
      <c r="AC945" s="13"/>
      <c r="AD945" s="13"/>
      <c r="AE945" s="13"/>
      <c r="AT945" s="247" t="s">
        <v>191</v>
      </c>
      <c r="AU945" s="247" t="s">
        <v>127</v>
      </c>
      <c r="AV945" s="13" t="s">
        <v>127</v>
      </c>
      <c r="AW945" s="13" t="s">
        <v>36</v>
      </c>
      <c r="AX945" s="13" t="s">
        <v>79</v>
      </c>
      <c r="AY945" s="247" t="s">
        <v>181</v>
      </c>
    </row>
    <row r="946" s="14" customFormat="1">
      <c r="A946" s="14"/>
      <c r="B946" s="248"/>
      <c r="C946" s="249"/>
      <c r="D946" s="238" t="s">
        <v>191</v>
      </c>
      <c r="E946" s="250" t="s">
        <v>1</v>
      </c>
      <c r="F946" s="251" t="s">
        <v>193</v>
      </c>
      <c r="G946" s="249"/>
      <c r="H946" s="252">
        <v>283.49000000000001</v>
      </c>
      <c r="I946" s="253"/>
      <c r="J946" s="249"/>
      <c r="K946" s="249"/>
      <c r="L946" s="254"/>
      <c r="M946" s="255"/>
      <c r="N946" s="256"/>
      <c r="O946" s="256"/>
      <c r="P946" s="256"/>
      <c r="Q946" s="256"/>
      <c r="R946" s="256"/>
      <c r="S946" s="256"/>
      <c r="T946" s="257"/>
      <c r="U946" s="14"/>
      <c r="V946" s="14"/>
      <c r="W946" s="14"/>
      <c r="X946" s="14"/>
      <c r="Y946" s="14"/>
      <c r="Z946" s="14"/>
      <c r="AA946" s="14"/>
      <c r="AB946" s="14"/>
      <c r="AC946" s="14"/>
      <c r="AD946" s="14"/>
      <c r="AE946" s="14"/>
      <c r="AT946" s="258" t="s">
        <v>191</v>
      </c>
      <c r="AU946" s="258" t="s">
        <v>127</v>
      </c>
      <c r="AV946" s="14" t="s">
        <v>188</v>
      </c>
      <c r="AW946" s="14" t="s">
        <v>36</v>
      </c>
      <c r="AX946" s="14" t="s">
        <v>86</v>
      </c>
      <c r="AY946" s="258" t="s">
        <v>181</v>
      </c>
    </row>
    <row r="947" s="2" customFormat="1" ht="24.15" customHeight="1">
      <c r="A947" s="38"/>
      <c r="B947" s="39"/>
      <c r="C947" s="259" t="s">
        <v>1244</v>
      </c>
      <c r="D947" s="259" t="s">
        <v>238</v>
      </c>
      <c r="E947" s="260" t="s">
        <v>1245</v>
      </c>
      <c r="F947" s="261" t="s">
        <v>1246</v>
      </c>
      <c r="G947" s="262" t="s">
        <v>186</v>
      </c>
      <c r="H947" s="263">
        <v>34.018999999999998</v>
      </c>
      <c r="I947" s="264"/>
      <c r="J947" s="265">
        <f>ROUND(I947*H947,2)</f>
        <v>0</v>
      </c>
      <c r="K947" s="261" t="s">
        <v>187</v>
      </c>
      <c r="L947" s="266"/>
      <c r="M947" s="267" t="s">
        <v>1</v>
      </c>
      <c r="N947" s="268" t="s">
        <v>45</v>
      </c>
      <c r="O947" s="91"/>
      <c r="P947" s="227">
        <f>O947*H947</f>
        <v>0</v>
      </c>
      <c r="Q947" s="227">
        <v>0</v>
      </c>
      <c r="R947" s="227">
        <f>Q947*H947</f>
        <v>0</v>
      </c>
      <c r="S947" s="227">
        <v>0</v>
      </c>
      <c r="T947" s="228">
        <f>S947*H947</f>
        <v>0</v>
      </c>
      <c r="U947" s="38"/>
      <c r="V947" s="38"/>
      <c r="W947" s="38"/>
      <c r="X947" s="38"/>
      <c r="Y947" s="38"/>
      <c r="Z947" s="38"/>
      <c r="AA947" s="38"/>
      <c r="AB947" s="38"/>
      <c r="AC947" s="38"/>
      <c r="AD947" s="38"/>
      <c r="AE947" s="38"/>
      <c r="AR947" s="229" t="s">
        <v>269</v>
      </c>
      <c r="AT947" s="229" t="s">
        <v>238</v>
      </c>
      <c r="AU947" s="229" t="s">
        <v>127</v>
      </c>
      <c r="AY947" s="17" t="s">
        <v>181</v>
      </c>
      <c r="BE947" s="230">
        <f>IF(N947="základní",J947,0)</f>
        <v>0</v>
      </c>
      <c r="BF947" s="230">
        <f>IF(N947="snížená",J947,0)</f>
        <v>0</v>
      </c>
      <c r="BG947" s="230">
        <f>IF(N947="zákl. přenesená",J947,0)</f>
        <v>0</v>
      </c>
      <c r="BH947" s="230">
        <f>IF(N947="sníž. přenesená",J947,0)</f>
        <v>0</v>
      </c>
      <c r="BI947" s="230">
        <f>IF(N947="nulová",J947,0)</f>
        <v>0</v>
      </c>
      <c r="BJ947" s="17" t="s">
        <v>127</v>
      </c>
      <c r="BK947" s="230">
        <f>ROUND(I947*H947,2)</f>
        <v>0</v>
      </c>
      <c r="BL947" s="17" t="s">
        <v>228</v>
      </c>
      <c r="BM947" s="229" t="s">
        <v>1247</v>
      </c>
    </row>
    <row r="948" s="13" customFormat="1">
      <c r="A948" s="13"/>
      <c r="B948" s="236"/>
      <c r="C948" s="237"/>
      <c r="D948" s="238" t="s">
        <v>191</v>
      </c>
      <c r="E948" s="239" t="s">
        <v>1</v>
      </c>
      <c r="F948" s="240" t="s">
        <v>1248</v>
      </c>
      <c r="G948" s="237"/>
      <c r="H948" s="241">
        <v>34.018999999999998</v>
      </c>
      <c r="I948" s="242"/>
      <c r="J948" s="237"/>
      <c r="K948" s="237"/>
      <c r="L948" s="243"/>
      <c r="M948" s="244"/>
      <c r="N948" s="245"/>
      <c r="O948" s="245"/>
      <c r="P948" s="245"/>
      <c r="Q948" s="245"/>
      <c r="R948" s="245"/>
      <c r="S948" s="245"/>
      <c r="T948" s="246"/>
      <c r="U948" s="13"/>
      <c r="V948" s="13"/>
      <c r="W948" s="13"/>
      <c r="X948" s="13"/>
      <c r="Y948" s="13"/>
      <c r="Z948" s="13"/>
      <c r="AA948" s="13"/>
      <c r="AB948" s="13"/>
      <c r="AC948" s="13"/>
      <c r="AD948" s="13"/>
      <c r="AE948" s="13"/>
      <c r="AT948" s="247" t="s">
        <v>191</v>
      </c>
      <c r="AU948" s="247" t="s">
        <v>127</v>
      </c>
      <c r="AV948" s="13" t="s">
        <v>127</v>
      </c>
      <c r="AW948" s="13" t="s">
        <v>36</v>
      </c>
      <c r="AX948" s="13" t="s">
        <v>79</v>
      </c>
      <c r="AY948" s="247" t="s">
        <v>181</v>
      </c>
    </row>
    <row r="949" s="14" customFormat="1">
      <c r="A949" s="14"/>
      <c r="B949" s="248"/>
      <c r="C949" s="249"/>
      <c r="D949" s="238" t="s">
        <v>191</v>
      </c>
      <c r="E949" s="250" t="s">
        <v>1</v>
      </c>
      <c r="F949" s="251" t="s">
        <v>193</v>
      </c>
      <c r="G949" s="249"/>
      <c r="H949" s="252">
        <v>34.018999999999998</v>
      </c>
      <c r="I949" s="253"/>
      <c r="J949" s="249"/>
      <c r="K949" s="249"/>
      <c r="L949" s="254"/>
      <c r="M949" s="255"/>
      <c r="N949" s="256"/>
      <c r="O949" s="256"/>
      <c r="P949" s="256"/>
      <c r="Q949" s="256"/>
      <c r="R949" s="256"/>
      <c r="S949" s="256"/>
      <c r="T949" s="257"/>
      <c r="U949" s="14"/>
      <c r="V949" s="14"/>
      <c r="W949" s="14"/>
      <c r="X949" s="14"/>
      <c r="Y949" s="14"/>
      <c r="Z949" s="14"/>
      <c r="AA949" s="14"/>
      <c r="AB949" s="14"/>
      <c r="AC949" s="14"/>
      <c r="AD949" s="14"/>
      <c r="AE949" s="14"/>
      <c r="AT949" s="258" t="s">
        <v>191</v>
      </c>
      <c r="AU949" s="258" t="s">
        <v>127</v>
      </c>
      <c r="AV949" s="14" t="s">
        <v>188</v>
      </c>
      <c r="AW949" s="14" t="s">
        <v>36</v>
      </c>
      <c r="AX949" s="14" t="s">
        <v>86</v>
      </c>
      <c r="AY949" s="258" t="s">
        <v>181</v>
      </c>
    </row>
    <row r="950" s="2" customFormat="1" ht="33" customHeight="1">
      <c r="A950" s="38"/>
      <c r="B950" s="39"/>
      <c r="C950" s="218" t="s">
        <v>765</v>
      </c>
      <c r="D950" s="218" t="s">
        <v>183</v>
      </c>
      <c r="E950" s="219" t="s">
        <v>1249</v>
      </c>
      <c r="F950" s="220" t="s">
        <v>1250</v>
      </c>
      <c r="G950" s="221" t="s">
        <v>227</v>
      </c>
      <c r="H950" s="222">
        <v>283.49000000000001</v>
      </c>
      <c r="I950" s="223"/>
      <c r="J950" s="224">
        <f>ROUND(I950*H950,2)</f>
        <v>0</v>
      </c>
      <c r="K950" s="220" t="s">
        <v>187</v>
      </c>
      <c r="L950" s="44"/>
      <c r="M950" s="225" t="s">
        <v>1</v>
      </c>
      <c r="N950" s="226" t="s">
        <v>45</v>
      </c>
      <c r="O950" s="91"/>
      <c r="P950" s="227">
        <f>O950*H950</f>
        <v>0</v>
      </c>
      <c r="Q950" s="227">
        <v>0</v>
      </c>
      <c r="R950" s="227">
        <f>Q950*H950</f>
        <v>0</v>
      </c>
      <c r="S950" s="227">
        <v>0</v>
      </c>
      <c r="T950" s="228">
        <f>S950*H950</f>
        <v>0</v>
      </c>
      <c r="U950" s="38"/>
      <c r="V950" s="38"/>
      <c r="W950" s="38"/>
      <c r="X950" s="38"/>
      <c r="Y950" s="38"/>
      <c r="Z950" s="38"/>
      <c r="AA950" s="38"/>
      <c r="AB950" s="38"/>
      <c r="AC950" s="38"/>
      <c r="AD950" s="38"/>
      <c r="AE950" s="38"/>
      <c r="AR950" s="229" t="s">
        <v>228</v>
      </c>
      <c r="AT950" s="229" t="s">
        <v>183</v>
      </c>
      <c r="AU950" s="229" t="s">
        <v>127</v>
      </c>
      <c r="AY950" s="17" t="s">
        <v>181</v>
      </c>
      <c r="BE950" s="230">
        <f>IF(N950="základní",J950,0)</f>
        <v>0</v>
      </c>
      <c r="BF950" s="230">
        <f>IF(N950="snížená",J950,0)</f>
        <v>0</v>
      </c>
      <c r="BG950" s="230">
        <f>IF(N950="zákl. přenesená",J950,0)</f>
        <v>0</v>
      </c>
      <c r="BH950" s="230">
        <f>IF(N950="sníž. přenesená",J950,0)</f>
        <v>0</v>
      </c>
      <c r="BI950" s="230">
        <f>IF(N950="nulová",J950,0)</f>
        <v>0</v>
      </c>
      <c r="BJ950" s="17" t="s">
        <v>127</v>
      </c>
      <c r="BK950" s="230">
        <f>ROUND(I950*H950,2)</f>
        <v>0</v>
      </c>
      <c r="BL950" s="17" t="s">
        <v>228</v>
      </c>
      <c r="BM950" s="229" t="s">
        <v>1251</v>
      </c>
    </row>
    <row r="951" s="2" customFormat="1">
      <c r="A951" s="38"/>
      <c r="B951" s="39"/>
      <c r="C951" s="40"/>
      <c r="D951" s="231" t="s">
        <v>189</v>
      </c>
      <c r="E951" s="40"/>
      <c r="F951" s="232" t="s">
        <v>1252</v>
      </c>
      <c r="G951" s="40"/>
      <c r="H951" s="40"/>
      <c r="I951" s="233"/>
      <c r="J951" s="40"/>
      <c r="K951" s="40"/>
      <c r="L951" s="44"/>
      <c r="M951" s="234"/>
      <c r="N951" s="235"/>
      <c r="O951" s="91"/>
      <c r="P951" s="91"/>
      <c r="Q951" s="91"/>
      <c r="R951" s="91"/>
      <c r="S951" s="91"/>
      <c r="T951" s="92"/>
      <c r="U951" s="38"/>
      <c r="V951" s="38"/>
      <c r="W951" s="38"/>
      <c r="X951" s="38"/>
      <c r="Y951" s="38"/>
      <c r="Z951" s="38"/>
      <c r="AA951" s="38"/>
      <c r="AB951" s="38"/>
      <c r="AC951" s="38"/>
      <c r="AD951" s="38"/>
      <c r="AE951" s="38"/>
      <c r="AT951" s="17" t="s">
        <v>189</v>
      </c>
      <c r="AU951" s="17" t="s">
        <v>127</v>
      </c>
    </row>
    <row r="952" s="2" customFormat="1" ht="16.5" customHeight="1">
      <c r="A952" s="38"/>
      <c r="B952" s="39"/>
      <c r="C952" s="259" t="s">
        <v>1253</v>
      </c>
      <c r="D952" s="259" t="s">
        <v>238</v>
      </c>
      <c r="E952" s="260" t="s">
        <v>1254</v>
      </c>
      <c r="F952" s="261" t="s">
        <v>1255</v>
      </c>
      <c r="G952" s="262" t="s">
        <v>227</v>
      </c>
      <c r="H952" s="263">
        <v>283.49000000000001</v>
      </c>
      <c r="I952" s="264"/>
      <c r="J952" s="265">
        <f>ROUND(I952*H952,2)</f>
        <v>0</v>
      </c>
      <c r="K952" s="261" t="s">
        <v>187</v>
      </c>
      <c r="L952" s="266"/>
      <c r="M952" s="267" t="s">
        <v>1</v>
      </c>
      <c r="N952" s="268" t="s">
        <v>45</v>
      </c>
      <c r="O952" s="91"/>
      <c r="P952" s="227">
        <f>O952*H952</f>
        <v>0</v>
      </c>
      <c r="Q952" s="227">
        <v>0</v>
      </c>
      <c r="R952" s="227">
        <f>Q952*H952</f>
        <v>0</v>
      </c>
      <c r="S952" s="227">
        <v>0</v>
      </c>
      <c r="T952" s="228">
        <f>S952*H952</f>
        <v>0</v>
      </c>
      <c r="U952" s="38"/>
      <c r="V952" s="38"/>
      <c r="W952" s="38"/>
      <c r="X952" s="38"/>
      <c r="Y952" s="38"/>
      <c r="Z952" s="38"/>
      <c r="AA952" s="38"/>
      <c r="AB952" s="38"/>
      <c r="AC952" s="38"/>
      <c r="AD952" s="38"/>
      <c r="AE952" s="38"/>
      <c r="AR952" s="229" t="s">
        <v>269</v>
      </c>
      <c r="AT952" s="229" t="s">
        <v>238</v>
      </c>
      <c r="AU952" s="229" t="s">
        <v>127</v>
      </c>
      <c r="AY952" s="17" t="s">
        <v>181</v>
      </c>
      <c r="BE952" s="230">
        <f>IF(N952="základní",J952,0)</f>
        <v>0</v>
      </c>
      <c r="BF952" s="230">
        <f>IF(N952="snížená",J952,0)</f>
        <v>0</v>
      </c>
      <c r="BG952" s="230">
        <f>IF(N952="zákl. přenesená",J952,0)</f>
        <v>0</v>
      </c>
      <c r="BH952" s="230">
        <f>IF(N952="sníž. přenesená",J952,0)</f>
        <v>0</v>
      </c>
      <c r="BI952" s="230">
        <f>IF(N952="nulová",J952,0)</f>
        <v>0</v>
      </c>
      <c r="BJ952" s="17" t="s">
        <v>127</v>
      </c>
      <c r="BK952" s="230">
        <f>ROUND(I952*H952,2)</f>
        <v>0</v>
      </c>
      <c r="BL952" s="17" t="s">
        <v>228</v>
      </c>
      <c r="BM952" s="229" t="s">
        <v>1256</v>
      </c>
    </row>
    <row r="953" s="2" customFormat="1" ht="55.5" customHeight="1">
      <c r="A953" s="38"/>
      <c r="B953" s="39"/>
      <c r="C953" s="218" t="s">
        <v>769</v>
      </c>
      <c r="D953" s="218" t="s">
        <v>183</v>
      </c>
      <c r="E953" s="219" t="s">
        <v>1257</v>
      </c>
      <c r="F953" s="220" t="s">
        <v>1258</v>
      </c>
      <c r="G953" s="221" t="s">
        <v>186</v>
      </c>
      <c r="H953" s="222">
        <v>4.4400000000000004</v>
      </c>
      <c r="I953" s="223"/>
      <c r="J953" s="224">
        <f>ROUND(I953*H953,2)</f>
        <v>0</v>
      </c>
      <c r="K953" s="220" t="s">
        <v>187</v>
      </c>
      <c r="L953" s="44"/>
      <c r="M953" s="225" t="s">
        <v>1</v>
      </c>
      <c r="N953" s="226" t="s">
        <v>45</v>
      </c>
      <c r="O953" s="91"/>
      <c r="P953" s="227">
        <f>O953*H953</f>
        <v>0</v>
      </c>
      <c r="Q953" s="227">
        <v>0</v>
      </c>
      <c r="R953" s="227">
        <f>Q953*H953</f>
        <v>0</v>
      </c>
      <c r="S953" s="227">
        <v>0</v>
      </c>
      <c r="T953" s="228">
        <f>S953*H953</f>
        <v>0</v>
      </c>
      <c r="U953" s="38"/>
      <c r="V953" s="38"/>
      <c r="W953" s="38"/>
      <c r="X953" s="38"/>
      <c r="Y953" s="38"/>
      <c r="Z953" s="38"/>
      <c r="AA953" s="38"/>
      <c r="AB953" s="38"/>
      <c r="AC953" s="38"/>
      <c r="AD953" s="38"/>
      <c r="AE953" s="38"/>
      <c r="AR953" s="229" t="s">
        <v>228</v>
      </c>
      <c r="AT953" s="229" t="s">
        <v>183</v>
      </c>
      <c r="AU953" s="229" t="s">
        <v>127</v>
      </c>
      <c r="AY953" s="17" t="s">
        <v>181</v>
      </c>
      <c r="BE953" s="230">
        <f>IF(N953="základní",J953,0)</f>
        <v>0</v>
      </c>
      <c r="BF953" s="230">
        <f>IF(N953="snížená",J953,0)</f>
        <v>0</v>
      </c>
      <c r="BG953" s="230">
        <f>IF(N953="zákl. přenesená",J953,0)</f>
        <v>0</v>
      </c>
      <c r="BH953" s="230">
        <f>IF(N953="sníž. přenesená",J953,0)</f>
        <v>0</v>
      </c>
      <c r="BI953" s="230">
        <f>IF(N953="nulová",J953,0)</f>
        <v>0</v>
      </c>
      <c r="BJ953" s="17" t="s">
        <v>127</v>
      </c>
      <c r="BK953" s="230">
        <f>ROUND(I953*H953,2)</f>
        <v>0</v>
      </c>
      <c r="BL953" s="17" t="s">
        <v>228</v>
      </c>
      <c r="BM953" s="229" t="s">
        <v>1259</v>
      </c>
    </row>
    <row r="954" s="2" customFormat="1">
      <c r="A954" s="38"/>
      <c r="B954" s="39"/>
      <c r="C954" s="40"/>
      <c r="D954" s="231" t="s">
        <v>189</v>
      </c>
      <c r="E954" s="40"/>
      <c r="F954" s="232" t="s">
        <v>1260</v>
      </c>
      <c r="G954" s="40"/>
      <c r="H954" s="40"/>
      <c r="I954" s="233"/>
      <c r="J954" s="40"/>
      <c r="K954" s="40"/>
      <c r="L954" s="44"/>
      <c r="M954" s="234"/>
      <c r="N954" s="235"/>
      <c r="O954" s="91"/>
      <c r="P954" s="91"/>
      <c r="Q954" s="91"/>
      <c r="R954" s="91"/>
      <c r="S954" s="91"/>
      <c r="T954" s="92"/>
      <c r="U954" s="38"/>
      <c r="V954" s="38"/>
      <c r="W954" s="38"/>
      <c r="X954" s="38"/>
      <c r="Y954" s="38"/>
      <c r="Z954" s="38"/>
      <c r="AA954" s="38"/>
      <c r="AB954" s="38"/>
      <c r="AC954" s="38"/>
      <c r="AD954" s="38"/>
      <c r="AE954" s="38"/>
      <c r="AT954" s="17" t="s">
        <v>189</v>
      </c>
      <c r="AU954" s="17" t="s">
        <v>127</v>
      </c>
    </row>
    <row r="955" s="13" customFormat="1">
      <c r="A955" s="13"/>
      <c r="B955" s="236"/>
      <c r="C955" s="237"/>
      <c r="D955" s="238" t="s">
        <v>191</v>
      </c>
      <c r="E955" s="239" t="s">
        <v>1</v>
      </c>
      <c r="F955" s="240" t="s">
        <v>1261</v>
      </c>
      <c r="G955" s="237"/>
      <c r="H955" s="241">
        <v>4.4400000000000004</v>
      </c>
      <c r="I955" s="242"/>
      <c r="J955" s="237"/>
      <c r="K955" s="237"/>
      <c r="L955" s="243"/>
      <c r="M955" s="244"/>
      <c r="N955" s="245"/>
      <c r="O955" s="245"/>
      <c r="P955" s="245"/>
      <c r="Q955" s="245"/>
      <c r="R955" s="245"/>
      <c r="S955" s="245"/>
      <c r="T955" s="246"/>
      <c r="U955" s="13"/>
      <c r="V955" s="13"/>
      <c r="W955" s="13"/>
      <c r="X955" s="13"/>
      <c r="Y955" s="13"/>
      <c r="Z955" s="13"/>
      <c r="AA955" s="13"/>
      <c r="AB955" s="13"/>
      <c r="AC955" s="13"/>
      <c r="AD955" s="13"/>
      <c r="AE955" s="13"/>
      <c r="AT955" s="247" t="s">
        <v>191</v>
      </c>
      <c r="AU955" s="247" t="s">
        <v>127</v>
      </c>
      <c r="AV955" s="13" t="s">
        <v>127</v>
      </c>
      <c r="AW955" s="13" t="s">
        <v>36</v>
      </c>
      <c r="AX955" s="13" t="s">
        <v>79</v>
      </c>
      <c r="AY955" s="247" t="s">
        <v>181</v>
      </c>
    </row>
    <row r="956" s="14" customFormat="1">
      <c r="A956" s="14"/>
      <c r="B956" s="248"/>
      <c r="C956" s="249"/>
      <c r="D956" s="238" t="s">
        <v>191</v>
      </c>
      <c r="E956" s="250" t="s">
        <v>1</v>
      </c>
      <c r="F956" s="251" t="s">
        <v>193</v>
      </c>
      <c r="G956" s="249"/>
      <c r="H956" s="252">
        <v>4.4400000000000004</v>
      </c>
      <c r="I956" s="253"/>
      <c r="J956" s="249"/>
      <c r="K956" s="249"/>
      <c r="L956" s="254"/>
      <c r="M956" s="255"/>
      <c r="N956" s="256"/>
      <c r="O956" s="256"/>
      <c r="P956" s="256"/>
      <c r="Q956" s="256"/>
      <c r="R956" s="256"/>
      <c r="S956" s="256"/>
      <c r="T956" s="257"/>
      <c r="U956" s="14"/>
      <c r="V956" s="14"/>
      <c r="W956" s="14"/>
      <c r="X956" s="14"/>
      <c r="Y956" s="14"/>
      <c r="Z956" s="14"/>
      <c r="AA956" s="14"/>
      <c r="AB956" s="14"/>
      <c r="AC956" s="14"/>
      <c r="AD956" s="14"/>
      <c r="AE956" s="14"/>
      <c r="AT956" s="258" t="s">
        <v>191</v>
      </c>
      <c r="AU956" s="258" t="s">
        <v>127</v>
      </c>
      <c r="AV956" s="14" t="s">
        <v>188</v>
      </c>
      <c r="AW956" s="14" t="s">
        <v>36</v>
      </c>
      <c r="AX956" s="14" t="s">
        <v>86</v>
      </c>
      <c r="AY956" s="258" t="s">
        <v>181</v>
      </c>
    </row>
    <row r="957" s="2" customFormat="1" ht="16.5" customHeight="1">
      <c r="A957" s="38"/>
      <c r="B957" s="39"/>
      <c r="C957" s="259" t="s">
        <v>1262</v>
      </c>
      <c r="D957" s="259" t="s">
        <v>238</v>
      </c>
      <c r="E957" s="260" t="s">
        <v>1178</v>
      </c>
      <c r="F957" s="261" t="s">
        <v>1179</v>
      </c>
      <c r="G957" s="262" t="s">
        <v>218</v>
      </c>
      <c r="H957" s="263">
        <v>7.3369999999999997</v>
      </c>
      <c r="I957" s="264"/>
      <c r="J957" s="265">
        <f>ROUND(I957*H957,2)</f>
        <v>0</v>
      </c>
      <c r="K957" s="261" t="s">
        <v>187</v>
      </c>
      <c r="L957" s="266"/>
      <c r="M957" s="267" t="s">
        <v>1</v>
      </c>
      <c r="N957" s="268" t="s">
        <v>45</v>
      </c>
      <c r="O957" s="91"/>
      <c r="P957" s="227">
        <f>O957*H957</f>
        <v>0</v>
      </c>
      <c r="Q957" s="227">
        <v>0</v>
      </c>
      <c r="R957" s="227">
        <f>Q957*H957</f>
        <v>0</v>
      </c>
      <c r="S957" s="227">
        <v>0</v>
      </c>
      <c r="T957" s="228">
        <f>S957*H957</f>
        <v>0</v>
      </c>
      <c r="U957" s="38"/>
      <c r="V957" s="38"/>
      <c r="W957" s="38"/>
      <c r="X957" s="38"/>
      <c r="Y957" s="38"/>
      <c r="Z957" s="38"/>
      <c r="AA957" s="38"/>
      <c r="AB957" s="38"/>
      <c r="AC957" s="38"/>
      <c r="AD957" s="38"/>
      <c r="AE957" s="38"/>
      <c r="AR957" s="229" t="s">
        <v>269</v>
      </c>
      <c r="AT957" s="229" t="s">
        <v>238</v>
      </c>
      <c r="AU957" s="229" t="s">
        <v>127</v>
      </c>
      <c r="AY957" s="17" t="s">
        <v>181</v>
      </c>
      <c r="BE957" s="230">
        <f>IF(N957="základní",J957,0)</f>
        <v>0</v>
      </c>
      <c r="BF957" s="230">
        <f>IF(N957="snížená",J957,0)</f>
        <v>0</v>
      </c>
      <c r="BG957" s="230">
        <f>IF(N957="zákl. přenesená",J957,0)</f>
        <v>0</v>
      </c>
      <c r="BH957" s="230">
        <f>IF(N957="sníž. přenesená",J957,0)</f>
        <v>0</v>
      </c>
      <c r="BI957" s="230">
        <f>IF(N957="nulová",J957,0)</f>
        <v>0</v>
      </c>
      <c r="BJ957" s="17" t="s">
        <v>127</v>
      </c>
      <c r="BK957" s="230">
        <f>ROUND(I957*H957,2)</f>
        <v>0</v>
      </c>
      <c r="BL957" s="17" t="s">
        <v>228</v>
      </c>
      <c r="BM957" s="229" t="s">
        <v>1263</v>
      </c>
    </row>
    <row r="958" s="13" customFormat="1">
      <c r="A958" s="13"/>
      <c r="B958" s="236"/>
      <c r="C958" s="237"/>
      <c r="D958" s="238" t="s">
        <v>191</v>
      </c>
      <c r="E958" s="239" t="s">
        <v>1</v>
      </c>
      <c r="F958" s="240" t="s">
        <v>1264</v>
      </c>
      <c r="G958" s="237"/>
      <c r="H958" s="241">
        <v>7.3369999999999997</v>
      </c>
      <c r="I958" s="242"/>
      <c r="J958" s="237"/>
      <c r="K958" s="237"/>
      <c r="L958" s="243"/>
      <c r="M958" s="244"/>
      <c r="N958" s="245"/>
      <c r="O958" s="245"/>
      <c r="P958" s="245"/>
      <c r="Q958" s="245"/>
      <c r="R958" s="245"/>
      <c r="S958" s="245"/>
      <c r="T958" s="246"/>
      <c r="U958" s="13"/>
      <c r="V958" s="13"/>
      <c r="W958" s="13"/>
      <c r="X958" s="13"/>
      <c r="Y958" s="13"/>
      <c r="Z958" s="13"/>
      <c r="AA958" s="13"/>
      <c r="AB958" s="13"/>
      <c r="AC958" s="13"/>
      <c r="AD958" s="13"/>
      <c r="AE958" s="13"/>
      <c r="AT958" s="247" t="s">
        <v>191</v>
      </c>
      <c r="AU958" s="247" t="s">
        <v>127</v>
      </c>
      <c r="AV958" s="13" t="s">
        <v>127</v>
      </c>
      <c r="AW958" s="13" t="s">
        <v>36</v>
      </c>
      <c r="AX958" s="13" t="s">
        <v>79</v>
      </c>
      <c r="AY958" s="247" t="s">
        <v>181</v>
      </c>
    </row>
    <row r="959" s="14" customFormat="1">
      <c r="A959" s="14"/>
      <c r="B959" s="248"/>
      <c r="C959" s="249"/>
      <c r="D959" s="238" t="s">
        <v>191</v>
      </c>
      <c r="E959" s="250" t="s">
        <v>1</v>
      </c>
      <c r="F959" s="251" t="s">
        <v>193</v>
      </c>
      <c r="G959" s="249"/>
      <c r="H959" s="252">
        <v>7.3369999999999997</v>
      </c>
      <c r="I959" s="253"/>
      <c r="J959" s="249"/>
      <c r="K959" s="249"/>
      <c r="L959" s="254"/>
      <c r="M959" s="255"/>
      <c r="N959" s="256"/>
      <c r="O959" s="256"/>
      <c r="P959" s="256"/>
      <c r="Q959" s="256"/>
      <c r="R959" s="256"/>
      <c r="S959" s="256"/>
      <c r="T959" s="257"/>
      <c r="U959" s="14"/>
      <c r="V959" s="14"/>
      <c r="W959" s="14"/>
      <c r="X959" s="14"/>
      <c r="Y959" s="14"/>
      <c r="Z959" s="14"/>
      <c r="AA959" s="14"/>
      <c r="AB959" s="14"/>
      <c r="AC959" s="14"/>
      <c r="AD959" s="14"/>
      <c r="AE959" s="14"/>
      <c r="AT959" s="258" t="s">
        <v>191</v>
      </c>
      <c r="AU959" s="258" t="s">
        <v>127</v>
      </c>
      <c r="AV959" s="14" t="s">
        <v>188</v>
      </c>
      <c r="AW959" s="14" t="s">
        <v>36</v>
      </c>
      <c r="AX959" s="14" t="s">
        <v>86</v>
      </c>
      <c r="AY959" s="258" t="s">
        <v>181</v>
      </c>
    </row>
    <row r="960" s="2" customFormat="1" ht="33" customHeight="1">
      <c r="A960" s="38"/>
      <c r="B960" s="39"/>
      <c r="C960" s="218" t="s">
        <v>774</v>
      </c>
      <c r="D960" s="218" t="s">
        <v>183</v>
      </c>
      <c r="E960" s="219" t="s">
        <v>1265</v>
      </c>
      <c r="F960" s="220" t="s">
        <v>1266</v>
      </c>
      <c r="G960" s="221" t="s">
        <v>241</v>
      </c>
      <c r="H960" s="222">
        <v>176.5</v>
      </c>
      <c r="I960" s="223"/>
      <c r="J960" s="224">
        <f>ROUND(I960*H960,2)</f>
        <v>0</v>
      </c>
      <c r="K960" s="220" t="s">
        <v>187</v>
      </c>
      <c r="L960" s="44"/>
      <c r="M960" s="225" t="s">
        <v>1</v>
      </c>
      <c r="N960" s="226" t="s">
        <v>45</v>
      </c>
      <c r="O960" s="91"/>
      <c r="P960" s="227">
        <f>O960*H960</f>
        <v>0</v>
      </c>
      <c r="Q960" s="227">
        <v>0</v>
      </c>
      <c r="R960" s="227">
        <f>Q960*H960</f>
        <v>0</v>
      </c>
      <c r="S960" s="227">
        <v>0</v>
      </c>
      <c r="T960" s="228">
        <f>S960*H960</f>
        <v>0</v>
      </c>
      <c r="U960" s="38"/>
      <c r="V960" s="38"/>
      <c r="W960" s="38"/>
      <c r="X960" s="38"/>
      <c r="Y960" s="38"/>
      <c r="Z960" s="38"/>
      <c r="AA960" s="38"/>
      <c r="AB960" s="38"/>
      <c r="AC960" s="38"/>
      <c r="AD960" s="38"/>
      <c r="AE960" s="38"/>
      <c r="AR960" s="229" t="s">
        <v>228</v>
      </c>
      <c r="AT960" s="229" t="s">
        <v>183</v>
      </c>
      <c r="AU960" s="229" t="s">
        <v>127</v>
      </c>
      <c r="AY960" s="17" t="s">
        <v>181</v>
      </c>
      <c r="BE960" s="230">
        <f>IF(N960="základní",J960,0)</f>
        <v>0</v>
      </c>
      <c r="BF960" s="230">
        <f>IF(N960="snížená",J960,0)</f>
        <v>0</v>
      </c>
      <c r="BG960" s="230">
        <f>IF(N960="zákl. přenesená",J960,0)</f>
        <v>0</v>
      </c>
      <c r="BH960" s="230">
        <f>IF(N960="sníž. přenesená",J960,0)</f>
        <v>0</v>
      </c>
      <c r="BI960" s="230">
        <f>IF(N960="nulová",J960,0)</f>
        <v>0</v>
      </c>
      <c r="BJ960" s="17" t="s">
        <v>127</v>
      </c>
      <c r="BK960" s="230">
        <f>ROUND(I960*H960,2)</f>
        <v>0</v>
      </c>
      <c r="BL960" s="17" t="s">
        <v>228</v>
      </c>
      <c r="BM960" s="229" t="s">
        <v>1267</v>
      </c>
    </row>
    <row r="961" s="2" customFormat="1">
      <c r="A961" s="38"/>
      <c r="B961" s="39"/>
      <c r="C961" s="40"/>
      <c r="D961" s="231" t="s">
        <v>189</v>
      </c>
      <c r="E961" s="40"/>
      <c r="F961" s="232" t="s">
        <v>1268</v>
      </c>
      <c r="G961" s="40"/>
      <c r="H961" s="40"/>
      <c r="I961" s="233"/>
      <c r="J961" s="40"/>
      <c r="K961" s="40"/>
      <c r="L961" s="44"/>
      <c r="M961" s="234"/>
      <c r="N961" s="235"/>
      <c r="O961" s="91"/>
      <c r="P961" s="91"/>
      <c r="Q961" s="91"/>
      <c r="R961" s="91"/>
      <c r="S961" s="91"/>
      <c r="T961" s="92"/>
      <c r="U961" s="38"/>
      <c r="V961" s="38"/>
      <c r="W961" s="38"/>
      <c r="X961" s="38"/>
      <c r="Y961" s="38"/>
      <c r="Z961" s="38"/>
      <c r="AA961" s="38"/>
      <c r="AB961" s="38"/>
      <c r="AC961" s="38"/>
      <c r="AD961" s="38"/>
      <c r="AE961" s="38"/>
      <c r="AT961" s="17" t="s">
        <v>189</v>
      </c>
      <c r="AU961" s="17" t="s">
        <v>127</v>
      </c>
    </row>
    <row r="962" s="13" customFormat="1">
      <c r="A962" s="13"/>
      <c r="B962" s="236"/>
      <c r="C962" s="237"/>
      <c r="D962" s="238" t="s">
        <v>191</v>
      </c>
      <c r="E962" s="239" t="s">
        <v>1</v>
      </c>
      <c r="F962" s="240" t="s">
        <v>1269</v>
      </c>
      <c r="G962" s="237"/>
      <c r="H962" s="241">
        <v>176.5</v>
      </c>
      <c r="I962" s="242"/>
      <c r="J962" s="237"/>
      <c r="K962" s="237"/>
      <c r="L962" s="243"/>
      <c r="M962" s="244"/>
      <c r="N962" s="245"/>
      <c r="O962" s="245"/>
      <c r="P962" s="245"/>
      <c r="Q962" s="245"/>
      <c r="R962" s="245"/>
      <c r="S962" s="245"/>
      <c r="T962" s="246"/>
      <c r="U962" s="13"/>
      <c r="V962" s="13"/>
      <c r="W962" s="13"/>
      <c r="X962" s="13"/>
      <c r="Y962" s="13"/>
      <c r="Z962" s="13"/>
      <c r="AA962" s="13"/>
      <c r="AB962" s="13"/>
      <c r="AC962" s="13"/>
      <c r="AD962" s="13"/>
      <c r="AE962" s="13"/>
      <c r="AT962" s="247" t="s">
        <v>191</v>
      </c>
      <c r="AU962" s="247" t="s">
        <v>127</v>
      </c>
      <c r="AV962" s="13" t="s">
        <v>127</v>
      </c>
      <c r="AW962" s="13" t="s">
        <v>36</v>
      </c>
      <c r="AX962" s="13" t="s">
        <v>79</v>
      </c>
      <c r="AY962" s="247" t="s">
        <v>181</v>
      </c>
    </row>
    <row r="963" s="14" customFormat="1">
      <c r="A963" s="14"/>
      <c r="B963" s="248"/>
      <c r="C963" s="249"/>
      <c r="D963" s="238" t="s">
        <v>191</v>
      </c>
      <c r="E963" s="250" t="s">
        <v>1</v>
      </c>
      <c r="F963" s="251" t="s">
        <v>193</v>
      </c>
      <c r="G963" s="249"/>
      <c r="H963" s="252">
        <v>176.5</v>
      </c>
      <c r="I963" s="253"/>
      <c r="J963" s="249"/>
      <c r="K963" s="249"/>
      <c r="L963" s="254"/>
      <c r="M963" s="255"/>
      <c r="N963" s="256"/>
      <c r="O963" s="256"/>
      <c r="P963" s="256"/>
      <c r="Q963" s="256"/>
      <c r="R963" s="256"/>
      <c r="S963" s="256"/>
      <c r="T963" s="257"/>
      <c r="U963" s="14"/>
      <c r="V963" s="14"/>
      <c r="W963" s="14"/>
      <c r="X963" s="14"/>
      <c r="Y963" s="14"/>
      <c r="Z963" s="14"/>
      <c r="AA963" s="14"/>
      <c r="AB963" s="14"/>
      <c r="AC963" s="14"/>
      <c r="AD963" s="14"/>
      <c r="AE963" s="14"/>
      <c r="AT963" s="258" t="s">
        <v>191</v>
      </c>
      <c r="AU963" s="258" t="s">
        <v>127</v>
      </c>
      <c r="AV963" s="14" t="s">
        <v>188</v>
      </c>
      <c r="AW963" s="14" t="s">
        <v>36</v>
      </c>
      <c r="AX963" s="14" t="s">
        <v>86</v>
      </c>
      <c r="AY963" s="258" t="s">
        <v>181</v>
      </c>
    </row>
    <row r="964" s="2" customFormat="1" ht="16.5" customHeight="1">
      <c r="A964" s="38"/>
      <c r="B964" s="39"/>
      <c r="C964" s="259" t="s">
        <v>1270</v>
      </c>
      <c r="D964" s="259" t="s">
        <v>238</v>
      </c>
      <c r="E964" s="260" t="s">
        <v>1271</v>
      </c>
      <c r="F964" s="261" t="s">
        <v>1272</v>
      </c>
      <c r="G964" s="262" t="s">
        <v>241</v>
      </c>
      <c r="H964" s="263">
        <v>180.03</v>
      </c>
      <c r="I964" s="264"/>
      <c r="J964" s="265">
        <f>ROUND(I964*H964,2)</f>
        <v>0</v>
      </c>
      <c r="K964" s="261" t="s">
        <v>729</v>
      </c>
      <c r="L964" s="266"/>
      <c r="M964" s="267" t="s">
        <v>1</v>
      </c>
      <c r="N964" s="268" t="s">
        <v>45</v>
      </c>
      <c r="O964" s="91"/>
      <c r="P964" s="227">
        <f>O964*H964</f>
        <v>0</v>
      </c>
      <c r="Q964" s="227">
        <v>0</v>
      </c>
      <c r="R964" s="227">
        <f>Q964*H964</f>
        <v>0</v>
      </c>
      <c r="S964" s="227">
        <v>0</v>
      </c>
      <c r="T964" s="228">
        <f>S964*H964</f>
        <v>0</v>
      </c>
      <c r="U964" s="38"/>
      <c r="V964" s="38"/>
      <c r="W964" s="38"/>
      <c r="X964" s="38"/>
      <c r="Y964" s="38"/>
      <c r="Z964" s="38"/>
      <c r="AA964" s="38"/>
      <c r="AB964" s="38"/>
      <c r="AC964" s="38"/>
      <c r="AD964" s="38"/>
      <c r="AE964" s="38"/>
      <c r="AR964" s="229" t="s">
        <v>269</v>
      </c>
      <c r="AT964" s="229" t="s">
        <v>238</v>
      </c>
      <c r="AU964" s="229" t="s">
        <v>127</v>
      </c>
      <c r="AY964" s="17" t="s">
        <v>181</v>
      </c>
      <c r="BE964" s="230">
        <f>IF(N964="základní",J964,0)</f>
        <v>0</v>
      </c>
      <c r="BF964" s="230">
        <f>IF(N964="snížená",J964,0)</f>
        <v>0</v>
      </c>
      <c r="BG964" s="230">
        <f>IF(N964="zákl. přenesená",J964,0)</f>
        <v>0</v>
      </c>
      <c r="BH964" s="230">
        <f>IF(N964="sníž. přenesená",J964,0)</f>
        <v>0</v>
      </c>
      <c r="BI964" s="230">
        <f>IF(N964="nulová",J964,0)</f>
        <v>0</v>
      </c>
      <c r="BJ964" s="17" t="s">
        <v>127</v>
      </c>
      <c r="BK964" s="230">
        <f>ROUND(I964*H964,2)</f>
        <v>0</v>
      </c>
      <c r="BL964" s="17" t="s">
        <v>228</v>
      </c>
      <c r="BM964" s="229" t="s">
        <v>1273</v>
      </c>
    </row>
    <row r="965" s="13" customFormat="1">
      <c r="A965" s="13"/>
      <c r="B965" s="236"/>
      <c r="C965" s="237"/>
      <c r="D965" s="238" t="s">
        <v>191</v>
      </c>
      <c r="E965" s="239" t="s">
        <v>1</v>
      </c>
      <c r="F965" s="240" t="s">
        <v>1274</v>
      </c>
      <c r="G965" s="237"/>
      <c r="H965" s="241">
        <v>180.03</v>
      </c>
      <c r="I965" s="242"/>
      <c r="J965" s="237"/>
      <c r="K965" s="237"/>
      <c r="L965" s="243"/>
      <c r="M965" s="244"/>
      <c r="N965" s="245"/>
      <c r="O965" s="245"/>
      <c r="P965" s="245"/>
      <c r="Q965" s="245"/>
      <c r="R965" s="245"/>
      <c r="S965" s="245"/>
      <c r="T965" s="246"/>
      <c r="U965" s="13"/>
      <c r="V965" s="13"/>
      <c r="W965" s="13"/>
      <c r="X965" s="13"/>
      <c r="Y965" s="13"/>
      <c r="Z965" s="13"/>
      <c r="AA965" s="13"/>
      <c r="AB965" s="13"/>
      <c r="AC965" s="13"/>
      <c r="AD965" s="13"/>
      <c r="AE965" s="13"/>
      <c r="AT965" s="247" t="s">
        <v>191</v>
      </c>
      <c r="AU965" s="247" t="s">
        <v>127</v>
      </c>
      <c r="AV965" s="13" t="s">
        <v>127</v>
      </c>
      <c r="AW965" s="13" t="s">
        <v>36</v>
      </c>
      <c r="AX965" s="13" t="s">
        <v>79</v>
      </c>
      <c r="AY965" s="247" t="s">
        <v>181</v>
      </c>
    </row>
    <row r="966" s="14" customFormat="1">
      <c r="A966" s="14"/>
      <c r="B966" s="248"/>
      <c r="C966" s="249"/>
      <c r="D966" s="238" t="s">
        <v>191</v>
      </c>
      <c r="E966" s="250" t="s">
        <v>1</v>
      </c>
      <c r="F966" s="251" t="s">
        <v>193</v>
      </c>
      <c r="G966" s="249"/>
      <c r="H966" s="252">
        <v>180.03</v>
      </c>
      <c r="I966" s="253"/>
      <c r="J966" s="249"/>
      <c r="K966" s="249"/>
      <c r="L966" s="254"/>
      <c r="M966" s="255"/>
      <c r="N966" s="256"/>
      <c r="O966" s="256"/>
      <c r="P966" s="256"/>
      <c r="Q966" s="256"/>
      <c r="R966" s="256"/>
      <c r="S966" s="256"/>
      <c r="T966" s="257"/>
      <c r="U966" s="14"/>
      <c r="V966" s="14"/>
      <c r="W966" s="14"/>
      <c r="X966" s="14"/>
      <c r="Y966" s="14"/>
      <c r="Z966" s="14"/>
      <c r="AA966" s="14"/>
      <c r="AB966" s="14"/>
      <c r="AC966" s="14"/>
      <c r="AD966" s="14"/>
      <c r="AE966" s="14"/>
      <c r="AT966" s="258" t="s">
        <v>191</v>
      </c>
      <c r="AU966" s="258" t="s">
        <v>127</v>
      </c>
      <c r="AV966" s="14" t="s">
        <v>188</v>
      </c>
      <c r="AW966" s="14" t="s">
        <v>36</v>
      </c>
      <c r="AX966" s="14" t="s">
        <v>86</v>
      </c>
      <c r="AY966" s="258" t="s">
        <v>181</v>
      </c>
    </row>
    <row r="967" s="2" customFormat="1" ht="44.25" customHeight="1">
      <c r="A967" s="38"/>
      <c r="B967" s="39"/>
      <c r="C967" s="218" t="s">
        <v>778</v>
      </c>
      <c r="D967" s="218" t="s">
        <v>183</v>
      </c>
      <c r="E967" s="219" t="s">
        <v>1275</v>
      </c>
      <c r="F967" s="220" t="s">
        <v>1276</v>
      </c>
      <c r="G967" s="221" t="s">
        <v>235</v>
      </c>
      <c r="H967" s="222">
        <v>10</v>
      </c>
      <c r="I967" s="223"/>
      <c r="J967" s="224">
        <f>ROUND(I967*H967,2)</f>
        <v>0</v>
      </c>
      <c r="K967" s="220" t="s">
        <v>187</v>
      </c>
      <c r="L967" s="44"/>
      <c r="M967" s="225" t="s">
        <v>1</v>
      </c>
      <c r="N967" s="226" t="s">
        <v>45</v>
      </c>
      <c r="O967" s="91"/>
      <c r="P967" s="227">
        <f>O967*H967</f>
        <v>0</v>
      </c>
      <c r="Q967" s="227">
        <v>0</v>
      </c>
      <c r="R967" s="227">
        <f>Q967*H967</f>
        <v>0</v>
      </c>
      <c r="S967" s="227">
        <v>0</v>
      </c>
      <c r="T967" s="228">
        <f>S967*H967</f>
        <v>0</v>
      </c>
      <c r="U967" s="38"/>
      <c r="V967" s="38"/>
      <c r="W967" s="38"/>
      <c r="X967" s="38"/>
      <c r="Y967" s="38"/>
      <c r="Z967" s="38"/>
      <c r="AA967" s="38"/>
      <c r="AB967" s="38"/>
      <c r="AC967" s="38"/>
      <c r="AD967" s="38"/>
      <c r="AE967" s="38"/>
      <c r="AR967" s="229" t="s">
        <v>228</v>
      </c>
      <c r="AT967" s="229" t="s">
        <v>183</v>
      </c>
      <c r="AU967" s="229" t="s">
        <v>127</v>
      </c>
      <c r="AY967" s="17" t="s">
        <v>181</v>
      </c>
      <c r="BE967" s="230">
        <f>IF(N967="základní",J967,0)</f>
        <v>0</v>
      </c>
      <c r="BF967" s="230">
        <f>IF(N967="snížená",J967,0)</f>
        <v>0</v>
      </c>
      <c r="BG967" s="230">
        <f>IF(N967="zákl. přenesená",J967,0)</f>
        <v>0</v>
      </c>
      <c r="BH967" s="230">
        <f>IF(N967="sníž. přenesená",J967,0)</f>
        <v>0</v>
      </c>
      <c r="BI967" s="230">
        <f>IF(N967="nulová",J967,0)</f>
        <v>0</v>
      </c>
      <c r="BJ967" s="17" t="s">
        <v>127</v>
      </c>
      <c r="BK967" s="230">
        <f>ROUND(I967*H967,2)</f>
        <v>0</v>
      </c>
      <c r="BL967" s="17" t="s">
        <v>228</v>
      </c>
      <c r="BM967" s="229" t="s">
        <v>1277</v>
      </c>
    </row>
    <row r="968" s="2" customFormat="1">
      <c r="A968" s="38"/>
      <c r="B968" s="39"/>
      <c r="C968" s="40"/>
      <c r="D968" s="231" t="s">
        <v>189</v>
      </c>
      <c r="E968" s="40"/>
      <c r="F968" s="232" t="s">
        <v>1278</v>
      </c>
      <c r="G968" s="40"/>
      <c r="H968" s="40"/>
      <c r="I968" s="233"/>
      <c r="J968" s="40"/>
      <c r="K968" s="40"/>
      <c r="L968" s="44"/>
      <c r="M968" s="234"/>
      <c r="N968" s="235"/>
      <c r="O968" s="91"/>
      <c r="P968" s="91"/>
      <c r="Q968" s="91"/>
      <c r="R968" s="91"/>
      <c r="S968" s="91"/>
      <c r="T968" s="92"/>
      <c r="U968" s="38"/>
      <c r="V968" s="38"/>
      <c r="W968" s="38"/>
      <c r="X968" s="38"/>
      <c r="Y968" s="38"/>
      <c r="Z968" s="38"/>
      <c r="AA968" s="38"/>
      <c r="AB968" s="38"/>
      <c r="AC968" s="38"/>
      <c r="AD968" s="38"/>
      <c r="AE968" s="38"/>
      <c r="AT968" s="17" t="s">
        <v>189</v>
      </c>
      <c r="AU968" s="17" t="s">
        <v>127</v>
      </c>
    </row>
    <row r="969" s="13" customFormat="1">
      <c r="A969" s="13"/>
      <c r="B969" s="236"/>
      <c r="C969" s="237"/>
      <c r="D969" s="238" t="s">
        <v>191</v>
      </c>
      <c r="E969" s="239" t="s">
        <v>1</v>
      </c>
      <c r="F969" s="240" t="s">
        <v>1012</v>
      </c>
      <c r="G969" s="237"/>
      <c r="H969" s="241">
        <v>10</v>
      </c>
      <c r="I969" s="242"/>
      <c r="J969" s="237"/>
      <c r="K969" s="237"/>
      <c r="L969" s="243"/>
      <c r="M969" s="244"/>
      <c r="N969" s="245"/>
      <c r="O969" s="245"/>
      <c r="P969" s="245"/>
      <c r="Q969" s="245"/>
      <c r="R969" s="245"/>
      <c r="S969" s="245"/>
      <c r="T969" s="246"/>
      <c r="U969" s="13"/>
      <c r="V969" s="13"/>
      <c r="W969" s="13"/>
      <c r="X969" s="13"/>
      <c r="Y969" s="13"/>
      <c r="Z969" s="13"/>
      <c r="AA969" s="13"/>
      <c r="AB969" s="13"/>
      <c r="AC969" s="13"/>
      <c r="AD969" s="13"/>
      <c r="AE969" s="13"/>
      <c r="AT969" s="247" t="s">
        <v>191</v>
      </c>
      <c r="AU969" s="247" t="s">
        <v>127</v>
      </c>
      <c r="AV969" s="13" t="s">
        <v>127</v>
      </c>
      <c r="AW969" s="13" t="s">
        <v>36</v>
      </c>
      <c r="AX969" s="13" t="s">
        <v>79</v>
      </c>
      <c r="AY969" s="247" t="s">
        <v>181</v>
      </c>
    </row>
    <row r="970" s="14" customFormat="1">
      <c r="A970" s="14"/>
      <c r="B970" s="248"/>
      <c r="C970" s="249"/>
      <c r="D970" s="238" t="s">
        <v>191</v>
      </c>
      <c r="E970" s="250" t="s">
        <v>1</v>
      </c>
      <c r="F970" s="251" t="s">
        <v>193</v>
      </c>
      <c r="G970" s="249"/>
      <c r="H970" s="252">
        <v>10</v>
      </c>
      <c r="I970" s="253"/>
      <c r="J970" s="249"/>
      <c r="K970" s="249"/>
      <c r="L970" s="254"/>
      <c r="M970" s="255"/>
      <c r="N970" s="256"/>
      <c r="O970" s="256"/>
      <c r="P970" s="256"/>
      <c r="Q970" s="256"/>
      <c r="R970" s="256"/>
      <c r="S970" s="256"/>
      <c r="T970" s="257"/>
      <c r="U970" s="14"/>
      <c r="V970" s="14"/>
      <c r="W970" s="14"/>
      <c r="X970" s="14"/>
      <c r="Y970" s="14"/>
      <c r="Z970" s="14"/>
      <c r="AA970" s="14"/>
      <c r="AB970" s="14"/>
      <c r="AC970" s="14"/>
      <c r="AD970" s="14"/>
      <c r="AE970" s="14"/>
      <c r="AT970" s="258" t="s">
        <v>191</v>
      </c>
      <c r="AU970" s="258" t="s">
        <v>127</v>
      </c>
      <c r="AV970" s="14" t="s">
        <v>188</v>
      </c>
      <c r="AW970" s="14" t="s">
        <v>36</v>
      </c>
      <c r="AX970" s="14" t="s">
        <v>86</v>
      </c>
      <c r="AY970" s="258" t="s">
        <v>181</v>
      </c>
    </row>
    <row r="971" s="2" customFormat="1" ht="24.15" customHeight="1">
      <c r="A971" s="38"/>
      <c r="B971" s="39"/>
      <c r="C971" s="259" t="s">
        <v>1279</v>
      </c>
      <c r="D971" s="259" t="s">
        <v>238</v>
      </c>
      <c r="E971" s="260" t="s">
        <v>1280</v>
      </c>
      <c r="F971" s="261" t="s">
        <v>1281</v>
      </c>
      <c r="G971" s="262" t="s">
        <v>235</v>
      </c>
      <c r="H971" s="263">
        <v>10</v>
      </c>
      <c r="I971" s="264"/>
      <c r="J971" s="265">
        <f>ROUND(I971*H971,2)</f>
        <v>0</v>
      </c>
      <c r="K971" s="261" t="s">
        <v>729</v>
      </c>
      <c r="L971" s="266"/>
      <c r="M971" s="267" t="s">
        <v>1</v>
      </c>
      <c r="N971" s="268" t="s">
        <v>45</v>
      </c>
      <c r="O971" s="91"/>
      <c r="P971" s="227">
        <f>O971*H971</f>
        <v>0</v>
      </c>
      <c r="Q971" s="227">
        <v>0</v>
      </c>
      <c r="R971" s="227">
        <f>Q971*H971</f>
        <v>0</v>
      </c>
      <c r="S971" s="227">
        <v>0</v>
      </c>
      <c r="T971" s="228">
        <f>S971*H971</f>
        <v>0</v>
      </c>
      <c r="U971" s="38"/>
      <c r="V971" s="38"/>
      <c r="W971" s="38"/>
      <c r="X971" s="38"/>
      <c r="Y971" s="38"/>
      <c r="Z971" s="38"/>
      <c r="AA971" s="38"/>
      <c r="AB971" s="38"/>
      <c r="AC971" s="38"/>
      <c r="AD971" s="38"/>
      <c r="AE971" s="38"/>
      <c r="AR971" s="229" t="s">
        <v>269</v>
      </c>
      <c r="AT971" s="229" t="s">
        <v>238</v>
      </c>
      <c r="AU971" s="229" t="s">
        <v>127</v>
      </c>
      <c r="AY971" s="17" t="s">
        <v>181</v>
      </c>
      <c r="BE971" s="230">
        <f>IF(N971="základní",J971,0)</f>
        <v>0</v>
      </c>
      <c r="BF971" s="230">
        <f>IF(N971="snížená",J971,0)</f>
        <v>0</v>
      </c>
      <c r="BG971" s="230">
        <f>IF(N971="zákl. přenesená",J971,0)</f>
        <v>0</v>
      </c>
      <c r="BH971" s="230">
        <f>IF(N971="sníž. přenesená",J971,0)</f>
        <v>0</v>
      </c>
      <c r="BI971" s="230">
        <f>IF(N971="nulová",J971,0)</f>
        <v>0</v>
      </c>
      <c r="BJ971" s="17" t="s">
        <v>127</v>
      </c>
      <c r="BK971" s="230">
        <f>ROUND(I971*H971,2)</f>
        <v>0</v>
      </c>
      <c r="BL971" s="17" t="s">
        <v>228</v>
      </c>
      <c r="BM971" s="229" t="s">
        <v>1282</v>
      </c>
    </row>
    <row r="972" s="2" customFormat="1" ht="49.05" customHeight="1">
      <c r="A972" s="38"/>
      <c r="B972" s="39"/>
      <c r="C972" s="218" t="s">
        <v>785</v>
      </c>
      <c r="D972" s="218" t="s">
        <v>183</v>
      </c>
      <c r="E972" s="219" t="s">
        <v>1283</v>
      </c>
      <c r="F972" s="220" t="s">
        <v>1284</v>
      </c>
      <c r="G972" s="221" t="s">
        <v>241</v>
      </c>
      <c r="H972" s="222">
        <v>60</v>
      </c>
      <c r="I972" s="223"/>
      <c r="J972" s="224">
        <f>ROUND(I972*H972,2)</f>
        <v>0</v>
      </c>
      <c r="K972" s="220" t="s">
        <v>187</v>
      </c>
      <c r="L972" s="44"/>
      <c r="M972" s="225" t="s">
        <v>1</v>
      </c>
      <c r="N972" s="226" t="s">
        <v>45</v>
      </c>
      <c r="O972" s="91"/>
      <c r="P972" s="227">
        <f>O972*H972</f>
        <v>0</v>
      </c>
      <c r="Q972" s="227">
        <v>0</v>
      </c>
      <c r="R972" s="227">
        <f>Q972*H972</f>
        <v>0</v>
      </c>
      <c r="S972" s="227">
        <v>0</v>
      </c>
      <c r="T972" s="228">
        <f>S972*H972</f>
        <v>0</v>
      </c>
      <c r="U972" s="38"/>
      <c r="V972" s="38"/>
      <c r="W972" s="38"/>
      <c r="X972" s="38"/>
      <c r="Y972" s="38"/>
      <c r="Z972" s="38"/>
      <c r="AA972" s="38"/>
      <c r="AB972" s="38"/>
      <c r="AC972" s="38"/>
      <c r="AD972" s="38"/>
      <c r="AE972" s="38"/>
      <c r="AR972" s="229" t="s">
        <v>228</v>
      </c>
      <c r="AT972" s="229" t="s">
        <v>183</v>
      </c>
      <c r="AU972" s="229" t="s">
        <v>127</v>
      </c>
      <c r="AY972" s="17" t="s">
        <v>181</v>
      </c>
      <c r="BE972" s="230">
        <f>IF(N972="základní",J972,0)</f>
        <v>0</v>
      </c>
      <c r="BF972" s="230">
        <f>IF(N972="snížená",J972,0)</f>
        <v>0</v>
      </c>
      <c r="BG972" s="230">
        <f>IF(N972="zákl. přenesená",J972,0)</f>
        <v>0</v>
      </c>
      <c r="BH972" s="230">
        <f>IF(N972="sníž. přenesená",J972,0)</f>
        <v>0</v>
      </c>
      <c r="BI972" s="230">
        <f>IF(N972="nulová",J972,0)</f>
        <v>0</v>
      </c>
      <c r="BJ972" s="17" t="s">
        <v>127</v>
      </c>
      <c r="BK972" s="230">
        <f>ROUND(I972*H972,2)</f>
        <v>0</v>
      </c>
      <c r="BL972" s="17" t="s">
        <v>228</v>
      </c>
      <c r="BM972" s="229" t="s">
        <v>1285</v>
      </c>
    </row>
    <row r="973" s="2" customFormat="1">
      <c r="A973" s="38"/>
      <c r="B973" s="39"/>
      <c r="C973" s="40"/>
      <c r="D973" s="231" t="s">
        <v>189</v>
      </c>
      <c r="E973" s="40"/>
      <c r="F973" s="232" t="s">
        <v>1286</v>
      </c>
      <c r="G973" s="40"/>
      <c r="H973" s="40"/>
      <c r="I973" s="233"/>
      <c r="J973" s="40"/>
      <c r="K973" s="40"/>
      <c r="L973" s="44"/>
      <c r="M973" s="234"/>
      <c r="N973" s="235"/>
      <c r="O973" s="91"/>
      <c r="P973" s="91"/>
      <c r="Q973" s="91"/>
      <c r="R973" s="91"/>
      <c r="S973" s="91"/>
      <c r="T973" s="92"/>
      <c r="U973" s="38"/>
      <c r="V973" s="38"/>
      <c r="W973" s="38"/>
      <c r="X973" s="38"/>
      <c r="Y973" s="38"/>
      <c r="Z973" s="38"/>
      <c r="AA973" s="38"/>
      <c r="AB973" s="38"/>
      <c r="AC973" s="38"/>
      <c r="AD973" s="38"/>
      <c r="AE973" s="38"/>
      <c r="AT973" s="17" t="s">
        <v>189</v>
      </c>
      <c r="AU973" s="17" t="s">
        <v>127</v>
      </c>
    </row>
    <row r="974" s="2" customFormat="1" ht="37.8" customHeight="1">
      <c r="A974" s="38"/>
      <c r="B974" s="39"/>
      <c r="C974" s="259" t="s">
        <v>1287</v>
      </c>
      <c r="D974" s="259" t="s">
        <v>238</v>
      </c>
      <c r="E974" s="260" t="s">
        <v>1288</v>
      </c>
      <c r="F974" s="261" t="s">
        <v>1289</v>
      </c>
      <c r="G974" s="262" t="s">
        <v>241</v>
      </c>
      <c r="H974" s="263">
        <v>60</v>
      </c>
      <c r="I974" s="264"/>
      <c r="J974" s="265">
        <f>ROUND(I974*H974,2)</f>
        <v>0</v>
      </c>
      <c r="K974" s="261" t="s">
        <v>187</v>
      </c>
      <c r="L974" s="266"/>
      <c r="M974" s="267" t="s">
        <v>1</v>
      </c>
      <c r="N974" s="268" t="s">
        <v>45</v>
      </c>
      <c r="O974" s="91"/>
      <c r="P974" s="227">
        <f>O974*H974</f>
        <v>0</v>
      </c>
      <c r="Q974" s="227">
        <v>0</v>
      </c>
      <c r="R974" s="227">
        <f>Q974*H974</f>
        <v>0</v>
      </c>
      <c r="S974" s="227">
        <v>0</v>
      </c>
      <c r="T974" s="228">
        <f>S974*H974</f>
        <v>0</v>
      </c>
      <c r="U974" s="38"/>
      <c r="V974" s="38"/>
      <c r="W974" s="38"/>
      <c r="X974" s="38"/>
      <c r="Y974" s="38"/>
      <c r="Z974" s="38"/>
      <c r="AA974" s="38"/>
      <c r="AB974" s="38"/>
      <c r="AC974" s="38"/>
      <c r="AD974" s="38"/>
      <c r="AE974" s="38"/>
      <c r="AR974" s="229" t="s">
        <v>269</v>
      </c>
      <c r="AT974" s="229" t="s">
        <v>238</v>
      </c>
      <c r="AU974" s="229" t="s">
        <v>127</v>
      </c>
      <c r="AY974" s="17" t="s">
        <v>181</v>
      </c>
      <c r="BE974" s="230">
        <f>IF(N974="základní",J974,0)</f>
        <v>0</v>
      </c>
      <c r="BF974" s="230">
        <f>IF(N974="snížená",J974,0)</f>
        <v>0</v>
      </c>
      <c r="BG974" s="230">
        <f>IF(N974="zákl. přenesená",J974,0)</f>
        <v>0</v>
      </c>
      <c r="BH974" s="230">
        <f>IF(N974="sníž. přenesená",J974,0)</f>
        <v>0</v>
      </c>
      <c r="BI974" s="230">
        <f>IF(N974="nulová",J974,0)</f>
        <v>0</v>
      </c>
      <c r="BJ974" s="17" t="s">
        <v>127</v>
      </c>
      <c r="BK974" s="230">
        <f>ROUND(I974*H974,2)</f>
        <v>0</v>
      </c>
      <c r="BL974" s="17" t="s">
        <v>228</v>
      </c>
      <c r="BM974" s="229" t="s">
        <v>1290</v>
      </c>
    </row>
    <row r="975" s="2" customFormat="1" ht="44.25" customHeight="1">
      <c r="A975" s="38"/>
      <c r="B975" s="39"/>
      <c r="C975" s="218" t="s">
        <v>791</v>
      </c>
      <c r="D975" s="218" t="s">
        <v>183</v>
      </c>
      <c r="E975" s="219" t="s">
        <v>1291</v>
      </c>
      <c r="F975" s="220" t="s">
        <v>1292</v>
      </c>
      <c r="G975" s="221" t="s">
        <v>983</v>
      </c>
      <c r="H975" s="279"/>
      <c r="I975" s="223"/>
      <c r="J975" s="224">
        <f>ROUND(I975*H975,2)</f>
        <v>0</v>
      </c>
      <c r="K975" s="220" t="s">
        <v>187</v>
      </c>
      <c r="L975" s="44"/>
      <c r="M975" s="225" t="s">
        <v>1</v>
      </c>
      <c r="N975" s="226" t="s">
        <v>45</v>
      </c>
      <c r="O975" s="91"/>
      <c r="P975" s="227">
        <f>O975*H975</f>
        <v>0</v>
      </c>
      <c r="Q975" s="227">
        <v>0</v>
      </c>
      <c r="R975" s="227">
        <f>Q975*H975</f>
        <v>0</v>
      </c>
      <c r="S975" s="227">
        <v>0</v>
      </c>
      <c r="T975" s="228">
        <f>S975*H975</f>
        <v>0</v>
      </c>
      <c r="U975" s="38"/>
      <c r="V975" s="38"/>
      <c r="W975" s="38"/>
      <c r="X975" s="38"/>
      <c r="Y975" s="38"/>
      <c r="Z975" s="38"/>
      <c r="AA975" s="38"/>
      <c r="AB975" s="38"/>
      <c r="AC975" s="38"/>
      <c r="AD975" s="38"/>
      <c r="AE975" s="38"/>
      <c r="AR975" s="229" t="s">
        <v>228</v>
      </c>
      <c r="AT975" s="229" t="s">
        <v>183</v>
      </c>
      <c r="AU975" s="229" t="s">
        <v>127</v>
      </c>
      <c r="AY975" s="17" t="s">
        <v>181</v>
      </c>
      <c r="BE975" s="230">
        <f>IF(N975="základní",J975,0)</f>
        <v>0</v>
      </c>
      <c r="BF975" s="230">
        <f>IF(N975="snížená",J975,0)</f>
        <v>0</v>
      </c>
      <c r="BG975" s="230">
        <f>IF(N975="zákl. přenesená",J975,0)</f>
        <v>0</v>
      </c>
      <c r="BH975" s="230">
        <f>IF(N975="sníž. přenesená",J975,0)</f>
        <v>0</v>
      </c>
      <c r="BI975" s="230">
        <f>IF(N975="nulová",J975,0)</f>
        <v>0</v>
      </c>
      <c r="BJ975" s="17" t="s">
        <v>127</v>
      </c>
      <c r="BK975" s="230">
        <f>ROUND(I975*H975,2)</f>
        <v>0</v>
      </c>
      <c r="BL975" s="17" t="s">
        <v>228</v>
      </c>
      <c r="BM975" s="229" t="s">
        <v>1293</v>
      </c>
    </row>
    <row r="976" s="2" customFormat="1">
      <c r="A976" s="38"/>
      <c r="B976" s="39"/>
      <c r="C976" s="40"/>
      <c r="D976" s="231" t="s">
        <v>189</v>
      </c>
      <c r="E976" s="40"/>
      <c r="F976" s="232" t="s">
        <v>1294</v>
      </c>
      <c r="G976" s="40"/>
      <c r="H976" s="40"/>
      <c r="I976" s="233"/>
      <c r="J976" s="40"/>
      <c r="K976" s="40"/>
      <c r="L976" s="44"/>
      <c r="M976" s="234"/>
      <c r="N976" s="235"/>
      <c r="O976" s="91"/>
      <c r="P976" s="91"/>
      <c r="Q976" s="91"/>
      <c r="R976" s="91"/>
      <c r="S976" s="91"/>
      <c r="T976" s="92"/>
      <c r="U976" s="38"/>
      <c r="V976" s="38"/>
      <c r="W976" s="38"/>
      <c r="X976" s="38"/>
      <c r="Y976" s="38"/>
      <c r="Z976" s="38"/>
      <c r="AA976" s="38"/>
      <c r="AB976" s="38"/>
      <c r="AC976" s="38"/>
      <c r="AD976" s="38"/>
      <c r="AE976" s="38"/>
      <c r="AT976" s="17" t="s">
        <v>189</v>
      </c>
      <c r="AU976" s="17" t="s">
        <v>127</v>
      </c>
    </row>
    <row r="977" s="12" customFormat="1" ht="22.8" customHeight="1">
      <c r="A977" s="12"/>
      <c r="B977" s="202"/>
      <c r="C977" s="203"/>
      <c r="D977" s="204" t="s">
        <v>78</v>
      </c>
      <c r="E977" s="216" t="s">
        <v>1295</v>
      </c>
      <c r="F977" s="216" t="s">
        <v>1296</v>
      </c>
      <c r="G977" s="203"/>
      <c r="H977" s="203"/>
      <c r="I977" s="206"/>
      <c r="J977" s="217">
        <f>BK977</f>
        <v>0</v>
      </c>
      <c r="K977" s="203"/>
      <c r="L977" s="208"/>
      <c r="M977" s="209"/>
      <c r="N977" s="210"/>
      <c r="O977" s="210"/>
      <c r="P977" s="211">
        <f>SUM(P978:P1027)</f>
        <v>0</v>
      </c>
      <c r="Q977" s="210"/>
      <c r="R977" s="211">
        <f>SUM(R978:R1027)</f>
        <v>0</v>
      </c>
      <c r="S977" s="210"/>
      <c r="T977" s="212">
        <f>SUM(T978:T1027)</f>
        <v>0</v>
      </c>
      <c r="U977" s="12"/>
      <c r="V977" s="12"/>
      <c r="W977" s="12"/>
      <c r="X977" s="12"/>
      <c r="Y977" s="12"/>
      <c r="Z977" s="12"/>
      <c r="AA977" s="12"/>
      <c r="AB977" s="12"/>
      <c r="AC977" s="12"/>
      <c r="AD977" s="12"/>
      <c r="AE977" s="12"/>
      <c r="AR977" s="213" t="s">
        <v>127</v>
      </c>
      <c r="AT977" s="214" t="s">
        <v>78</v>
      </c>
      <c r="AU977" s="214" t="s">
        <v>86</v>
      </c>
      <c r="AY977" s="213" t="s">
        <v>181</v>
      </c>
      <c r="BK977" s="215">
        <f>SUM(BK978:BK1027)</f>
        <v>0</v>
      </c>
    </row>
    <row r="978" s="2" customFormat="1" ht="37.8" customHeight="1">
      <c r="A978" s="38"/>
      <c r="B978" s="39"/>
      <c r="C978" s="218" t="s">
        <v>1297</v>
      </c>
      <c r="D978" s="218" t="s">
        <v>183</v>
      </c>
      <c r="E978" s="219" t="s">
        <v>1298</v>
      </c>
      <c r="F978" s="220" t="s">
        <v>1299</v>
      </c>
      <c r="G978" s="221" t="s">
        <v>227</v>
      </c>
      <c r="H978" s="222">
        <v>492.54000000000002</v>
      </c>
      <c r="I978" s="223"/>
      <c r="J978" s="224">
        <f>ROUND(I978*H978,2)</f>
        <v>0</v>
      </c>
      <c r="K978" s="220" t="s">
        <v>187</v>
      </c>
      <c r="L978" s="44"/>
      <c r="M978" s="225" t="s">
        <v>1</v>
      </c>
      <c r="N978" s="226" t="s">
        <v>45</v>
      </c>
      <c r="O978" s="91"/>
      <c r="P978" s="227">
        <f>O978*H978</f>
        <v>0</v>
      </c>
      <c r="Q978" s="227">
        <v>0</v>
      </c>
      <c r="R978" s="227">
        <f>Q978*H978</f>
        <v>0</v>
      </c>
      <c r="S978" s="227">
        <v>0</v>
      </c>
      <c r="T978" s="228">
        <f>S978*H978</f>
        <v>0</v>
      </c>
      <c r="U978" s="38"/>
      <c r="V978" s="38"/>
      <c r="W978" s="38"/>
      <c r="X978" s="38"/>
      <c r="Y978" s="38"/>
      <c r="Z978" s="38"/>
      <c r="AA978" s="38"/>
      <c r="AB978" s="38"/>
      <c r="AC978" s="38"/>
      <c r="AD978" s="38"/>
      <c r="AE978" s="38"/>
      <c r="AR978" s="229" t="s">
        <v>228</v>
      </c>
      <c r="AT978" s="229" t="s">
        <v>183</v>
      </c>
      <c r="AU978" s="229" t="s">
        <v>127</v>
      </c>
      <c r="AY978" s="17" t="s">
        <v>181</v>
      </c>
      <c r="BE978" s="230">
        <f>IF(N978="základní",J978,0)</f>
        <v>0</v>
      </c>
      <c r="BF978" s="230">
        <f>IF(N978="snížená",J978,0)</f>
        <v>0</v>
      </c>
      <c r="BG978" s="230">
        <f>IF(N978="zákl. přenesená",J978,0)</f>
        <v>0</v>
      </c>
      <c r="BH978" s="230">
        <f>IF(N978="sníž. přenesená",J978,0)</f>
        <v>0</v>
      </c>
      <c r="BI978" s="230">
        <f>IF(N978="nulová",J978,0)</f>
        <v>0</v>
      </c>
      <c r="BJ978" s="17" t="s">
        <v>127</v>
      </c>
      <c r="BK978" s="230">
        <f>ROUND(I978*H978,2)</f>
        <v>0</v>
      </c>
      <c r="BL978" s="17" t="s">
        <v>228</v>
      </c>
      <c r="BM978" s="229" t="s">
        <v>1300</v>
      </c>
    </row>
    <row r="979" s="2" customFormat="1">
      <c r="A979" s="38"/>
      <c r="B979" s="39"/>
      <c r="C979" s="40"/>
      <c r="D979" s="231" t="s">
        <v>189</v>
      </c>
      <c r="E979" s="40"/>
      <c r="F979" s="232" t="s">
        <v>1301</v>
      </c>
      <c r="G979" s="40"/>
      <c r="H979" s="40"/>
      <c r="I979" s="233"/>
      <c r="J979" s="40"/>
      <c r="K979" s="40"/>
      <c r="L979" s="44"/>
      <c r="M979" s="234"/>
      <c r="N979" s="235"/>
      <c r="O979" s="91"/>
      <c r="P979" s="91"/>
      <c r="Q979" s="91"/>
      <c r="R979" s="91"/>
      <c r="S979" s="91"/>
      <c r="T979" s="92"/>
      <c r="U979" s="38"/>
      <c r="V979" s="38"/>
      <c r="W979" s="38"/>
      <c r="X979" s="38"/>
      <c r="Y979" s="38"/>
      <c r="Z979" s="38"/>
      <c r="AA979" s="38"/>
      <c r="AB979" s="38"/>
      <c r="AC979" s="38"/>
      <c r="AD979" s="38"/>
      <c r="AE979" s="38"/>
      <c r="AT979" s="17" t="s">
        <v>189</v>
      </c>
      <c r="AU979" s="17" t="s">
        <v>127</v>
      </c>
    </row>
    <row r="980" s="2" customFormat="1" ht="24.15" customHeight="1">
      <c r="A980" s="38"/>
      <c r="B980" s="39"/>
      <c r="C980" s="259" t="s">
        <v>796</v>
      </c>
      <c r="D980" s="259" t="s">
        <v>238</v>
      </c>
      <c r="E980" s="260" t="s">
        <v>1302</v>
      </c>
      <c r="F980" s="261" t="s">
        <v>1303</v>
      </c>
      <c r="G980" s="262" t="s">
        <v>227</v>
      </c>
      <c r="H980" s="263">
        <v>531.94299999999998</v>
      </c>
      <c r="I980" s="264"/>
      <c r="J980" s="265">
        <f>ROUND(I980*H980,2)</f>
        <v>0</v>
      </c>
      <c r="K980" s="261" t="s">
        <v>187</v>
      </c>
      <c r="L980" s="266"/>
      <c r="M980" s="267" t="s">
        <v>1</v>
      </c>
      <c r="N980" s="268" t="s">
        <v>45</v>
      </c>
      <c r="O980" s="91"/>
      <c r="P980" s="227">
        <f>O980*H980</f>
        <v>0</v>
      </c>
      <c r="Q980" s="227">
        <v>0</v>
      </c>
      <c r="R980" s="227">
        <f>Q980*H980</f>
        <v>0</v>
      </c>
      <c r="S980" s="227">
        <v>0</v>
      </c>
      <c r="T980" s="228">
        <f>S980*H980</f>
        <v>0</v>
      </c>
      <c r="U980" s="38"/>
      <c r="V980" s="38"/>
      <c r="W980" s="38"/>
      <c r="X980" s="38"/>
      <c r="Y980" s="38"/>
      <c r="Z980" s="38"/>
      <c r="AA980" s="38"/>
      <c r="AB980" s="38"/>
      <c r="AC980" s="38"/>
      <c r="AD980" s="38"/>
      <c r="AE980" s="38"/>
      <c r="AR980" s="229" t="s">
        <v>269</v>
      </c>
      <c r="AT980" s="229" t="s">
        <v>238</v>
      </c>
      <c r="AU980" s="229" t="s">
        <v>127</v>
      </c>
      <c r="AY980" s="17" t="s">
        <v>181</v>
      </c>
      <c r="BE980" s="230">
        <f>IF(N980="základní",J980,0)</f>
        <v>0</v>
      </c>
      <c r="BF980" s="230">
        <f>IF(N980="snížená",J980,0)</f>
        <v>0</v>
      </c>
      <c r="BG980" s="230">
        <f>IF(N980="zákl. přenesená",J980,0)</f>
        <v>0</v>
      </c>
      <c r="BH980" s="230">
        <f>IF(N980="sníž. přenesená",J980,0)</f>
        <v>0</v>
      </c>
      <c r="BI980" s="230">
        <f>IF(N980="nulová",J980,0)</f>
        <v>0</v>
      </c>
      <c r="BJ980" s="17" t="s">
        <v>127</v>
      </c>
      <c r="BK980" s="230">
        <f>ROUND(I980*H980,2)</f>
        <v>0</v>
      </c>
      <c r="BL980" s="17" t="s">
        <v>228</v>
      </c>
      <c r="BM980" s="229" t="s">
        <v>1304</v>
      </c>
    </row>
    <row r="981" s="13" customFormat="1">
      <c r="A981" s="13"/>
      <c r="B981" s="236"/>
      <c r="C981" s="237"/>
      <c r="D981" s="238" t="s">
        <v>191</v>
      </c>
      <c r="E981" s="239" t="s">
        <v>1</v>
      </c>
      <c r="F981" s="240" t="s">
        <v>1305</v>
      </c>
      <c r="G981" s="237"/>
      <c r="H981" s="241">
        <v>531.94299999999998</v>
      </c>
      <c r="I981" s="242"/>
      <c r="J981" s="237"/>
      <c r="K981" s="237"/>
      <c r="L981" s="243"/>
      <c r="M981" s="244"/>
      <c r="N981" s="245"/>
      <c r="O981" s="245"/>
      <c r="P981" s="245"/>
      <c r="Q981" s="245"/>
      <c r="R981" s="245"/>
      <c r="S981" s="245"/>
      <c r="T981" s="246"/>
      <c r="U981" s="13"/>
      <c r="V981" s="13"/>
      <c r="W981" s="13"/>
      <c r="X981" s="13"/>
      <c r="Y981" s="13"/>
      <c r="Z981" s="13"/>
      <c r="AA981" s="13"/>
      <c r="AB981" s="13"/>
      <c r="AC981" s="13"/>
      <c r="AD981" s="13"/>
      <c r="AE981" s="13"/>
      <c r="AT981" s="247" t="s">
        <v>191</v>
      </c>
      <c r="AU981" s="247" t="s">
        <v>127</v>
      </c>
      <c r="AV981" s="13" t="s">
        <v>127</v>
      </c>
      <c r="AW981" s="13" t="s">
        <v>36</v>
      </c>
      <c r="AX981" s="13" t="s">
        <v>79</v>
      </c>
      <c r="AY981" s="247" t="s">
        <v>181</v>
      </c>
    </row>
    <row r="982" s="14" customFormat="1">
      <c r="A982" s="14"/>
      <c r="B982" s="248"/>
      <c r="C982" s="249"/>
      <c r="D982" s="238" t="s">
        <v>191</v>
      </c>
      <c r="E982" s="250" t="s">
        <v>1</v>
      </c>
      <c r="F982" s="251" t="s">
        <v>193</v>
      </c>
      <c r="G982" s="249"/>
      <c r="H982" s="252">
        <v>531.94299999999998</v>
      </c>
      <c r="I982" s="253"/>
      <c r="J982" s="249"/>
      <c r="K982" s="249"/>
      <c r="L982" s="254"/>
      <c r="M982" s="255"/>
      <c r="N982" s="256"/>
      <c r="O982" s="256"/>
      <c r="P982" s="256"/>
      <c r="Q982" s="256"/>
      <c r="R982" s="256"/>
      <c r="S982" s="256"/>
      <c r="T982" s="257"/>
      <c r="U982" s="14"/>
      <c r="V982" s="14"/>
      <c r="W982" s="14"/>
      <c r="X982" s="14"/>
      <c r="Y982" s="14"/>
      <c r="Z982" s="14"/>
      <c r="AA982" s="14"/>
      <c r="AB982" s="14"/>
      <c r="AC982" s="14"/>
      <c r="AD982" s="14"/>
      <c r="AE982" s="14"/>
      <c r="AT982" s="258" t="s">
        <v>191</v>
      </c>
      <c r="AU982" s="258" t="s">
        <v>127</v>
      </c>
      <c r="AV982" s="14" t="s">
        <v>188</v>
      </c>
      <c r="AW982" s="14" t="s">
        <v>36</v>
      </c>
      <c r="AX982" s="14" t="s">
        <v>86</v>
      </c>
      <c r="AY982" s="258" t="s">
        <v>181</v>
      </c>
    </row>
    <row r="983" s="2" customFormat="1" ht="37.8" customHeight="1">
      <c r="A983" s="38"/>
      <c r="B983" s="39"/>
      <c r="C983" s="218" t="s">
        <v>1306</v>
      </c>
      <c r="D983" s="218" t="s">
        <v>183</v>
      </c>
      <c r="E983" s="219" t="s">
        <v>1307</v>
      </c>
      <c r="F983" s="220" t="s">
        <v>1308</v>
      </c>
      <c r="G983" s="221" t="s">
        <v>227</v>
      </c>
      <c r="H983" s="222">
        <v>492.54000000000002</v>
      </c>
      <c r="I983" s="223"/>
      <c r="J983" s="224">
        <f>ROUND(I983*H983,2)</f>
        <v>0</v>
      </c>
      <c r="K983" s="220" t="s">
        <v>187</v>
      </c>
      <c r="L983" s="44"/>
      <c r="M983" s="225" t="s">
        <v>1</v>
      </c>
      <c r="N983" s="226" t="s">
        <v>45</v>
      </c>
      <c r="O983" s="91"/>
      <c r="P983" s="227">
        <f>O983*H983</f>
        <v>0</v>
      </c>
      <c r="Q983" s="227">
        <v>0</v>
      </c>
      <c r="R983" s="227">
        <f>Q983*H983</f>
        <v>0</v>
      </c>
      <c r="S983" s="227">
        <v>0</v>
      </c>
      <c r="T983" s="228">
        <f>S983*H983</f>
        <v>0</v>
      </c>
      <c r="U983" s="38"/>
      <c r="V983" s="38"/>
      <c r="W983" s="38"/>
      <c r="X983" s="38"/>
      <c r="Y983" s="38"/>
      <c r="Z983" s="38"/>
      <c r="AA983" s="38"/>
      <c r="AB983" s="38"/>
      <c r="AC983" s="38"/>
      <c r="AD983" s="38"/>
      <c r="AE983" s="38"/>
      <c r="AR983" s="229" t="s">
        <v>228</v>
      </c>
      <c r="AT983" s="229" t="s">
        <v>183</v>
      </c>
      <c r="AU983" s="229" t="s">
        <v>127</v>
      </c>
      <c r="AY983" s="17" t="s">
        <v>181</v>
      </c>
      <c r="BE983" s="230">
        <f>IF(N983="základní",J983,0)</f>
        <v>0</v>
      </c>
      <c r="BF983" s="230">
        <f>IF(N983="snížená",J983,0)</f>
        <v>0</v>
      </c>
      <c r="BG983" s="230">
        <f>IF(N983="zákl. přenesená",J983,0)</f>
        <v>0</v>
      </c>
      <c r="BH983" s="230">
        <f>IF(N983="sníž. přenesená",J983,0)</f>
        <v>0</v>
      </c>
      <c r="BI983" s="230">
        <f>IF(N983="nulová",J983,0)</f>
        <v>0</v>
      </c>
      <c r="BJ983" s="17" t="s">
        <v>127</v>
      </c>
      <c r="BK983" s="230">
        <f>ROUND(I983*H983,2)</f>
        <v>0</v>
      </c>
      <c r="BL983" s="17" t="s">
        <v>228</v>
      </c>
      <c r="BM983" s="229" t="s">
        <v>1309</v>
      </c>
    </row>
    <row r="984" s="2" customFormat="1">
      <c r="A984" s="38"/>
      <c r="B984" s="39"/>
      <c r="C984" s="40"/>
      <c r="D984" s="231" t="s">
        <v>189</v>
      </c>
      <c r="E984" s="40"/>
      <c r="F984" s="232" t="s">
        <v>1310</v>
      </c>
      <c r="G984" s="40"/>
      <c r="H984" s="40"/>
      <c r="I984" s="233"/>
      <c r="J984" s="40"/>
      <c r="K984" s="40"/>
      <c r="L984" s="44"/>
      <c r="M984" s="234"/>
      <c r="N984" s="235"/>
      <c r="O984" s="91"/>
      <c r="P984" s="91"/>
      <c r="Q984" s="91"/>
      <c r="R984" s="91"/>
      <c r="S984" s="91"/>
      <c r="T984" s="92"/>
      <c r="U984" s="38"/>
      <c r="V984" s="38"/>
      <c r="W984" s="38"/>
      <c r="X984" s="38"/>
      <c r="Y984" s="38"/>
      <c r="Z984" s="38"/>
      <c r="AA984" s="38"/>
      <c r="AB984" s="38"/>
      <c r="AC984" s="38"/>
      <c r="AD984" s="38"/>
      <c r="AE984" s="38"/>
      <c r="AT984" s="17" t="s">
        <v>189</v>
      </c>
      <c r="AU984" s="17" t="s">
        <v>127</v>
      </c>
    </row>
    <row r="985" s="13" customFormat="1">
      <c r="A985" s="13"/>
      <c r="B985" s="236"/>
      <c r="C985" s="237"/>
      <c r="D985" s="238" t="s">
        <v>191</v>
      </c>
      <c r="E985" s="239" t="s">
        <v>1</v>
      </c>
      <c r="F985" s="240" t="s">
        <v>1311</v>
      </c>
      <c r="G985" s="237"/>
      <c r="H985" s="241">
        <v>70.780000000000001</v>
      </c>
      <c r="I985" s="242"/>
      <c r="J985" s="237"/>
      <c r="K985" s="237"/>
      <c r="L985" s="243"/>
      <c r="M985" s="244"/>
      <c r="N985" s="245"/>
      <c r="O985" s="245"/>
      <c r="P985" s="245"/>
      <c r="Q985" s="245"/>
      <c r="R985" s="245"/>
      <c r="S985" s="245"/>
      <c r="T985" s="246"/>
      <c r="U985" s="13"/>
      <c r="V985" s="13"/>
      <c r="W985" s="13"/>
      <c r="X985" s="13"/>
      <c r="Y985" s="13"/>
      <c r="Z985" s="13"/>
      <c r="AA985" s="13"/>
      <c r="AB985" s="13"/>
      <c r="AC985" s="13"/>
      <c r="AD985" s="13"/>
      <c r="AE985" s="13"/>
      <c r="AT985" s="247" t="s">
        <v>191</v>
      </c>
      <c r="AU985" s="247" t="s">
        <v>127</v>
      </c>
      <c r="AV985" s="13" t="s">
        <v>127</v>
      </c>
      <c r="AW985" s="13" t="s">
        <v>36</v>
      </c>
      <c r="AX985" s="13" t="s">
        <v>79</v>
      </c>
      <c r="AY985" s="247" t="s">
        <v>181</v>
      </c>
    </row>
    <row r="986" s="13" customFormat="1">
      <c r="A986" s="13"/>
      <c r="B986" s="236"/>
      <c r="C986" s="237"/>
      <c r="D986" s="238" t="s">
        <v>191</v>
      </c>
      <c r="E986" s="239" t="s">
        <v>1</v>
      </c>
      <c r="F986" s="240" t="s">
        <v>1312</v>
      </c>
      <c r="G986" s="237"/>
      <c r="H986" s="241">
        <v>7.46</v>
      </c>
      <c r="I986" s="242"/>
      <c r="J986" s="237"/>
      <c r="K986" s="237"/>
      <c r="L986" s="243"/>
      <c r="M986" s="244"/>
      <c r="N986" s="245"/>
      <c r="O986" s="245"/>
      <c r="P986" s="245"/>
      <c r="Q986" s="245"/>
      <c r="R986" s="245"/>
      <c r="S986" s="245"/>
      <c r="T986" s="246"/>
      <c r="U986" s="13"/>
      <c r="V986" s="13"/>
      <c r="W986" s="13"/>
      <c r="X986" s="13"/>
      <c r="Y986" s="13"/>
      <c r="Z986" s="13"/>
      <c r="AA986" s="13"/>
      <c r="AB986" s="13"/>
      <c r="AC986" s="13"/>
      <c r="AD986" s="13"/>
      <c r="AE986" s="13"/>
      <c r="AT986" s="247" t="s">
        <v>191</v>
      </c>
      <c r="AU986" s="247" t="s">
        <v>127</v>
      </c>
      <c r="AV986" s="13" t="s">
        <v>127</v>
      </c>
      <c r="AW986" s="13" t="s">
        <v>36</v>
      </c>
      <c r="AX986" s="13" t="s">
        <v>79</v>
      </c>
      <c r="AY986" s="247" t="s">
        <v>181</v>
      </c>
    </row>
    <row r="987" s="13" customFormat="1">
      <c r="A987" s="13"/>
      <c r="B987" s="236"/>
      <c r="C987" s="237"/>
      <c r="D987" s="238" t="s">
        <v>191</v>
      </c>
      <c r="E987" s="239" t="s">
        <v>1</v>
      </c>
      <c r="F987" s="240" t="s">
        <v>1313</v>
      </c>
      <c r="G987" s="237"/>
      <c r="H987" s="241">
        <v>374.80000000000001</v>
      </c>
      <c r="I987" s="242"/>
      <c r="J987" s="237"/>
      <c r="K987" s="237"/>
      <c r="L987" s="243"/>
      <c r="M987" s="244"/>
      <c r="N987" s="245"/>
      <c r="O987" s="245"/>
      <c r="P987" s="245"/>
      <c r="Q987" s="245"/>
      <c r="R987" s="245"/>
      <c r="S987" s="245"/>
      <c r="T987" s="246"/>
      <c r="U987" s="13"/>
      <c r="V987" s="13"/>
      <c r="W987" s="13"/>
      <c r="X987" s="13"/>
      <c r="Y987" s="13"/>
      <c r="Z987" s="13"/>
      <c r="AA987" s="13"/>
      <c r="AB987" s="13"/>
      <c r="AC987" s="13"/>
      <c r="AD987" s="13"/>
      <c r="AE987" s="13"/>
      <c r="AT987" s="247" t="s">
        <v>191</v>
      </c>
      <c r="AU987" s="247" t="s">
        <v>127</v>
      </c>
      <c r="AV987" s="13" t="s">
        <v>127</v>
      </c>
      <c r="AW987" s="13" t="s">
        <v>36</v>
      </c>
      <c r="AX987" s="13" t="s">
        <v>79</v>
      </c>
      <c r="AY987" s="247" t="s">
        <v>181</v>
      </c>
    </row>
    <row r="988" s="13" customFormat="1">
      <c r="A988" s="13"/>
      <c r="B988" s="236"/>
      <c r="C988" s="237"/>
      <c r="D988" s="238" t="s">
        <v>191</v>
      </c>
      <c r="E988" s="239" t="s">
        <v>1</v>
      </c>
      <c r="F988" s="240" t="s">
        <v>1314</v>
      </c>
      <c r="G988" s="237"/>
      <c r="H988" s="241">
        <v>39.5</v>
      </c>
      <c r="I988" s="242"/>
      <c r="J988" s="237"/>
      <c r="K988" s="237"/>
      <c r="L988" s="243"/>
      <c r="M988" s="244"/>
      <c r="N988" s="245"/>
      <c r="O988" s="245"/>
      <c r="P988" s="245"/>
      <c r="Q988" s="245"/>
      <c r="R988" s="245"/>
      <c r="S988" s="245"/>
      <c r="T988" s="246"/>
      <c r="U988" s="13"/>
      <c r="V988" s="13"/>
      <c r="W988" s="13"/>
      <c r="X988" s="13"/>
      <c r="Y988" s="13"/>
      <c r="Z988" s="13"/>
      <c r="AA988" s="13"/>
      <c r="AB988" s="13"/>
      <c r="AC988" s="13"/>
      <c r="AD988" s="13"/>
      <c r="AE988" s="13"/>
      <c r="AT988" s="247" t="s">
        <v>191</v>
      </c>
      <c r="AU988" s="247" t="s">
        <v>127</v>
      </c>
      <c r="AV988" s="13" t="s">
        <v>127</v>
      </c>
      <c r="AW988" s="13" t="s">
        <v>36</v>
      </c>
      <c r="AX988" s="13" t="s">
        <v>79</v>
      </c>
      <c r="AY988" s="247" t="s">
        <v>181</v>
      </c>
    </row>
    <row r="989" s="14" customFormat="1">
      <c r="A989" s="14"/>
      <c r="B989" s="248"/>
      <c r="C989" s="249"/>
      <c r="D989" s="238" t="s">
        <v>191</v>
      </c>
      <c r="E989" s="250" t="s">
        <v>1</v>
      </c>
      <c r="F989" s="251" t="s">
        <v>193</v>
      </c>
      <c r="G989" s="249"/>
      <c r="H989" s="252">
        <v>492.54000000000002</v>
      </c>
      <c r="I989" s="253"/>
      <c r="J989" s="249"/>
      <c r="K989" s="249"/>
      <c r="L989" s="254"/>
      <c r="M989" s="255"/>
      <c r="N989" s="256"/>
      <c r="O989" s="256"/>
      <c r="P989" s="256"/>
      <c r="Q989" s="256"/>
      <c r="R989" s="256"/>
      <c r="S989" s="256"/>
      <c r="T989" s="257"/>
      <c r="U989" s="14"/>
      <c r="V989" s="14"/>
      <c r="W989" s="14"/>
      <c r="X989" s="14"/>
      <c r="Y989" s="14"/>
      <c r="Z989" s="14"/>
      <c r="AA989" s="14"/>
      <c r="AB989" s="14"/>
      <c r="AC989" s="14"/>
      <c r="AD989" s="14"/>
      <c r="AE989" s="14"/>
      <c r="AT989" s="258" t="s">
        <v>191</v>
      </c>
      <c r="AU989" s="258" t="s">
        <v>127</v>
      </c>
      <c r="AV989" s="14" t="s">
        <v>188</v>
      </c>
      <c r="AW989" s="14" t="s">
        <v>36</v>
      </c>
      <c r="AX989" s="14" t="s">
        <v>86</v>
      </c>
      <c r="AY989" s="258" t="s">
        <v>181</v>
      </c>
    </row>
    <row r="990" s="2" customFormat="1" ht="24.15" customHeight="1">
      <c r="A990" s="38"/>
      <c r="B990" s="39"/>
      <c r="C990" s="259" t="s">
        <v>800</v>
      </c>
      <c r="D990" s="259" t="s">
        <v>238</v>
      </c>
      <c r="E990" s="260" t="s">
        <v>1315</v>
      </c>
      <c r="F990" s="261" t="s">
        <v>1316</v>
      </c>
      <c r="G990" s="262" t="s">
        <v>227</v>
      </c>
      <c r="H990" s="263">
        <v>571.346</v>
      </c>
      <c r="I990" s="264"/>
      <c r="J990" s="265">
        <f>ROUND(I990*H990,2)</f>
        <v>0</v>
      </c>
      <c r="K990" s="261" t="s">
        <v>187</v>
      </c>
      <c r="L990" s="266"/>
      <c r="M990" s="267" t="s">
        <v>1</v>
      </c>
      <c r="N990" s="268" t="s">
        <v>45</v>
      </c>
      <c r="O990" s="91"/>
      <c r="P990" s="227">
        <f>O990*H990</f>
        <v>0</v>
      </c>
      <c r="Q990" s="227">
        <v>0</v>
      </c>
      <c r="R990" s="227">
        <f>Q990*H990</f>
        <v>0</v>
      </c>
      <c r="S990" s="227">
        <v>0</v>
      </c>
      <c r="T990" s="228">
        <f>S990*H990</f>
        <v>0</v>
      </c>
      <c r="U990" s="38"/>
      <c r="V990" s="38"/>
      <c r="W990" s="38"/>
      <c r="X990" s="38"/>
      <c r="Y990" s="38"/>
      <c r="Z990" s="38"/>
      <c r="AA990" s="38"/>
      <c r="AB990" s="38"/>
      <c r="AC990" s="38"/>
      <c r="AD990" s="38"/>
      <c r="AE990" s="38"/>
      <c r="AR990" s="229" t="s">
        <v>269</v>
      </c>
      <c r="AT990" s="229" t="s">
        <v>238</v>
      </c>
      <c r="AU990" s="229" t="s">
        <v>127</v>
      </c>
      <c r="AY990" s="17" t="s">
        <v>181</v>
      </c>
      <c r="BE990" s="230">
        <f>IF(N990="základní",J990,0)</f>
        <v>0</v>
      </c>
      <c r="BF990" s="230">
        <f>IF(N990="snížená",J990,0)</f>
        <v>0</v>
      </c>
      <c r="BG990" s="230">
        <f>IF(N990="zákl. přenesená",J990,0)</f>
        <v>0</v>
      </c>
      <c r="BH990" s="230">
        <f>IF(N990="sníž. přenesená",J990,0)</f>
        <v>0</v>
      </c>
      <c r="BI990" s="230">
        <f>IF(N990="nulová",J990,0)</f>
        <v>0</v>
      </c>
      <c r="BJ990" s="17" t="s">
        <v>127</v>
      </c>
      <c r="BK990" s="230">
        <f>ROUND(I990*H990,2)</f>
        <v>0</v>
      </c>
      <c r="BL990" s="17" t="s">
        <v>228</v>
      </c>
      <c r="BM990" s="229" t="s">
        <v>1317</v>
      </c>
    </row>
    <row r="991" s="13" customFormat="1">
      <c r="A991" s="13"/>
      <c r="B991" s="236"/>
      <c r="C991" s="237"/>
      <c r="D991" s="238" t="s">
        <v>191</v>
      </c>
      <c r="E991" s="239" t="s">
        <v>1</v>
      </c>
      <c r="F991" s="240" t="s">
        <v>1318</v>
      </c>
      <c r="G991" s="237"/>
      <c r="H991" s="241">
        <v>571.346</v>
      </c>
      <c r="I991" s="242"/>
      <c r="J991" s="237"/>
      <c r="K991" s="237"/>
      <c r="L991" s="243"/>
      <c r="M991" s="244"/>
      <c r="N991" s="245"/>
      <c r="O991" s="245"/>
      <c r="P991" s="245"/>
      <c r="Q991" s="245"/>
      <c r="R991" s="245"/>
      <c r="S991" s="245"/>
      <c r="T991" s="246"/>
      <c r="U991" s="13"/>
      <c r="V991" s="13"/>
      <c r="W991" s="13"/>
      <c r="X991" s="13"/>
      <c r="Y991" s="13"/>
      <c r="Z991" s="13"/>
      <c r="AA991" s="13"/>
      <c r="AB991" s="13"/>
      <c r="AC991" s="13"/>
      <c r="AD991" s="13"/>
      <c r="AE991" s="13"/>
      <c r="AT991" s="247" t="s">
        <v>191</v>
      </c>
      <c r="AU991" s="247" t="s">
        <v>127</v>
      </c>
      <c r="AV991" s="13" t="s">
        <v>127</v>
      </c>
      <c r="AW991" s="13" t="s">
        <v>36</v>
      </c>
      <c r="AX991" s="13" t="s">
        <v>79</v>
      </c>
      <c r="AY991" s="247" t="s">
        <v>181</v>
      </c>
    </row>
    <row r="992" s="14" customFormat="1">
      <c r="A992" s="14"/>
      <c r="B992" s="248"/>
      <c r="C992" s="249"/>
      <c r="D992" s="238" t="s">
        <v>191</v>
      </c>
      <c r="E992" s="250" t="s">
        <v>1</v>
      </c>
      <c r="F992" s="251" t="s">
        <v>193</v>
      </c>
      <c r="G992" s="249"/>
      <c r="H992" s="252">
        <v>571.346</v>
      </c>
      <c r="I992" s="253"/>
      <c r="J992" s="249"/>
      <c r="K992" s="249"/>
      <c r="L992" s="254"/>
      <c r="M992" s="255"/>
      <c r="N992" s="256"/>
      <c r="O992" s="256"/>
      <c r="P992" s="256"/>
      <c r="Q992" s="256"/>
      <c r="R992" s="256"/>
      <c r="S992" s="256"/>
      <c r="T992" s="257"/>
      <c r="U992" s="14"/>
      <c r="V992" s="14"/>
      <c r="W992" s="14"/>
      <c r="X992" s="14"/>
      <c r="Y992" s="14"/>
      <c r="Z992" s="14"/>
      <c r="AA992" s="14"/>
      <c r="AB992" s="14"/>
      <c r="AC992" s="14"/>
      <c r="AD992" s="14"/>
      <c r="AE992" s="14"/>
      <c r="AT992" s="258" t="s">
        <v>191</v>
      </c>
      <c r="AU992" s="258" t="s">
        <v>127</v>
      </c>
      <c r="AV992" s="14" t="s">
        <v>188</v>
      </c>
      <c r="AW992" s="14" t="s">
        <v>36</v>
      </c>
      <c r="AX992" s="14" t="s">
        <v>86</v>
      </c>
      <c r="AY992" s="258" t="s">
        <v>181</v>
      </c>
    </row>
    <row r="993" s="2" customFormat="1" ht="24.15" customHeight="1">
      <c r="A993" s="38"/>
      <c r="B993" s="39"/>
      <c r="C993" s="259" t="s">
        <v>1319</v>
      </c>
      <c r="D993" s="259" t="s">
        <v>238</v>
      </c>
      <c r="E993" s="260" t="s">
        <v>1320</v>
      </c>
      <c r="F993" s="261" t="s">
        <v>1321</v>
      </c>
      <c r="G993" s="262" t="s">
        <v>227</v>
      </c>
      <c r="H993" s="263">
        <v>571.346</v>
      </c>
      <c r="I993" s="264"/>
      <c r="J993" s="265">
        <f>ROUND(I993*H993,2)</f>
        <v>0</v>
      </c>
      <c r="K993" s="261" t="s">
        <v>187</v>
      </c>
      <c r="L993" s="266"/>
      <c r="M993" s="267" t="s">
        <v>1</v>
      </c>
      <c r="N993" s="268" t="s">
        <v>45</v>
      </c>
      <c r="O993" s="91"/>
      <c r="P993" s="227">
        <f>O993*H993</f>
        <v>0</v>
      </c>
      <c r="Q993" s="227">
        <v>0</v>
      </c>
      <c r="R993" s="227">
        <f>Q993*H993</f>
        <v>0</v>
      </c>
      <c r="S993" s="227">
        <v>0</v>
      </c>
      <c r="T993" s="228">
        <f>S993*H993</f>
        <v>0</v>
      </c>
      <c r="U993" s="38"/>
      <c r="V993" s="38"/>
      <c r="W993" s="38"/>
      <c r="X993" s="38"/>
      <c r="Y993" s="38"/>
      <c r="Z993" s="38"/>
      <c r="AA993" s="38"/>
      <c r="AB993" s="38"/>
      <c r="AC993" s="38"/>
      <c r="AD993" s="38"/>
      <c r="AE993" s="38"/>
      <c r="AR993" s="229" t="s">
        <v>269</v>
      </c>
      <c r="AT993" s="229" t="s">
        <v>238</v>
      </c>
      <c r="AU993" s="229" t="s">
        <v>127</v>
      </c>
      <c r="AY993" s="17" t="s">
        <v>181</v>
      </c>
      <c r="BE993" s="230">
        <f>IF(N993="základní",J993,0)</f>
        <v>0</v>
      </c>
      <c r="BF993" s="230">
        <f>IF(N993="snížená",J993,0)</f>
        <v>0</v>
      </c>
      <c r="BG993" s="230">
        <f>IF(N993="zákl. přenesená",J993,0)</f>
        <v>0</v>
      </c>
      <c r="BH993" s="230">
        <f>IF(N993="sníž. přenesená",J993,0)</f>
        <v>0</v>
      </c>
      <c r="BI993" s="230">
        <f>IF(N993="nulová",J993,0)</f>
        <v>0</v>
      </c>
      <c r="BJ993" s="17" t="s">
        <v>127</v>
      </c>
      <c r="BK993" s="230">
        <f>ROUND(I993*H993,2)</f>
        <v>0</v>
      </c>
      <c r="BL993" s="17" t="s">
        <v>228</v>
      </c>
      <c r="BM993" s="229" t="s">
        <v>1322</v>
      </c>
    </row>
    <row r="994" s="13" customFormat="1">
      <c r="A994" s="13"/>
      <c r="B994" s="236"/>
      <c r="C994" s="237"/>
      <c r="D994" s="238" t="s">
        <v>191</v>
      </c>
      <c r="E994" s="239" t="s">
        <v>1</v>
      </c>
      <c r="F994" s="240" t="s">
        <v>1318</v>
      </c>
      <c r="G994" s="237"/>
      <c r="H994" s="241">
        <v>571.346</v>
      </c>
      <c r="I994" s="242"/>
      <c r="J994" s="237"/>
      <c r="K994" s="237"/>
      <c r="L994" s="243"/>
      <c r="M994" s="244"/>
      <c r="N994" s="245"/>
      <c r="O994" s="245"/>
      <c r="P994" s="245"/>
      <c r="Q994" s="245"/>
      <c r="R994" s="245"/>
      <c r="S994" s="245"/>
      <c r="T994" s="246"/>
      <c r="U994" s="13"/>
      <c r="V994" s="13"/>
      <c r="W994" s="13"/>
      <c r="X994" s="13"/>
      <c r="Y994" s="13"/>
      <c r="Z994" s="13"/>
      <c r="AA994" s="13"/>
      <c r="AB994" s="13"/>
      <c r="AC994" s="13"/>
      <c r="AD994" s="13"/>
      <c r="AE994" s="13"/>
      <c r="AT994" s="247" t="s">
        <v>191</v>
      </c>
      <c r="AU994" s="247" t="s">
        <v>127</v>
      </c>
      <c r="AV994" s="13" t="s">
        <v>127</v>
      </c>
      <c r="AW994" s="13" t="s">
        <v>36</v>
      </c>
      <c r="AX994" s="13" t="s">
        <v>79</v>
      </c>
      <c r="AY994" s="247" t="s">
        <v>181</v>
      </c>
    </row>
    <row r="995" s="14" customFormat="1">
      <c r="A995" s="14"/>
      <c r="B995" s="248"/>
      <c r="C995" s="249"/>
      <c r="D995" s="238" t="s">
        <v>191</v>
      </c>
      <c r="E995" s="250" t="s">
        <v>1</v>
      </c>
      <c r="F995" s="251" t="s">
        <v>193</v>
      </c>
      <c r="G995" s="249"/>
      <c r="H995" s="252">
        <v>571.346</v>
      </c>
      <c r="I995" s="253"/>
      <c r="J995" s="249"/>
      <c r="K995" s="249"/>
      <c r="L995" s="254"/>
      <c r="M995" s="255"/>
      <c r="N995" s="256"/>
      <c r="O995" s="256"/>
      <c r="P995" s="256"/>
      <c r="Q995" s="256"/>
      <c r="R995" s="256"/>
      <c r="S995" s="256"/>
      <c r="T995" s="257"/>
      <c r="U995" s="14"/>
      <c r="V995" s="14"/>
      <c r="W995" s="14"/>
      <c r="X995" s="14"/>
      <c r="Y995" s="14"/>
      <c r="Z995" s="14"/>
      <c r="AA995" s="14"/>
      <c r="AB995" s="14"/>
      <c r="AC995" s="14"/>
      <c r="AD995" s="14"/>
      <c r="AE995" s="14"/>
      <c r="AT995" s="258" t="s">
        <v>191</v>
      </c>
      <c r="AU995" s="258" t="s">
        <v>127</v>
      </c>
      <c r="AV995" s="14" t="s">
        <v>188</v>
      </c>
      <c r="AW995" s="14" t="s">
        <v>36</v>
      </c>
      <c r="AX995" s="14" t="s">
        <v>86</v>
      </c>
      <c r="AY995" s="258" t="s">
        <v>181</v>
      </c>
    </row>
    <row r="996" s="2" customFormat="1" ht="44.25" customHeight="1">
      <c r="A996" s="38"/>
      <c r="B996" s="39"/>
      <c r="C996" s="218" t="s">
        <v>806</v>
      </c>
      <c r="D996" s="218" t="s">
        <v>183</v>
      </c>
      <c r="E996" s="219" t="s">
        <v>1323</v>
      </c>
      <c r="F996" s="220" t="s">
        <v>1324</v>
      </c>
      <c r="G996" s="221" t="s">
        <v>227</v>
      </c>
      <c r="H996" s="222">
        <v>68.099999999999994</v>
      </c>
      <c r="I996" s="223"/>
      <c r="J996" s="224">
        <f>ROUND(I996*H996,2)</f>
        <v>0</v>
      </c>
      <c r="K996" s="220" t="s">
        <v>187</v>
      </c>
      <c r="L996" s="44"/>
      <c r="M996" s="225" t="s">
        <v>1</v>
      </c>
      <c r="N996" s="226" t="s">
        <v>45</v>
      </c>
      <c r="O996" s="91"/>
      <c r="P996" s="227">
        <f>O996*H996</f>
        <v>0</v>
      </c>
      <c r="Q996" s="227">
        <v>0</v>
      </c>
      <c r="R996" s="227">
        <f>Q996*H996</f>
        <v>0</v>
      </c>
      <c r="S996" s="227">
        <v>0</v>
      </c>
      <c r="T996" s="228">
        <f>S996*H996</f>
        <v>0</v>
      </c>
      <c r="U996" s="38"/>
      <c r="V996" s="38"/>
      <c r="W996" s="38"/>
      <c r="X996" s="38"/>
      <c r="Y996" s="38"/>
      <c r="Z996" s="38"/>
      <c r="AA996" s="38"/>
      <c r="AB996" s="38"/>
      <c r="AC996" s="38"/>
      <c r="AD996" s="38"/>
      <c r="AE996" s="38"/>
      <c r="AR996" s="229" t="s">
        <v>228</v>
      </c>
      <c r="AT996" s="229" t="s">
        <v>183</v>
      </c>
      <c r="AU996" s="229" t="s">
        <v>127</v>
      </c>
      <c r="AY996" s="17" t="s">
        <v>181</v>
      </c>
      <c r="BE996" s="230">
        <f>IF(N996="základní",J996,0)</f>
        <v>0</v>
      </c>
      <c r="BF996" s="230">
        <f>IF(N996="snížená",J996,0)</f>
        <v>0</v>
      </c>
      <c r="BG996" s="230">
        <f>IF(N996="zákl. přenesená",J996,0)</f>
        <v>0</v>
      </c>
      <c r="BH996" s="230">
        <f>IF(N996="sníž. přenesená",J996,0)</f>
        <v>0</v>
      </c>
      <c r="BI996" s="230">
        <f>IF(N996="nulová",J996,0)</f>
        <v>0</v>
      </c>
      <c r="BJ996" s="17" t="s">
        <v>127</v>
      </c>
      <c r="BK996" s="230">
        <f>ROUND(I996*H996,2)</f>
        <v>0</v>
      </c>
      <c r="BL996" s="17" t="s">
        <v>228</v>
      </c>
      <c r="BM996" s="229" t="s">
        <v>1325</v>
      </c>
    </row>
    <row r="997" s="2" customFormat="1">
      <c r="A997" s="38"/>
      <c r="B997" s="39"/>
      <c r="C997" s="40"/>
      <c r="D997" s="231" t="s">
        <v>189</v>
      </c>
      <c r="E997" s="40"/>
      <c r="F997" s="232" t="s">
        <v>1326</v>
      </c>
      <c r="G997" s="40"/>
      <c r="H997" s="40"/>
      <c r="I997" s="233"/>
      <c r="J997" s="40"/>
      <c r="K997" s="40"/>
      <c r="L997" s="44"/>
      <c r="M997" s="234"/>
      <c r="N997" s="235"/>
      <c r="O997" s="91"/>
      <c r="P997" s="91"/>
      <c r="Q997" s="91"/>
      <c r="R997" s="91"/>
      <c r="S997" s="91"/>
      <c r="T997" s="92"/>
      <c r="U997" s="38"/>
      <c r="V997" s="38"/>
      <c r="W997" s="38"/>
      <c r="X997" s="38"/>
      <c r="Y997" s="38"/>
      <c r="Z997" s="38"/>
      <c r="AA997" s="38"/>
      <c r="AB997" s="38"/>
      <c r="AC997" s="38"/>
      <c r="AD997" s="38"/>
      <c r="AE997" s="38"/>
      <c r="AT997" s="17" t="s">
        <v>189</v>
      </c>
      <c r="AU997" s="17" t="s">
        <v>127</v>
      </c>
    </row>
    <row r="998" s="13" customFormat="1">
      <c r="A998" s="13"/>
      <c r="B998" s="236"/>
      <c r="C998" s="237"/>
      <c r="D998" s="238" t="s">
        <v>191</v>
      </c>
      <c r="E998" s="239" t="s">
        <v>1</v>
      </c>
      <c r="F998" s="240" t="s">
        <v>642</v>
      </c>
      <c r="G998" s="237"/>
      <c r="H998" s="241">
        <v>68.099999999999994</v>
      </c>
      <c r="I998" s="242"/>
      <c r="J998" s="237"/>
      <c r="K998" s="237"/>
      <c r="L998" s="243"/>
      <c r="M998" s="244"/>
      <c r="N998" s="245"/>
      <c r="O998" s="245"/>
      <c r="P998" s="245"/>
      <c r="Q998" s="245"/>
      <c r="R998" s="245"/>
      <c r="S998" s="245"/>
      <c r="T998" s="246"/>
      <c r="U998" s="13"/>
      <c r="V998" s="13"/>
      <c r="W998" s="13"/>
      <c r="X998" s="13"/>
      <c r="Y998" s="13"/>
      <c r="Z998" s="13"/>
      <c r="AA998" s="13"/>
      <c r="AB998" s="13"/>
      <c r="AC998" s="13"/>
      <c r="AD998" s="13"/>
      <c r="AE998" s="13"/>
      <c r="AT998" s="247" t="s">
        <v>191</v>
      </c>
      <c r="AU998" s="247" t="s">
        <v>127</v>
      </c>
      <c r="AV998" s="13" t="s">
        <v>127</v>
      </c>
      <c r="AW998" s="13" t="s">
        <v>36</v>
      </c>
      <c r="AX998" s="13" t="s">
        <v>79</v>
      </c>
      <c r="AY998" s="247" t="s">
        <v>181</v>
      </c>
    </row>
    <row r="999" s="14" customFormat="1">
      <c r="A999" s="14"/>
      <c r="B999" s="248"/>
      <c r="C999" s="249"/>
      <c r="D999" s="238" t="s">
        <v>191</v>
      </c>
      <c r="E999" s="250" t="s">
        <v>1</v>
      </c>
      <c r="F999" s="251" t="s">
        <v>193</v>
      </c>
      <c r="G999" s="249"/>
      <c r="H999" s="252">
        <v>68.099999999999994</v>
      </c>
      <c r="I999" s="253"/>
      <c r="J999" s="249"/>
      <c r="K999" s="249"/>
      <c r="L999" s="254"/>
      <c r="M999" s="255"/>
      <c r="N999" s="256"/>
      <c r="O999" s="256"/>
      <c r="P999" s="256"/>
      <c r="Q999" s="256"/>
      <c r="R999" s="256"/>
      <c r="S999" s="256"/>
      <c r="T999" s="257"/>
      <c r="U999" s="14"/>
      <c r="V999" s="14"/>
      <c r="W999" s="14"/>
      <c r="X999" s="14"/>
      <c r="Y999" s="14"/>
      <c r="Z999" s="14"/>
      <c r="AA999" s="14"/>
      <c r="AB999" s="14"/>
      <c r="AC999" s="14"/>
      <c r="AD999" s="14"/>
      <c r="AE999" s="14"/>
      <c r="AT999" s="258" t="s">
        <v>191</v>
      </c>
      <c r="AU999" s="258" t="s">
        <v>127</v>
      </c>
      <c r="AV999" s="14" t="s">
        <v>188</v>
      </c>
      <c r="AW999" s="14" t="s">
        <v>36</v>
      </c>
      <c r="AX999" s="14" t="s">
        <v>86</v>
      </c>
      <c r="AY999" s="258" t="s">
        <v>181</v>
      </c>
    </row>
    <row r="1000" s="2" customFormat="1" ht="24.15" customHeight="1">
      <c r="A1000" s="38"/>
      <c r="B1000" s="39"/>
      <c r="C1000" s="259" t="s">
        <v>1327</v>
      </c>
      <c r="D1000" s="259" t="s">
        <v>238</v>
      </c>
      <c r="E1000" s="260" t="s">
        <v>706</v>
      </c>
      <c r="F1000" s="261" t="s">
        <v>707</v>
      </c>
      <c r="G1000" s="262" t="s">
        <v>227</v>
      </c>
      <c r="H1000" s="263">
        <v>71.504999999999995</v>
      </c>
      <c r="I1000" s="264"/>
      <c r="J1000" s="265">
        <f>ROUND(I1000*H1000,2)</f>
        <v>0</v>
      </c>
      <c r="K1000" s="261" t="s">
        <v>187</v>
      </c>
      <c r="L1000" s="266"/>
      <c r="M1000" s="267" t="s">
        <v>1</v>
      </c>
      <c r="N1000" s="268" t="s">
        <v>45</v>
      </c>
      <c r="O1000" s="91"/>
      <c r="P1000" s="227">
        <f>O1000*H1000</f>
        <v>0</v>
      </c>
      <c r="Q1000" s="227">
        <v>0</v>
      </c>
      <c r="R1000" s="227">
        <f>Q1000*H1000</f>
        <v>0</v>
      </c>
      <c r="S1000" s="227">
        <v>0</v>
      </c>
      <c r="T1000" s="228">
        <f>S1000*H1000</f>
        <v>0</v>
      </c>
      <c r="U1000" s="38"/>
      <c r="V1000" s="38"/>
      <c r="W1000" s="38"/>
      <c r="X1000" s="38"/>
      <c r="Y1000" s="38"/>
      <c r="Z1000" s="38"/>
      <c r="AA1000" s="38"/>
      <c r="AB1000" s="38"/>
      <c r="AC1000" s="38"/>
      <c r="AD1000" s="38"/>
      <c r="AE1000" s="38"/>
      <c r="AR1000" s="229" t="s">
        <v>269</v>
      </c>
      <c r="AT1000" s="229" t="s">
        <v>238</v>
      </c>
      <c r="AU1000" s="229" t="s">
        <v>127</v>
      </c>
      <c r="AY1000" s="17" t="s">
        <v>181</v>
      </c>
      <c r="BE1000" s="230">
        <f>IF(N1000="základní",J1000,0)</f>
        <v>0</v>
      </c>
      <c r="BF1000" s="230">
        <f>IF(N1000="snížená",J1000,0)</f>
        <v>0</v>
      </c>
      <c r="BG1000" s="230">
        <f>IF(N1000="zákl. přenesená",J1000,0)</f>
        <v>0</v>
      </c>
      <c r="BH1000" s="230">
        <f>IF(N1000="sníž. přenesená",J1000,0)</f>
        <v>0</v>
      </c>
      <c r="BI1000" s="230">
        <f>IF(N1000="nulová",J1000,0)</f>
        <v>0</v>
      </c>
      <c r="BJ1000" s="17" t="s">
        <v>127</v>
      </c>
      <c r="BK1000" s="230">
        <f>ROUND(I1000*H1000,2)</f>
        <v>0</v>
      </c>
      <c r="BL1000" s="17" t="s">
        <v>228</v>
      </c>
      <c r="BM1000" s="229" t="s">
        <v>1328</v>
      </c>
    </row>
    <row r="1001" s="13" customFormat="1">
      <c r="A1001" s="13"/>
      <c r="B1001" s="236"/>
      <c r="C1001" s="237"/>
      <c r="D1001" s="238" t="s">
        <v>191</v>
      </c>
      <c r="E1001" s="239" t="s">
        <v>1</v>
      </c>
      <c r="F1001" s="240" t="s">
        <v>1329</v>
      </c>
      <c r="G1001" s="237"/>
      <c r="H1001" s="241">
        <v>71.504999999999995</v>
      </c>
      <c r="I1001" s="242"/>
      <c r="J1001" s="237"/>
      <c r="K1001" s="237"/>
      <c r="L1001" s="243"/>
      <c r="M1001" s="244"/>
      <c r="N1001" s="245"/>
      <c r="O1001" s="245"/>
      <c r="P1001" s="245"/>
      <c r="Q1001" s="245"/>
      <c r="R1001" s="245"/>
      <c r="S1001" s="245"/>
      <c r="T1001" s="246"/>
      <c r="U1001" s="13"/>
      <c r="V1001" s="13"/>
      <c r="W1001" s="13"/>
      <c r="X1001" s="13"/>
      <c r="Y1001" s="13"/>
      <c r="Z1001" s="13"/>
      <c r="AA1001" s="13"/>
      <c r="AB1001" s="13"/>
      <c r="AC1001" s="13"/>
      <c r="AD1001" s="13"/>
      <c r="AE1001" s="13"/>
      <c r="AT1001" s="247" t="s">
        <v>191</v>
      </c>
      <c r="AU1001" s="247" t="s">
        <v>127</v>
      </c>
      <c r="AV1001" s="13" t="s">
        <v>127</v>
      </c>
      <c r="AW1001" s="13" t="s">
        <v>36</v>
      </c>
      <c r="AX1001" s="13" t="s">
        <v>79</v>
      </c>
      <c r="AY1001" s="247" t="s">
        <v>181</v>
      </c>
    </row>
    <row r="1002" s="14" customFormat="1">
      <c r="A1002" s="14"/>
      <c r="B1002" s="248"/>
      <c r="C1002" s="249"/>
      <c r="D1002" s="238" t="s">
        <v>191</v>
      </c>
      <c r="E1002" s="250" t="s">
        <v>1</v>
      </c>
      <c r="F1002" s="251" t="s">
        <v>193</v>
      </c>
      <c r="G1002" s="249"/>
      <c r="H1002" s="252">
        <v>71.504999999999995</v>
      </c>
      <c r="I1002" s="253"/>
      <c r="J1002" s="249"/>
      <c r="K1002" s="249"/>
      <c r="L1002" s="254"/>
      <c r="M1002" s="255"/>
      <c r="N1002" s="256"/>
      <c r="O1002" s="256"/>
      <c r="P1002" s="256"/>
      <c r="Q1002" s="256"/>
      <c r="R1002" s="256"/>
      <c r="S1002" s="256"/>
      <c r="T1002" s="257"/>
      <c r="U1002" s="14"/>
      <c r="V1002" s="14"/>
      <c r="W1002" s="14"/>
      <c r="X1002" s="14"/>
      <c r="Y1002" s="14"/>
      <c r="Z1002" s="14"/>
      <c r="AA1002" s="14"/>
      <c r="AB1002" s="14"/>
      <c r="AC1002" s="14"/>
      <c r="AD1002" s="14"/>
      <c r="AE1002" s="14"/>
      <c r="AT1002" s="258" t="s">
        <v>191</v>
      </c>
      <c r="AU1002" s="258" t="s">
        <v>127</v>
      </c>
      <c r="AV1002" s="14" t="s">
        <v>188</v>
      </c>
      <c r="AW1002" s="14" t="s">
        <v>36</v>
      </c>
      <c r="AX1002" s="14" t="s">
        <v>86</v>
      </c>
      <c r="AY1002" s="258" t="s">
        <v>181</v>
      </c>
    </row>
    <row r="1003" s="2" customFormat="1" ht="49.05" customHeight="1">
      <c r="A1003" s="38"/>
      <c r="B1003" s="39"/>
      <c r="C1003" s="218" t="s">
        <v>811</v>
      </c>
      <c r="D1003" s="218" t="s">
        <v>183</v>
      </c>
      <c r="E1003" s="219" t="s">
        <v>1330</v>
      </c>
      <c r="F1003" s="220" t="s">
        <v>1331</v>
      </c>
      <c r="G1003" s="221" t="s">
        <v>227</v>
      </c>
      <c r="H1003" s="222">
        <v>495.72300000000001</v>
      </c>
      <c r="I1003" s="223"/>
      <c r="J1003" s="224">
        <f>ROUND(I1003*H1003,2)</f>
        <v>0</v>
      </c>
      <c r="K1003" s="220" t="s">
        <v>187</v>
      </c>
      <c r="L1003" s="44"/>
      <c r="M1003" s="225" t="s">
        <v>1</v>
      </c>
      <c r="N1003" s="226" t="s">
        <v>45</v>
      </c>
      <c r="O1003" s="91"/>
      <c r="P1003" s="227">
        <f>O1003*H1003</f>
        <v>0</v>
      </c>
      <c r="Q1003" s="227">
        <v>0</v>
      </c>
      <c r="R1003" s="227">
        <f>Q1003*H1003</f>
        <v>0</v>
      </c>
      <c r="S1003" s="227">
        <v>0</v>
      </c>
      <c r="T1003" s="228">
        <f>S1003*H1003</f>
        <v>0</v>
      </c>
      <c r="U1003" s="38"/>
      <c r="V1003" s="38"/>
      <c r="W1003" s="38"/>
      <c r="X1003" s="38"/>
      <c r="Y1003" s="38"/>
      <c r="Z1003" s="38"/>
      <c r="AA1003" s="38"/>
      <c r="AB1003" s="38"/>
      <c r="AC1003" s="38"/>
      <c r="AD1003" s="38"/>
      <c r="AE1003" s="38"/>
      <c r="AR1003" s="229" t="s">
        <v>228</v>
      </c>
      <c r="AT1003" s="229" t="s">
        <v>183</v>
      </c>
      <c r="AU1003" s="229" t="s">
        <v>127</v>
      </c>
      <c r="AY1003" s="17" t="s">
        <v>181</v>
      </c>
      <c r="BE1003" s="230">
        <f>IF(N1003="základní",J1003,0)</f>
        <v>0</v>
      </c>
      <c r="BF1003" s="230">
        <f>IF(N1003="snížená",J1003,0)</f>
        <v>0</v>
      </c>
      <c r="BG1003" s="230">
        <f>IF(N1003="zákl. přenesená",J1003,0)</f>
        <v>0</v>
      </c>
      <c r="BH1003" s="230">
        <f>IF(N1003="sníž. přenesená",J1003,0)</f>
        <v>0</v>
      </c>
      <c r="BI1003" s="230">
        <f>IF(N1003="nulová",J1003,0)</f>
        <v>0</v>
      </c>
      <c r="BJ1003" s="17" t="s">
        <v>127</v>
      </c>
      <c r="BK1003" s="230">
        <f>ROUND(I1003*H1003,2)</f>
        <v>0</v>
      </c>
      <c r="BL1003" s="17" t="s">
        <v>228</v>
      </c>
      <c r="BM1003" s="229" t="s">
        <v>1332</v>
      </c>
    </row>
    <row r="1004" s="2" customFormat="1">
      <c r="A1004" s="38"/>
      <c r="B1004" s="39"/>
      <c r="C1004" s="40"/>
      <c r="D1004" s="231" t="s">
        <v>189</v>
      </c>
      <c r="E1004" s="40"/>
      <c r="F1004" s="232" t="s">
        <v>1333</v>
      </c>
      <c r="G1004" s="40"/>
      <c r="H1004" s="40"/>
      <c r="I1004" s="233"/>
      <c r="J1004" s="40"/>
      <c r="K1004" s="40"/>
      <c r="L1004" s="44"/>
      <c r="M1004" s="234"/>
      <c r="N1004" s="235"/>
      <c r="O1004" s="91"/>
      <c r="P1004" s="91"/>
      <c r="Q1004" s="91"/>
      <c r="R1004" s="91"/>
      <c r="S1004" s="91"/>
      <c r="T1004" s="92"/>
      <c r="U1004" s="38"/>
      <c r="V1004" s="38"/>
      <c r="W1004" s="38"/>
      <c r="X1004" s="38"/>
      <c r="Y1004" s="38"/>
      <c r="Z1004" s="38"/>
      <c r="AA1004" s="38"/>
      <c r="AB1004" s="38"/>
      <c r="AC1004" s="38"/>
      <c r="AD1004" s="38"/>
      <c r="AE1004" s="38"/>
      <c r="AT1004" s="17" t="s">
        <v>189</v>
      </c>
      <c r="AU1004" s="17" t="s">
        <v>127</v>
      </c>
    </row>
    <row r="1005" s="13" customFormat="1">
      <c r="A1005" s="13"/>
      <c r="B1005" s="236"/>
      <c r="C1005" s="237"/>
      <c r="D1005" s="238" t="s">
        <v>191</v>
      </c>
      <c r="E1005" s="239" t="s">
        <v>1</v>
      </c>
      <c r="F1005" s="240" t="s">
        <v>1151</v>
      </c>
      <c r="G1005" s="237"/>
      <c r="H1005" s="241">
        <v>365.584</v>
      </c>
      <c r="I1005" s="242"/>
      <c r="J1005" s="237"/>
      <c r="K1005" s="237"/>
      <c r="L1005" s="243"/>
      <c r="M1005" s="244"/>
      <c r="N1005" s="245"/>
      <c r="O1005" s="245"/>
      <c r="P1005" s="245"/>
      <c r="Q1005" s="245"/>
      <c r="R1005" s="245"/>
      <c r="S1005" s="245"/>
      <c r="T1005" s="246"/>
      <c r="U1005" s="13"/>
      <c r="V1005" s="13"/>
      <c r="W1005" s="13"/>
      <c r="X1005" s="13"/>
      <c r="Y1005" s="13"/>
      <c r="Z1005" s="13"/>
      <c r="AA1005" s="13"/>
      <c r="AB1005" s="13"/>
      <c r="AC1005" s="13"/>
      <c r="AD1005" s="13"/>
      <c r="AE1005" s="13"/>
      <c r="AT1005" s="247" t="s">
        <v>191</v>
      </c>
      <c r="AU1005" s="247" t="s">
        <v>127</v>
      </c>
      <c r="AV1005" s="13" t="s">
        <v>127</v>
      </c>
      <c r="AW1005" s="13" t="s">
        <v>36</v>
      </c>
      <c r="AX1005" s="13" t="s">
        <v>79</v>
      </c>
      <c r="AY1005" s="247" t="s">
        <v>181</v>
      </c>
    </row>
    <row r="1006" s="13" customFormat="1">
      <c r="A1006" s="13"/>
      <c r="B1006" s="236"/>
      <c r="C1006" s="237"/>
      <c r="D1006" s="238" t="s">
        <v>191</v>
      </c>
      <c r="E1006" s="239" t="s">
        <v>1</v>
      </c>
      <c r="F1006" s="240" t="s">
        <v>1152</v>
      </c>
      <c r="G1006" s="237"/>
      <c r="H1006" s="241">
        <v>139.13900000000001</v>
      </c>
      <c r="I1006" s="242"/>
      <c r="J1006" s="237"/>
      <c r="K1006" s="237"/>
      <c r="L1006" s="243"/>
      <c r="M1006" s="244"/>
      <c r="N1006" s="245"/>
      <c r="O1006" s="245"/>
      <c r="P1006" s="245"/>
      <c r="Q1006" s="245"/>
      <c r="R1006" s="245"/>
      <c r="S1006" s="245"/>
      <c r="T1006" s="246"/>
      <c r="U1006" s="13"/>
      <c r="V1006" s="13"/>
      <c r="W1006" s="13"/>
      <c r="X1006" s="13"/>
      <c r="Y1006" s="13"/>
      <c r="Z1006" s="13"/>
      <c r="AA1006" s="13"/>
      <c r="AB1006" s="13"/>
      <c r="AC1006" s="13"/>
      <c r="AD1006" s="13"/>
      <c r="AE1006" s="13"/>
      <c r="AT1006" s="247" t="s">
        <v>191</v>
      </c>
      <c r="AU1006" s="247" t="s">
        <v>127</v>
      </c>
      <c r="AV1006" s="13" t="s">
        <v>127</v>
      </c>
      <c r="AW1006" s="13" t="s">
        <v>36</v>
      </c>
      <c r="AX1006" s="13" t="s">
        <v>79</v>
      </c>
      <c r="AY1006" s="247" t="s">
        <v>181</v>
      </c>
    </row>
    <row r="1007" s="13" customFormat="1">
      <c r="A1007" s="13"/>
      <c r="B1007" s="236"/>
      <c r="C1007" s="237"/>
      <c r="D1007" s="238" t="s">
        <v>191</v>
      </c>
      <c r="E1007" s="239" t="s">
        <v>1</v>
      </c>
      <c r="F1007" s="240" t="s">
        <v>1334</v>
      </c>
      <c r="G1007" s="237"/>
      <c r="H1007" s="241">
        <v>-9</v>
      </c>
      <c r="I1007" s="242"/>
      <c r="J1007" s="237"/>
      <c r="K1007" s="237"/>
      <c r="L1007" s="243"/>
      <c r="M1007" s="244"/>
      <c r="N1007" s="245"/>
      <c r="O1007" s="245"/>
      <c r="P1007" s="245"/>
      <c r="Q1007" s="245"/>
      <c r="R1007" s="245"/>
      <c r="S1007" s="245"/>
      <c r="T1007" s="246"/>
      <c r="U1007" s="13"/>
      <c r="V1007" s="13"/>
      <c r="W1007" s="13"/>
      <c r="X1007" s="13"/>
      <c r="Y1007" s="13"/>
      <c r="Z1007" s="13"/>
      <c r="AA1007" s="13"/>
      <c r="AB1007" s="13"/>
      <c r="AC1007" s="13"/>
      <c r="AD1007" s="13"/>
      <c r="AE1007" s="13"/>
      <c r="AT1007" s="247" t="s">
        <v>191</v>
      </c>
      <c r="AU1007" s="247" t="s">
        <v>127</v>
      </c>
      <c r="AV1007" s="13" t="s">
        <v>127</v>
      </c>
      <c r="AW1007" s="13" t="s">
        <v>36</v>
      </c>
      <c r="AX1007" s="13" t="s">
        <v>79</v>
      </c>
      <c r="AY1007" s="247" t="s">
        <v>181</v>
      </c>
    </row>
    <row r="1008" s="14" customFormat="1">
      <c r="A1008" s="14"/>
      <c r="B1008" s="248"/>
      <c r="C1008" s="249"/>
      <c r="D1008" s="238" t="s">
        <v>191</v>
      </c>
      <c r="E1008" s="250" t="s">
        <v>1</v>
      </c>
      <c r="F1008" s="251" t="s">
        <v>193</v>
      </c>
      <c r="G1008" s="249"/>
      <c r="H1008" s="252">
        <v>495.72300000000001</v>
      </c>
      <c r="I1008" s="253"/>
      <c r="J1008" s="249"/>
      <c r="K1008" s="249"/>
      <c r="L1008" s="254"/>
      <c r="M1008" s="255"/>
      <c r="N1008" s="256"/>
      <c r="O1008" s="256"/>
      <c r="P1008" s="256"/>
      <c r="Q1008" s="256"/>
      <c r="R1008" s="256"/>
      <c r="S1008" s="256"/>
      <c r="T1008" s="257"/>
      <c r="U1008" s="14"/>
      <c r="V1008" s="14"/>
      <c r="W1008" s="14"/>
      <c r="X1008" s="14"/>
      <c r="Y1008" s="14"/>
      <c r="Z1008" s="14"/>
      <c r="AA1008" s="14"/>
      <c r="AB1008" s="14"/>
      <c r="AC1008" s="14"/>
      <c r="AD1008" s="14"/>
      <c r="AE1008" s="14"/>
      <c r="AT1008" s="258" t="s">
        <v>191</v>
      </c>
      <c r="AU1008" s="258" t="s">
        <v>127</v>
      </c>
      <c r="AV1008" s="14" t="s">
        <v>188</v>
      </c>
      <c r="AW1008" s="14" t="s">
        <v>36</v>
      </c>
      <c r="AX1008" s="14" t="s">
        <v>86</v>
      </c>
      <c r="AY1008" s="258" t="s">
        <v>181</v>
      </c>
    </row>
    <row r="1009" s="2" customFormat="1" ht="37.8" customHeight="1">
      <c r="A1009" s="38"/>
      <c r="B1009" s="39"/>
      <c r="C1009" s="259" t="s">
        <v>1335</v>
      </c>
      <c r="D1009" s="259" t="s">
        <v>238</v>
      </c>
      <c r="E1009" s="260" t="s">
        <v>1336</v>
      </c>
      <c r="F1009" s="261" t="s">
        <v>1337</v>
      </c>
      <c r="G1009" s="262" t="s">
        <v>227</v>
      </c>
      <c r="H1009" s="263">
        <v>520.50900000000001</v>
      </c>
      <c r="I1009" s="264"/>
      <c r="J1009" s="265">
        <f>ROUND(I1009*H1009,2)</f>
        <v>0</v>
      </c>
      <c r="K1009" s="261" t="s">
        <v>187</v>
      </c>
      <c r="L1009" s="266"/>
      <c r="M1009" s="267" t="s">
        <v>1</v>
      </c>
      <c r="N1009" s="268" t="s">
        <v>45</v>
      </c>
      <c r="O1009" s="91"/>
      <c r="P1009" s="227">
        <f>O1009*H1009</f>
        <v>0</v>
      </c>
      <c r="Q1009" s="227">
        <v>0</v>
      </c>
      <c r="R1009" s="227">
        <f>Q1009*H1009</f>
        <v>0</v>
      </c>
      <c r="S1009" s="227">
        <v>0</v>
      </c>
      <c r="T1009" s="228">
        <f>S1009*H1009</f>
        <v>0</v>
      </c>
      <c r="U1009" s="38"/>
      <c r="V1009" s="38"/>
      <c r="W1009" s="38"/>
      <c r="X1009" s="38"/>
      <c r="Y1009" s="38"/>
      <c r="Z1009" s="38"/>
      <c r="AA1009" s="38"/>
      <c r="AB1009" s="38"/>
      <c r="AC1009" s="38"/>
      <c r="AD1009" s="38"/>
      <c r="AE1009" s="38"/>
      <c r="AR1009" s="229" t="s">
        <v>269</v>
      </c>
      <c r="AT1009" s="229" t="s">
        <v>238</v>
      </c>
      <c r="AU1009" s="229" t="s">
        <v>127</v>
      </c>
      <c r="AY1009" s="17" t="s">
        <v>181</v>
      </c>
      <c r="BE1009" s="230">
        <f>IF(N1009="základní",J1009,0)</f>
        <v>0</v>
      </c>
      <c r="BF1009" s="230">
        <f>IF(N1009="snížená",J1009,0)</f>
        <v>0</v>
      </c>
      <c r="BG1009" s="230">
        <f>IF(N1009="zákl. přenesená",J1009,0)</f>
        <v>0</v>
      </c>
      <c r="BH1009" s="230">
        <f>IF(N1009="sníž. přenesená",J1009,0)</f>
        <v>0</v>
      </c>
      <c r="BI1009" s="230">
        <f>IF(N1009="nulová",J1009,0)</f>
        <v>0</v>
      </c>
      <c r="BJ1009" s="17" t="s">
        <v>127</v>
      </c>
      <c r="BK1009" s="230">
        <f>ROUND(I1009*H1009,2)</f>
        <v>0</v>
      </c>
      <c r="BL1009" s="17" t="s">
        <v>228</v>
      </c>
      <c r="BM1009" s="229" t="s">
        <v>1338</v>
      </c>
    </row>
    <row r="1010" s="13" customFormat="1">
      <c r="A1010" s="13"/>
      <c r="B1010" s="236"/>
      <c r="C1010" s="237"/>
      <c r="D1010" s="238" t="s">
        <v>191</v>
      </c>
      <c r="E1010" s="239" t="s">
        <v>1</v>
      </c>
      <c r="F1010" s="240" t="s">
        <v>1339</v>
      </c>
      <c r="G1010" s="237"/>
      <c r="H1010" s="241">
        <v>520.50900000000001</v>
      </c>
      <c r="I1010" s="242"/>
      <c r="J1010" s="237"/>
      <c r="K1010" s="237"/>
      <c r="L1010" s="243"/>
      <c r="M1010" s="244"/>
      <c r="N1010" s="245"/>
      <c r="O1010" s="245"/>
      <c r="P1010" s="245"/>
      <c r="Q1010" s="245"/>
      <c r="R1010" s="245"/>
      <c r="S1010" s="245"/>
      <c r="T1010" s="246"/>
      <c r="U1010" s="13"/>
      <c r="V1010" s="13"/>
      <c r="W1010" s="13"/>
      <c r="X1010" s="13"/>
      <c r="Y1010" s="13"/>
      <c r="Z1010" s="13"/>
      <c r="AA1010" s="13"/>
      <c r="AB1010" s="13"/>
      <c r="AC1010" s="13"/>
      <c r="AD1010" s="13"/>
      <c r="AE1010" s="13"/>
      <c r="AT1010" s="247" t="s">
        <v>191</v>
      </c>
      <c r="AU1010" s="247" t="s">
        <v>127</v>
      </c>
      <c r="AV1010" s="13" t="s">
        <v>127</v>
      </c>
      <c r="AW1010" s="13" t="s">
        <v>36</v>
      </c>
      <c r="AX1010" s="13" t="s">
        <v>79</v>
      </c>
      <c r="AY1010" s="247" t="s">
        <v>181</v>
      </c>
    </row>
    <row r="1011" s="14" customFormat="1">
      <c r="A1011" s="14"/>
      <c r="B1011" s="248"/>
      <c r="C1011" s="249"/>
      <c r="D1011" s="238" t="s">
        <v>191</v>
      </c>
      <c r="E1011" s="250" t="s">
        <v>1</v>
      </c>
      <c r="F1011" s="251" t="s">
        <v>193</v>
      </c>
      <c r="G1011" s="249"/>
      <c r="H1011" s="252">
        <v>520.50900000000001</v>
      </c>
      <c r="I1011" s="253"/>
      <c r="J1011" s="249"/>
      <c r="K1011" s="249"/>
      <c r="L1011" s="254"/>
      <c r="M1011" s="255"/>
      <c r="N1011" s="256"/>
      <c r="O1011" s="256"/>
      <c r="P1011" s="256"/>
      <c r="Q1011" s="256"/>
      <c r="R1011" s="256"/>
      <c r="S1011" s="256"/>
      <c r="T1011" s="257"/>
      <c r="U1011" s="14"/>
      <c r="V1011" s="14"/>
      <c r="W1011" s="14"/>
      <c r="X1011" s="14"/>
      <c r="Y1011" s="14"/>
      <c r="Z1011" s="14"/>
      <c r="AA1011" s="14"/>
      <c r="AB1011" s="14"/>
      <c r="AC1011" s="14"/>
      <c r="AD1011" s="14"/>
      <c r="AE1011" s="14"/>
      <c r="AT1011" s="258" t="s">
        <v>191</v>
      </c>
      <c r="AU1011" s="258" t="s">
        <v>127</v>
      </c>
      <c r="AV1011" s="14" t="s">
        <v>188</v>
      </c>
      <c r="AW1011" s="14" t="s">
        <v>36</v>
      </c>
      <c r="AX1011" s="14" t="s">
        <v>86</v>
      </c>
      <c r="AY1011" s="258" t="s">
        <v>181</v>
      </c>
    </row>
    <row r="1012" s="2" customFormat="1" ht="49.05" customHeight="1">
      <c r="A1012" s="38"/>
      <c r="B1012" s="39"/>
      <c r="C1012" s="218" t="s">
        <v>820</v>
      </c>
      <c r="D1012" s="218" t="s">
        <v>183</v>
      </c>
      <c r="E1012" s="219" t="s">
        <v>1330</v>
      </c>
      <c r="F1012" s="220" t="s">
        <v>1331</v>
      </c>
      <c r="G1012" s="221" t="s">
        <v>227</v>
      </c>
      <c r="H1012" s="222">
        <v>495.72300000000001</v>
      </c>
      <c r="I1012" s="223"/>
      <c r="J1012" s="224">
        <f>ROUND(I1012*H1012,2)</f>
        <v>0</v>
      </c>
      <c r="K1012" s="220" t="s">
        <v>187</v>
      </c>
      <c r="L1012" s="44"/>
      <c r="M1012" s="225" t="s">
        <v>1</v>
      </c>
      <c r="N1012" s="226" t="s">
        <v>45</v>
      </c>
      <c r="O1012" s="91"/>
      <c r="P1012" s="227">
        <f>O1012*H1012</f>
        <v>0</v>
      </c>
      <c r="Q1012" s="227">
        <v>0</v>
      </c>
      <c r="R1012" s="227">
        <f>Q1012*H1012</f>
        <v>0</v>
      </c>
      <c r="S1012" s="227">
        <v>0</v>
      </c>
      <c r="T1012" s="228">
        <f>S1012*H1012</f>
        <v>0</v>
      </c>
      <c r="U1012" s="38"/>
      <c r="V1012" s="38"/>
      <c r="W1012" s="38"/>
      <c r="X1012" s="38"/>
      <c r="Y1012" s="38"/>
      <c r="Z1012" s="38"/>
      <c r="AA1012" s="38"/>
      <c r="AB1012" s="38"/>
      <c r="AC1012" s="38"/>
      <c r="AD1012" s="38"/>
      <c r="AE1012" s="38"/>
      <c r="AR1012" s="229" t="s">
        <v>228</v>
      </c>
      <c r="AT1012" s="229" t="s">
        <v>183</v>
      </c>
      <c r="AU1012" s="229" t="s">
        <v>127</v>
      </c>
      <c r="AY1012" s="17" t="s">
        <v>181</v>
      </c>
      <c r="BE1012" s="230">
        <f>IF(N1012="základní",J1012,0)</f>
        <v>0</v>
      </c>
      <c r="BF1012" s="230">
        <f>IF(N1012="snížená",J1012,0)</f>
        <v>0</v>
      </c>
      <c r="BG1012" s="230">
        <f>IF(N1012="zákl. přenesená",J1012,0)</f>
        <v>0</v>
      </c>
      <c r="BH1012" s="230">
        <f>IF(N1012="sníž. přenesená",J1012,0)</f>
        <v>0</v>
      </c>
      <c r="BI1012" s="230">
        <f>IF(N1012="nulová",J1012,0)</f>
        <v>0</v>
      </c>
      <c r="BJ1012" s="17" t="s">
        <v>127</v>
      </c>
      <c r="BK1012" s="230">
        <f>ROUND(I1012*H1012,2)</f>
        <v>0</v>
      </c>
      <c r="BL1012" s="17" t="s">
        <v>228</v>
      </c>
      <c r="BM1012" s="229" t="s">
        <v>1340</v>
      </c>
    </row>
    <row r="1013" s="2" customFormat="1">
      <c r="A1013" s="38"/>
      <c r="B1013" s="39"/>
      <c r="C1013" s="40"/>
      <c r="D1013" s="231" t="s">
        <v>189</v>
      </c>
      <c r="E1013" s="40"/>
      <c r="F1013" s="232" t="s">
        <v>1333</v>
      </c>
      <c r="G1013" s="40"/>
      <c r="H1013" s="40"/>
      <c r="I1013" s="233"/>
      <c r="J1013" s="40"/>
      <c r="K1013" s="40"/>
      <c r="L1013" s="44"/>
      <c r="M1013" s="234"/>
      <c r="N1013" s="235"/>
      <c r="O1013" s="91"/>
      <c r="P1013" s="91"/>
      <c r="Q1013" s="91"/>
      <c r="R1013" s="91"/>
      <c r="S1013" s="91"/>
      <c r="T1013" s="92"/>
      <c r="U1013" s="38"/>
      <c r="V1013" s="38"/>
      <c r="W1013" s="38"/>
      <c r="X1013" s="38"/>
      <c r="Y1013" s="38"/>
      <c r="Z1013" s="38"/>
      <c r="AA1013" s="38"/>
      <c r="AB1013" s="38"/>
      <c r="AC1013" s="38"/>
      <c r="AD1013" s="38"/>
      <c r="AE1013" s="38"/>
      <c r="AT1013" s="17" t="s">
        <v>189</v>
      </c>
      <c r="AU1013" s="17" t="s">
        <v>127</v>
      </c>
    </row>
    <row r="1014" s="2" customFormat="1" ht="24.15" customHeight="1">
      <c r="A1014" s="38"/>
      <c r="B1014" s="39"/>
      <c r="C1014" s="259" t="s">
        <v>1341</v>
      </c>
      <c r="D1014" s="259" t="s">
        <v>238</v>
      </c>
      <c r="E1014" s="260" t="s">
        <v>1342</v>
      </c>
      <c r="F1014" s="261" t="s">
        <v>1343</v>
      </c>
      <c r="G1014" s="262" t="s">
        <v>227</v>
      </c>
      <c r="H1014" s="263">
        <v>520.50900000000001</v>
      </c>
      <c r="I1014" s="264"/>
      <c r="J1014" s="265">
        <f>ROUND(I1014*H1014,2)</f>
        <v>0</v>
      </c>
      <c r="K1014" s="261" t="s">
        <v>187</v>
      </c>
      <c r="L1014" s="266"/>
      <c r="M1014" s="267" t="s">
        <v>1</v>
      </c>
      <c r="N1014" s="268" t="s">
        <v>45</v>
      </c>
      <c r="O1014" s="91"/>
      <c r="P1014" s="227">
        <f>O1014*H1014</f>
        <v>0</v>
      </c>
      <c r="Q1014" s="227">
        <v>0</v>
      </c>
      <c r="R1014" s="227">
        <f>Q1014*H1014</f>
        <v>0</v>
      </c>
      <c r="S1014" s="227">
        <v>0</v>
      </c>
      <c r="T1014" s="228">
        <f>S1014*H1014</f>
        <v>0</v>
      </c>
      <c r="U1014" s="38"/>
      <c r="V1014" s="38"/>
      <c r="W1014" s="38"/>
      <c r="X1014" s="38"/>
      <c r="Y1014" s="38"/>
      <c r="Z1014" s="38"/>
      <c r="AA1014" s="38"/>
      <c r="AB1014" s="38"/>
      <c r="AC1014" s="38"/>
      <c r="AD1014" s="38"/>
      <c r="AE1014" s="38"/>
      <c r="AR1014" s="229" t="s">
        <v>269</v>
      </c>
      <c r="AT1014" s="229" t="s">
        <v>238</v>
      </c>
      <c r="AU1014" s="229" t="s">
        <v>127</v>
      </c>
      <c r="AY1014" s="17" t="s">
        <v>181</v>
      </c>
      <c r="BE1014" s="230">
        <f>IF(N1014="základní",J1014,0)</f>
        <v>0</v>
      </c>
      <c r="BF1014" s="230">
        <f>IF(N1014="snížená",J1014,0)</f>
        <v>0</v>
      </c>
      <c r="BG1014" s="230">
        <f>IF(N1014="zákl. přenesená",J1014,0)</f>
        <v>0</v>
      </c>
      <c r="BH1014" s="230">
        <f>IF(N1014="sníž. přenesená",J1014,0)</f>
        <v>0</v>
      </c>
      <c r="BI1014" s="230">
        <f>IF(N1014="nulová",J1014,0)</f>
        <v>0</v>
      </c>
      <c r="BJ1014" s="17" t="s">
        <v>127</v>
      </c>
      <c r="BK1014" s="230">
        <f>ROUND(I1014*H1014,2)</f>
        <v>0</v>
      </c>
      <c r="BL1014" s="17" t="s">
        <v>228</v>
      </c>
      <c r="BM1014" s="229" t="s">
        <v>1344</v>
      </c>
    </row>
    <row r="1015" s="13" customFormat="1">
      <c r="A1015" s="13"/>
      <c r="B1015" s="236"/>
      <c r="C1015" s="237"/>
      <c r="D1015" s="238" t="s">
        <v>191</v>
      </c>
      <c r="E1015" s="239" t="s">
        <v>1</v>
      </c>
      <c r="F1015" s="240" t="s">
        <v>1339</v>
      </c>
      <c r="G1015" s="237"/>
      <c r="H1015" s="241">
        <v>520.50900000000001</v>
      </c>
      <c r="I1015" s="242"/>
      <c r="J1015" s="237"/>
      <c r="K1015" s="237"/>
      <c r="L1015" s="243"/>
      <c r="M1015" s="244"/>
      <c r="N1015" s="245"/>
      <c r="O1015" s="245"/>
      <c r="P1015" s="245"/>
      <c r="Q1015" s="245"/>
      <c r="R1015" s="245"/>
      <c r="S1015" s="245"/>
      <c r="T1015" s="246"/>
      <c r="U1015" s="13"/>
      <c r="V1015" s="13"/>
      <c r="W1015" s="13"/>
      <c r="X1015" s="13"/>
      <c r="Y1015" s="13"/>
      <c r="Z1015" s="13"/>
      <c r="AA1015" s="13"/>
      <c r="AB1015" s="13"/>
      <c r="AC1015" s="13"/>
      <c r="AD1015" s="13"/>
      <c r="AE1015" s="13"/>
      <c r="AT1015" s="247" t="s">
        <v>191</v>
      </c>
      <c r="AU1015" s="247" t="s">
        <v>127</v>
      </c>
      <c r="AV1015" s="13" t="s">
        <v>127</v>
      </c>
      <c r="AW1015" s="13" t="s">
        <v>36</v>
      </c>
      <c r="AX1015" s="13" t="s">
        <v>79</v>
      </c>
      <c r="AY1015" s="247" t="s">
        <v>181</v>
      </c>
    </row>
    <row r="1016" s="14" customFormat="1">
      <c r="A1016" s="14"/>
      <c r="B1016" s="248"/>
      <c r="C1016" s="249"/>
      <c r="D1016" s="238" t="s">
        <v>191</v>
      </c>
      <c r="E1016" s="250" t="s">
        <v>1</v>
      </c>
      <c r="F1016" s="251" t="s">
        <v>193</v>
      </c>
      <c r="G1016" s="249"/>
      <c r="H1016" s="252">
        <v>520.50900000000001</v>
      </c>
      <c r="I1016" s="253"/>
      <c r="J1016" s="249"/>
      <c r="K1016" s="249"/>
      <c r="L1016" s="254"/>
      <c r="M1016" s="255"/>
      <c r="N1016" s="256"/>
      <c r="O1016" s="256"/>
      <c r="P1016" s="256"/>
      <c r="Q1016" s="256"/>
      <c r="R1016" s="256"/>
      <c r="S1016" s="256"/>
      <c r="T1016" s="257"/>
      <c r="U1016" s="14"/>
      <c r="V1016" s="14"/>
      <c r="W1016" s="14"/>
      <c r="X1016" s="14"/>
      <c r="Y1016" s="14"/>
      <c r="Z1016" s="14"/>
      <c r="AA1016" s="14"/>
      <c r="AB1016" s="14"/>
      <c r="AC1016" s="14"/>
      <c r="AD1016" s="14"/>
      <c r="AE1016" s="14"/>
      <c r="AT1016" s="258" t="s">
        <v>191</v>
      </c>
      <c r="AU1016" s="258" t="s">
        <v>127</v>
      </c>
      <c r="AV1016" s="14" t="s">
        <v>188</v>
      </c>
      <c r="AW1016" s="14" t="s">
        <v>36</v>
      </c>
      <c r="AX1016" s="14" t="s">
        <v>86</v>
      </c>
      <c r="AY1016" s="258" t="s">
        <v>181</v>
      </c>
    </row>
    <row r="1017" s="2" customFormat="1" ht="44.25" customHeight="1">
      <c r="A1017" s="38"/>
      <c r="B1017" s="39"/>
      <c r="C1017" s="218" t="s">
        <v>826</v>
      </c>
      <c r="D1017" s="218" t="s">
        <v>183</v>
      </c>
      <c r="E1017" s="219" t="s">
        <v>1345</v>
      </c>
      <c r="F1017" s="220" t="s">
        <v>1346</v>
      </c>
      <c r="G1017" s="221" t="s">
        <v>227</v>
      </c>
      <c r="H1017" s="222">
        <v>495.72300000000001</v>
      </c>
      <c r="I1017" s="223"/>
      <c r="J1017" s="224">
        <f>ROUND(I1017*H1017,2)</f>
        <v>0</v>
      </c>
      <c r="K1017" s="220" t="s">
        <v>187</v>
      </c>
      <c r="L1017" s="44"/>
      <c r="M1017" s="225" t="s">
        <v>1</v>
      </c>
      <c r="N1017" s="226" t="s">
        <v>45</v>
      </c>
      <c r="O1017" s="91"/>
      <c r="P1017" s="227">
        <f>O1017*H1017</f>
        <v>0</v>
      </c>
      <c r="Q1017" s="227">
        <v>0</v>
      </c>
      <c r="R1017" s="227">
        <f>Q1017*H1017</f>
        <v>0</v>
      </c>
      <c r="S1017" s="227">
        <v>0</v>
      </c>
      <c r="T1017" s="228">
        <f>S1017*H1017</f>
        <v>0</v>
      </c>
      <c r="U1017" s="38"/>
      <c r="V1017" s="38"/>
      <c r="W1017" s="38"/>
      <c r="X1017" s="38"/>
      <c r="Y1017" s="38"/>
      <c r="Z1017" s="38"/>
      <c r="AA1017" s="38"/>
      <c r="AB1017" s="38"/>
      <c r="AC1017" s="38"/>
      <c r="AD1017" s="38"/>
      <c r="AE1017" s="38"/>
      <c r="AR1017" s="229" t="s">
        <v>228</v>
      </c>
      <c r="AT1017" s="229" t="s">
        <v>183</v>
      </c>
      <c r="AU1017" s="229" t="s">
        <v>127</v>
      </c>
      <c r="AY1017" s="17" t="s">
        <v>181</v>
      </c>
      <c r="BE1017" s="230">
        <f>IF(N1017="základní",J1017,0)</f>
        <v>0</v>
      </c>
      <c r="BF1017" s="230">
        <f>IF(N1017="snížená",J1017,0)</f>
        <v>0</v>
      </c>
      <c r="BG1017" s="230">
        <f>IF(N1017="zákl. přenesená",J1017,0)</f>
        <v>0</v>
      </c>
      <c r="BH1017" s="230">
        <f>IF(N1017="sníž. přenesená",J1017,0)</f>
        <v>0</v>
      </c>
      <c r="BI1017" s="230">
        <f>IF(N1017="nulová",J1017,0)</f>
        <v>0</v>
      </c>
      <c r="BJ1017" s="17" t="s">
        <v>127</v>
      </c>
      <c r="BK1017" s="230">
        <f>ROUND(I1017*H1017,2)</f>
        <v>0</v>
      </c>
      <c r="BL1017" s="17" t="s">
        <v>228</v>
      </c>
      <c r="BM1017" s="229" t="s">
        <v>1347</v>
      </c>
    </row>
    <row r="1018" s="2" customFormat="1">
      <c r="A1018" s="38"/>
      <c r="B1018" s="39"/>
      <c r="C1018" s="40"/>
      <c r="D1018" s="231" t="s">
        <v>189</v>
      </c>
      <c r="E1018" s="40"/>
      <c r="F1018" s="232" t="s">
        <v>1348</v>
      </c>
      <c r="G1018" s="40"/>
      <c r="H1018" s="40"/>
      <c r="I1018" s="233"/>
      <c r="J1018" s="40"/>
      <c r="K1018" s="40"/>
      <c r="L1018" s="44"/>
      <c r="M1018" s="234"/>
      <c r="N1018" s="235"/>
      <c r="O1018" s="91"/>
      <c r="P1018" s="91"/>
      <c r="Q1018" s="91"/>
      <c r="R1018" s="91"/>
      <c r="S1018" s="91"/>
      <c r="T1018" s="92"/>
      <c r="U1018" s="38"/>
      <c r="V1018" s="38"/>
      <c r="W1018" s="38"/>
      <c r="X1018" s="38"/>
      <c r="Y1018" s="38"/>
      <c r="Z1018" s="38"/>
      <c r="AA1018" s="38"/>
      <c r="AB1018" s="38"/>
      <c r="AC1018" s="38"/>
      <c r="AD1018" s="38"/>
      <c r="AE1018" s="38"/>
      <c r="AT1018" s="17" t="s">
        <v>189</v>
      </c>
      <c r="AU1018" s="17" t="s">
        <v>127</v>
      </c>
    </row>
    <row r="1019" s="2" customFormat="1" ht="37.8" customHeight="1">
      <c r="A1019" s="38"/>
      <c r="B1019" s="39"/>
      <c r="C1019" s="218" t="s">
        <v>1349</v>
      </c>
      <c r="D1019" s="218" t="s">
        <v>183</v>
      </c>
      <c r="E1019" s="219" t="s">
        <v>1350</v>
      </c>
      <c r="F1019" s="220" t="s">
        <v>1351</v>
      </c>
      <c r="G1019" s="221" t="s">
        <v>227</v>
      </c>
      <c r="H1019" s="222">
        <v>495.72300000000001</v>
      </c>
      <c r="I1019" s="223"/>
      <c r="J1019" s="224">
        <f>ROUND(I1019*H1019,2)</f>
        <v>0</v>
      </c>
      <c r="K1019" s="220" t="s">
        <v>187</v>
      </c>
      <c r="L1019" s="44"/>
      <c r="M1019" s="225" t="s">
        <v>1</v>
      </c>
      <c r="N1019" s="226" t="s">
        <v>45</v>
      </c>
      <c r="O1019" s="91"/>
      <c r="P1019" s="227">
        <f>O1019*H1019</f>
        <v>0</v>
      </c>
      <c r="Q1019" s="227">
        <v>0</v>
      </c>
      <c r="R1019" s="227">
        <f>Q1019*H1019</f>
        <v>0</v>
      </c>
      <c r="S1019" s="227">
        <v>0</v>
      </c>
      <c r="T1019" s="228">
        <f>S1019*H1019</f>
        <v>0</v>
      </c>
      <c r="U1019" s="38"/>
      <c r="V1019" s="38"/>
      <c r="W1019" s="38"/>
      <c r="X1019" s="38"/>
      <c r="Y1019" s="38"/>
      <c r="Z1019" s="38"/>
      <c r="AA1019" s="38"/>
      <c r="AB1019" s="38"/>
      <c r="AC1019" s="38"/>
      <c r="AD1019" s="38"/>
      <c r="AE1019" s="38"/>
      <c r="AR1019" s="229" t="s">
        <v>228</v>
      </c>
      <c r="AT1019" s="229" t="s">
        <v>183</v>
      </c>
      <c r="AU1019" s="229" t="s">
        <v>127</v>
      </c>
      <c r="AY1019" s="17" t="s">
        <v>181</v>
      </c>
      <c r="BE1019" s="230">
        <f>IF(N1019="základní",J1019,0)</f>
        <v>0</v>
      </c>
      <c r="BF1019" s="230">
        <f>IF(N1019="snížená",J1019,0)</f>
        <v>0</v>
      </c>
      <c r="BG1019" s="230">
        <f>IF(N1019="zákl. přenesená",J1019,0)</f>
        <v>0</v>
      </c>
      <c r="BH1019" s="230">
        <f>IF(N1019="sníž. přenesená",J1019,0)</f>
        <v>0</v>
      </c>
      <c r="BI1019" s="230">
        <f>IF(N1019="nulová",J1019,0)</f>
        <v>0</v>
      </c>
      <c r="BJ1019" s="17" t="s">
        <v>127</v>
      </c>
      <c r="BK1019" s="230">
        <f>ROUND(I1019*H1019,2)</f>
        <v>0</v>
      </c>
      <c r="BL1019" s="17" t="s">
        <v>228</v>
      </c>
      <c r="BM1019" s="229" t="s">
        <v>1352</v>
      </c>
    </row>
    <row r="1020" s="2" customFormat="1">
      <c r="A1020" s="38"/>
      <c r="B1020" s="39"/>
      <c r="C1020" s="40"/>
      <c r="D1020" s="231" t="s">
        <v>189</v>
      </c>
      <c r="E1020" s="40"/>
      <c r="F1020" s="232" t="s">
        <v>1353</v>
      </c>
      <c r="G1020" s="40"/>
      <c r="H1020" s="40"/>
      <c r="I1020" s="233"/>
      <c r="J1020" s="40"/>
      <c r="K1020" s="40"/>
      <c r="L1020" s="44"/>
      <c r="M1020" s="234"/>
      <c r="N1020" s="235"/>
      <c r="O1020" s="91"/>
      <c r="P1020" s="91"/>
      <c r="Q1020" s="91"/>
      <c r="R1020" s="91"/>
      <c r="S1020" s="91"/>
      <c r="T1020" s="92"/>
      <c r="U1020" s="38"/>
      <c r="V1020" s="38"/>
      <c r="W1020" s="38"/>
      <c r="X1020" s="38"/>
      <c r="Y1020" s="38"/>
      <c r="Z1020" s="38"/>
      <c r="AA1020" s="38"/>
      <c r="AB1020" s="38"/>
      <c r="AC1020" s="38"/>
      <c r="AD1020" s="38"/>
      <c r="AE1020" s="38"/>
      <c r="AT1020" s="17" t="s">
        <v>189</v>
      </c>
      <c r="AU1020" s="17" t="s">
        <v>127</v>
      </c>
    </row>
    <row r="1021" s="2" customFormat="1" ht="16.5" customHeight="1">
      <c r="A1021" s="38"/>
      <c r="B1021" s="39"/>
      <c r="C1021" s="259" t="s">
        <v>838</v>
      </c>
      <c r="D1021" s="259" t="s">
        <v>238</v>
      </c>
      <c r="E1021" s="260" t="s">
        <v>1354</v>
      </c>
      <c r="F1021" s="261" t="s">
        <v>1355</v>
      </c>
      <c r="G1021" s="262" t="s">
        <v>186</v>
      </c>
      <c r="H1021" s="263">
        <v>64.444000000000003</v>
      </c>
      <c r="I1021" s="264"/>
      <c r="J1021" s="265">
        <f>ROUND(I1021*H1021,2)</f>
        <v>0</v>
      </c>
      <c r="K1021" s="261" t="s">
        <v>187</v>
      </c>
      <c r="L1021" s="266"/>
      <c r="M1021" s="267" t="s">
        <v>1</v>
      </c>
      <c r="N1021" s="268" t="s">
        <v>45</v>
      </c>
      <c r="O1021" s="91"/>
      <c r="P1021" s="227">
        <f>O1021*H1021</f>
        <v>0</v>
      </c>
      <c r="Q1021" s="227">
        <v>0</v>
      </c>
      <c r="R1021" s="227">
        <f>Q1021*H1021</f>
        <v>0</v>
      </c>
      <c r="S1021" s="227">
        <v>0</v>
      </c>
      <c r="T1021" s="228">
        <f>S1021*H1021</f>
        <v>0</v>
      </c>
      <c r="U1021" s="38"/>
      <c r="V1021" s="38"/>
      <c r="W1021" s="38"/>
      <c r="X1021" s="38"/>
      <c r="Y1021" s="38"/>
      <c r="Z1021" s="38"/>
      <c r="AA1021" s="38"/>
      <c r="AB1021" s="38"/>
      <c r="AC1021" s="38"/>
      <c r="AD1021" s="38"/>
      <c r="AE1021" s="38"/>
      <c r="AR1021" s="229" t="s">
        <v>269</v>
      </c>
      <c r="AT1021" s="229" t="s">
        <v>238</v>
      </c>
      <c r="AU1021" s="229" t="s">
        <v>127</v>
      </c>
      <c r="AY1021" s="17" t="s">
        <v>181</v>
      </c>
      <c r="BE1021" s="230">
        <f>IF(N1021="základní",J1021,0)</f>
        <v>0</v>
      </c>
      <c r="BF1021" s="230">
        <f>IF(N1021="snížená",J1021,0)</f>
        <v>0</v>
      </c>
      <c r="BG1021" s="230">
        <f>IF(N1021="zákl. přenesená",J1021,0)</f>
        <v>0</v>
      </c>
      <c r="BH1021" s="230">
        <f>IF(N1021="sníž. přenesená",J1021,0)</f>
        <v>0</v>
      </c>
      <c r="BI1021" s="230">
        <f>IF(N1021="nulová",J1021,0)</f>
        <v>0</v>
      </c>
      <c r="BJ1021" s="17" t="s">
        <v>127</v>
      </c>
      <c r="BK1021" s="230">
        <f>ROUND(I1021*H1021,2)</f>
        <v>0</v>
      </c>
      <c r="BL1021" s="17" t="s">
        <v>228</v>
      </c>
      <c r="BM1021" s="229" t="s">
        <v>1356</v>
      </c>
    </row>
    <row r="1022" s="13" customFormat="1">
      <c r="A1022" s="13"/>
      <c r="B1022" s="236"/>
      <c r="C1022" s="237"/>
      <c r="D1022" s="238" t="s">
        <v>191</v>
      </c>
      <c r="E1022" s="239" t="s">
        <v>1</v>
      </c>
      <c r="F1022" s="240" t="s">
        <v>1357</v>
      </c>
      <c r="G1022" s="237"/>
      <c r="H1022" s="241">
        <v>64.444000000000003</v>
      </c>
      <c r="I1022" s="242"/>
      <c r="J1022" s="237"/>
      <c r="K1022" s="237"/>
      <c r="L1022" s="243"/>
      <c r="M1022" s="244"/>
      <c r="N1022" s="245"/>
      <c r="O1022" s="245"/>
      <c r="P1022" s="245"/>
      <c r="Q1022" s="245"/>
      <c r="R1022" s="245"/>
      <c r="S1022" s="245"/>
      <c r="T1022" s="246"/>
      <c r="U1022" s="13"/>
      <c r="V1022" s="13"/>
      <c r="W1022" s="13"/>
      <c r="X1022" s="13"/>
      <c r="Y1022" s="13"/>
      <c r="Z1022" s="13"/>
      <c r="AA1022" s="13"/>
      <c r="AB1022" s="13"/>
      <c r="AC1022" s="13"/>
      <c r="AD1022" s="13"/>
      <c r="AE1022" s="13"/>
      <c r="AT1022" s="247" t="s">
        <v>191</v>
      </c>
      <c r="AU1022" s="247" t="s">
        <v>127</v>
      </c>
      <c r="AV1022" s="13" t="s">
        <v>127</v>
      </c>
      <c r="AW1022" s="13" t="s">
        <v>36</v>
      </c>
      <c r="AX1022" s="13" t="s">
        <v>79</v>
      </c>
      <c r="AY1022" s="247" t="s">
        <v>181</v>
      </c>
    </row>
    <row r="1023" s="14" customFormat="1">
      <c r="A1023" s="14"/>
      <c r="B1023" s="248"/>
      <c r="C1023" s="249"/>
      <c r="D1023" s="238" t="s">
        <v>191</v>
      </c>
      <c r="E1023" s="250" t="s">
        <v>1</v>
      </c>
      <c r="F1023" s="251" t="s">
        <v>193</v>
      </c>
      <c r="G1023" s="249"/>
      <c r="H1023" s="252">
        <v>64.444000000000003</v>
      </c>
      <c r="I1023" s="253"/>
      <c r="J1023" s="249"/>
      <c r="K1023" s="249"/>
      <c r="L1023" s="254"/>
      <c r="M1023" s="255"/>
      <c r="N1023" s="256"/>
      <c r="O1023" s="256"/>
      <c r="P1023" s="256"/>
      <c r="Q1023" s="256"/>
      <c r="R1023" s="256"/>
      <c r="S1023" s="256"/>
      <c r="T1023" s="257"/>
      <c r="U1023" s="14"/>
      <c r="V1023" s="14"/>
      <c r="W1023" s="14"/>
      <c r="X1023" s="14"/>
      <c r="Y1023" s="14"/>
      <c r="Z1023" s="14"/>
      <c r="AA1023" s="14"/>
      <c r="AB1023" s="14"/>
      <c r="AC1023" s="14"/>
      <c r="AD1023" s="14"/>
      <c r="AE1023" s="14"/>
      <c r="AT1023" s="258" t="s">
        <v>191</v>
      </c>
      <c r="AU1023" s="258" t="s">
        <v>127</v>
      </c>
      <c r="AV1023" s="14" t="s">
        <v>188</v>
      </c>
      <c r="AW1023" s="14" t="s">
        <v>36</v>
      </c>
      <c r="AX1023" s="14" t="s">
        <v>86</v>
      </c>
      <c r="AY1023" s="258" t="s">
        <v>181</v>
      </c>
    </row>
    <row r="1024" s="2" customFormat="1" ht="76.35" customHeight="1">
      <c r="A1024" s="38"/>
      <c r="B1024" s="39"/>
      <c r="C1024" s="218" t="s">
        <v>1358</v>
      </c>
      <c r="D1024" s="218" t="s">
        <v>183</v>
      </c>
      <c r="E1024" s="219" t="s">
        <v>1359</v>
      </c>
      <c r="F1024" s="220" t="s">
        <v>1360</v>
      </c>
      <c r="G1024" s="221" t="s">
        <v>227</v>
      </c>
      <c r="H1024" s="222">
        <v>495.72300000000001</v>
      </c>
      <c r="I1024" s="223"/>
      <c r="J1024" s="224">
        <f>ROUND(I1024*H1024,2)</f>
        <v>0</v>
      </c>
      <c r="K1024" s="220" t="s">
        <v>187</v>
      </c>
      <c r="L1024" s="44"/>
      <c r="M1024" s="225" t="s">
        <v>1</v>
      </c>
      <c r="N1024" s="226" t="s">
        <v>45</v>
      </c>
      <c r="O1024" s="91"/>
      <c r="P1024" s="227">
        <f>O1024*H1024</f>
        <v>0</v>
      </c>
      <c r="Q1024" s="227">
        <v>0</v>
      </c>
      <c r="R1024" s="227">
        <f>Q1024*H1024</f>
        <v>0</v>
      </c>
      <c r="S1024" s="227">
        <v>0</v>
      </c>
      <c r="T1024" s="228">
        <f>S1024*H1024</f>
        <v>0</v>
      </c>
      <c r="U1024" s="38"/>
      <c r="V1024" s="38"/>
      <c r="W1024" s="38"/>
      <c r="X1024" s="38"/>
      <c r="Y1024" s="38"/>
      <c r="Z1024" s="38"/>
      <c r="AA1024" s="38"/>
      <c r="AB1024" s="38"/>
      <c r="AC1024" s="38"/>
      <c r="AD1024" s="38"/>
      <c r="AE1024" s="38"/>
      <c r="AR1024" s="229" t="s">
        <v>228</v>
      </c>
      <c r="AT1024" s="229" t="s">
        <v>183</v>
      </c>
      <c r="AU1024" s="229" t="s">
        <v>127</v>
      </c>
      <c r="AY1024" s="17" t="s">
        <v>181</v>
      </c>
      <c r="BE1024" s="230">
        <f>IF(N1024="základní",J1024,0)</f>
        <v>0</v>
      </c>
      <c r="BF1024" s="230">
        <f>IF(N1024="snížená",J1024,0)</f>
        <v>0</v>
      </c>
      <c r="BG1024" s="230">
        <f>IF(N1024="zákl. přenesená",J1024,0)</f>
        <v>0</v>
      </c>
      <c r="BH1024" s="230">
        <f>IF(N1024="sníž. přenesená",J1024,0)</f>
        <v>0</v>
      </c>
      <c r="BI1024" s="230">
        <f>IF(N1024="nulová",J1024,0)</f>
        <v>0</v>
      </c>
      <c r="BJ1024" s="17" t="s">
        <v>127</v>
      </c>
      <c r="BK1024" s="230">
        <f>ROUND(I1024*H1024,2)</f>
        <v>0</v>
      </c>
      <c r="BL1024" s="17" t="s">
        <v>228</v>
      </c>
      <c r="BM1024" s="229" t="s">
        <v>1361</v>
      </c>
    </row>
    <row r="1025" s="2" customFormat="1">
      <c r="A1025" s="38"/>
      <c r="B1025" s="39"/>
      <c r="C1025" s="40"/>
      <c r="D1025" s="231" t="s">
        <v>189</v>
      </c>
      <c r="E1025" s="40"/>
      <c r="F1025" s="232" t="s">
        <v>1362</v>
      </c>
      <c r="G1025" s="40"/>
      <c r="H1025" s="40"/>
      <c r="I1025" s="233"/>
      <c r="J1025" s="40"/>
      <c r="K1025" s="40"/>
      <c r="L1025" s="44"/>
      <c r="M1025" s="234"/>
      <c r="N1025" s="235"/>
      <c r="O1025" s="91"/>
      <c r="P1025" s="91"/>
      <c r="Q1025" s="91"/>
      <c r="R1025" s="91"/>
      <c r="S1025" s="91"/>
      <c r="T1025" s="92"/>
      <c r="U1025" s="38"/>
      <c r="V1025" s="38"/>
      <c r="W1025" s="38"/>
      <c r="X1025" s="38"/>
      <c r="Y1025" s="38"/>
      <c r="Z1025" s="38"/>
      <c r="AA1025" s="38"/>
      <c r="AB1025" s="38"/>
      <c r="AC1025" s="38"/>
      <c r="AD1025" s="38"/>
      <c r="AE1025" s="38"/>
      <c r="AT1025" s="17" t="s">
        <v>189</v>
      </c>
      <c r="AU1025" s="17" t="s">
        <v>127</v>
      </c>
    </row>
    <row r="1026" s="2" customFormat="1" ht="44.25" customHeight="1">
      <c r="A1026" s="38"/>
      <c r="B1026" s="39"/>
      <c r="C1026" s="218" t="s">
        <v>841</v>
      </c>
      <c r="D1026" s="218" t="s">
        <v>183</v>
      </c>
      <c r="E1026" s="219" t="s">
        <v>1363</v>
      </c>
      <c r="F1026" s="220" t="s">
        <v>1364</v>
      </c>
      <c r="G1026" s="221" t="s">
        <v>983</v>
      </c>
      <c r="H1026" s="279"/>
      <c r="I1026" s="223"/>
      <c r="J1026" s="224">
        <f>ROUND(I1026*H1026,2)</f>
        <v>0</v>
      </c>
      <c r="K1026" s="220" t="s">
        <v>187</v>
      </c>
      <c r="L1026" s="44"/>
      <c r="M1026" s="225" t="s">
        <v>1</v>
      </c>
      <c r="N1026" s="226" t="s">
        <v>45</v>
      </c>
      <c r="O1026" s="91"/>
      <c r="P1026" s="227">
        <f>O1026*H1026</f>
        <v>0</v>
      </c>
      <c r="Q1026" s="227">
        <v>0</v>
      </c>
      <c r="R1026" s="227">
        <f>Q1026*H1026</f>
        <v>0</v>
      </c>
      <c r="S1026" s="227">
        <v>0</v>
      </c>
      <c r="T1026" s="228">
        <f>S1026*H1026</f>
        <v>0</v>
      </c>
      <c r="U1026" s="38"/>
      <c r="V1026" s="38"/>
      <c r="W1026" s="38"/>
      <c r="X1026" s="38"/>
      <c r="Y1026" s="38"/>
      <c r="Z1026" s="38"/>
      <c r="AA1026" s="38"/>
      <c r="AB1026" s="38"/>
      <c r="AC1026" s="38"/>
      <c r="AD1026" s="38"/>
      <c r="AE1026" s="38"/>
      <c r="AR1026" s="229" t="s">
        <v>228</v>
      </c>
      <c r="AT1026" s="229" t="s">
        <v>183</v>
      </c>
      <c r="AU1026" s="229" t="s">
        <v>127</v>
      </c>
      <c r="AY1026" s="17" t="s">
        <v>181</v>
      </c>
      <c r="BE1026" s="230">
        <f>IF(N1026="základní",J1026,0)</f>
        <v>0</v>
      </c>
      <c r="BF1026" s="230">
        <f>IF(N1026="snížená",J1026,0)</f>
        <v>0</v>
      </c>
      <c r="BG1026" s="230">
        <f>IF(N1026="zákl. přenesená",J1026,0)</f>
        <v>0</v>
      </c>
      <c r="BH1026" s="230">
        <f>IF(N1026="sníž. přenesená",J1026,0)</f>
        <v>0</v>
      </c>
      <c r="BI1026" s="230">
        <f>IF(N1026="nulová",J1026,0)</f>
        <v>0</v>
      </c>
      <c r="BJ1026" s="17" t="s">
        <v>127</v>
      </c>
      <c r="BK1026" s="230">
        <f>ROUND(I1026*H1026,2)</f>
        <v>0</v>
      </c>
      <c r="BL1026" s="17" t="s">
        <v>228</v>
      </c>
      <c r="BM1026" s="229" t="s">
        <v>1365</v>
      </c>
    </row>
    <row r="1027" s="2" customFormat="1">
      <c r="A1027" s="38"/>
      <c r="B1027" s="39"/>
      <c r="C1027" s="40"/>
      <c r="D1027" s="231" t="s">
        <v>189</v>
      </c>
      <c r="E1027" s="40"/>
      <c r="F1027" s="232" t="s">
        <v>1366</v>
      </c>
      <c r="G1027" s="40"/>
      <c r="H1027" s="40"/>
      <c r="I1027" s="233"/>
      <c r="J1027" s="40"/>
      <c r="K1027" s="40"/>
      <c r="L1027" s="44"/>
      <c r="M1027" s="234"/>
      <c r="N1027" s="235"/>
      <c r="O1027" s="91"/>
      <c r="P1027" s="91"/>
      <c r="Q1027" s="91"/>
      <c r="R1027" s="91"/>
      <c r="S1027" s="91"/>
      <c r="T1027" s="92"/>
      <c r="U1027" s="38"/>
      <c r="V1027" s="38"/>
      <c r="W1027" s="38"/>
      <c r="X1027" s="38"/>
      <c r="Y1027" s="38"/>
      <c r="Z1027" s="38"/>
      <c r="AA1027" s="38"/>
      <c r="AB1027" s="38"/>
      <c r="AC1027" s="38"/>
      <c r="AD1027" s="38"/>
      <c r="AE1027" s="38"/>
      <c r="AT1027" s="17" t="s">
        <v>189</v>
      </c>
      <c r="AU1027" s="17" t="s">
        <v>127</v>
      </c>
    </row>
    <row r="1028" s="12" customFormat="1" ht="22.8" customHeight="1">
      <c r="A1028" s="12"/>
      <c r="B1028" s="202"/>
      <c r="C1028" s="203"/>
      <c r="D1028" s="204" t="s">
        <v>78</v>
      </c>
      <c r="E1028" s="216" t="s">
        <v>1367</v>
      </c>
      <c r="F1028" s="216" t="s">
        <v>1368</v>
      </c>
      <c r="G1028" s="203"/>
      <c r="H1028" s="203"/>
      <c r="I1028" s="206"/>
      <c r="J1028" s="217">
        <f>BK1028</f>
        <v>0</v>
      </c>
      <c r="K1028" s="203"/>
      <c r="L1028" s="208"/>
      <c r="M1028" s="209"/>
      <c r="N1028" s="210"/>
      <c r="O1028" s="210"/>
      <c r="P1028" s="211">
        <f>SUM(P1029:P1032)</f>
        <v>0</v>
      </c>
      <c r="Q1028" s="210"/>
      <c r="R1028" s="211">
        <f>SUM(R1029:R1032)</f>
        <v>0</v>
      </c>
      <c r="S1028" s="210"/>
      <c r="T1028" s="212">
        <f>SUM(T1029:T1032)</f>
        <v>0</v>
      </c>
      <c r="U1028" s="12"/>
      <c r="V1028" s="12"/>
      <c r="W1028" s="12"/>
      <c r="X1028" s="12"/>
      <c r="Y1028" s="12"/>
      <c r="Z1028" s="12"/>
      <c r="AA1028" s="12"/>
      <c r="AB1028" s="12"/>
      <c r="AC1028" s="12"/>
      <c r="AD1028" s="12"/>
      <c r="AE1028" s="12"/>
      <c r="AR1028" s="213" t="s">
        <v>127</v>
      </c>
      <c r="AT1028" s="214" t="s">
        <v>78</v>
      </c>
      <c r="AU1028" s="214" t="s">
        <v>86</v>
      </c>
      <c r="AY1028" s="213" t="s">
        <v>181</v>
      </c>
      <c r="BK1028" s="215">
        <f>SUM(BK1029:BK1032)</f>
        <v>0</v>
      </c>
    </row>
    <row r="1029" s="2" customFormat="1" ht="37.8" customHeight="1">
      <c r="A1029" s="38"/>
      <c r="B1029" s="39"/>
      <c r="C1029" s="218" t="s">
        <v>1369</v>
      </c>
      <c r="D1029" s="218" t="s">
        <v>183</v>
      </c>
      <c r="E1029" s="219" t="s">
        <v>1370</v>
      </c>
      <c r="F1029" s="220" t="s">
        <v>1371</v>
      </c>
      <c r="G1029" s="221" t="s">
        <v>235</v>
      </c>
      <c r="H1029" s="222">
        <v>5</v>
      </c>
      <c r="I1029" s="223"/>
      <c r="J1029" s="224">
        <f>ROUND(I1029*H1029,2)</f>
        <v>0</v>
      </c>
      <c r="K1029" s="220" t="s">
        <v>187</v>
      </c>
      <c r="L1029" s="44"/>
      <c r="M1029" s="225" t="s">
        <v>1</v>
      </c>
      <c r="N1029" s="226" t="s">
        <v>45</v>
      </c>
      <c r="O1029" s="91"/>
      <c r="P1029" s="227">
        <f>O1029*H1029</f>
        <v>0</v>
      </c>
      <c r="Q1029" s="227">
        <v>0</v>
      </c>
      <c r="R1029" s="227">
        <f>Q1029*H1029</f>
        <v>0</v>
      </c>
      <c r="S1029" s="227">
        <v>0</v>
      </c>
      <c r="T1029" s="228">
        <f>S1029*H1029</f>
        <v>0</v>
      </c>
      <c r="U1029" s="38"/>
      <c r="V1029" s="38"/>
      <c r="W1029" s="38"/>
      <c r="X1029" s="38"/>
      <c r="Y1029" s="38"/>
      <c r="Z1029" s="38"/>
      <c r="AA1029" s="38"/>
      <c r="AB1029" s="38"/>
      <c r="AC1029" s="38"/>
      <c r="AD1029" s="38"/>
      <c r="AE1029" s="38"/>
      <c r="AR1029" s="229" t="s">
        <v>228</v>
      </c>
      <c r="AT1029" s="229" t="s">
        <v>183</v>
      </c>
      <c r="AU1029" s="229" t="s">
        <v>127</v>
      </c>
      <c r="AY1029" s="17" t="s">
        <v>181</v>
      </c>
      <c r="BE1029" s="230">
        <f>IF(N1029="základní",J1029,0)</f>
        <v>0</v>
      </c>
      <c r="BF1029" s="230">
        <f>IF(N1029="snížená",J1029,0)</f>
        <v>0</v>
      </c>
      <c r="BG1029" s="230">
        <f>IF(N1029="zákl. přenesená",J1029,0)</f>
        <v>0</v>
      </c>
      <c r="BH1029" s="230">
        <f>IF(N1029="sníž. přenesená",J1029,0)</f>
        <v>0</v>
      </c>
      <c r="BI1029" s="230">
        <f>IF(N1029="nulová",J1029,0)</f>
        <v>0</v>
      </c>
      <c r="BJ1029" s="17" t="s">
        <v>127</v>
      </c>
      <c r="BK1029" s="230">
        <f>ROUND(I1029*H1029,2)</f>
        <v>0</v>
      </c>
      <c r="BL1029" s="17" t="s">
        <v>228</v>
      </c>
      <c r="BM1029" s="229" t="s">
        <v>1372</v>
      </c>
    </row>
    <row r="1030" s="2" customFormat="1">
      <c r="A1030" s="38"/>
      <c r="B1030" s="39"/>
      <c r="C1030" s="40"/>
      <c r="D1030" s="231" t="s">
        <v>189</v>
      </c>
      <c r="E1030" s="40"/>
      <c r="F1030" s="232" t="s">
        <v>1373</v>
      </c>
      <c r="G1030" s="40"/>
      <c r="H1030" s="40"/>
      <c r="I1030" s="233"/>
      <c r="J1030" s="40"/>
      <c r="K1030" s="40"/>
      <c r="L1030" s="44"/>
      <c r="M1030" s="234"/>
      <c r="N1030" s="235"/>
      <c r="O1030" s="91"/>
      <c r="P1030" s="91"/>
      <c r="Q1030" s="91"/>
      <c r="R1030" s="91"/>
      <c r="S1030" s="91"/>
      <c r="T1030" s="92"/>
      <c r="U1030" s="38"/>
      <c r="V1030" s="38"/>
      <c r="W1030" s="38"/>
      <c r="X1030" s="38"/>
      <c r="Y1030" s="38"/>
      <c r="Z1030" s="38"/>
      <c r="AA1030" s="38"/>
      <c r="AB1030" s="38"/>
      <c r="AC1030" s="38"/>
      <c r="AD1030" s="38"/>
      <c r="AE1030" s="38"/>
      <c r="AT1030" s="17" t="s">
        <v>189</v>
      </c>
      <c r="AU1030" s="17" t="s">
        <v>127</v>
      </c>
    </row>
    <row r="1031" s="2" customFormat="1" ht="44.25" customHeight="1">
      <c r="A1031" s="38"/>
      <c r="B1031" s="39"/>
      <c r="C1031" s="218" t="s">
        <v>845</v>
      </c>
      <c r="D1031" s="218" t="s">
        <v>183</v>
      </c>
      <c r="E1031" s="219" t="s">
        <v>1374</v>
      </c>
      <c r="F1031" s="220" t="s">
        <v>1375</v>
      </c>
      <c r="G1031" s="221" t="s">
        <v>983</v>
      </c>
      <c r="H1031" s="279"/>
      <c r="I1031" s="223"/>
      <c r="J1031" s="224">
        <f>ROUND(I1031*H1031,2)</f>
        <v>0</v>
      </c>
      <c r="K1031" s="220" t="s">
        <v>187</v>
      </c>
      <c r="L1031" s="44"/>
      <c r="M1031" s="225" t="s">
        <v>1</v>
      </c>
      <c r="N1031" s="226" t="s">
        <v>45</v>
      </c>
      <c r="O1031" s="91"/>
      <c r="P1031" s="227">
        <f>O1031*H1031</f>
        <v>0</v>
      </c>
      <c r="Q1031" s="227">
        <v>0</v>
      </c>
      <c r="R1031" s="227">
        <f>Q1031*H1031</f>
        <v>0</v>
      </c>
      <c r="S1031" s="227">
        <v>0</v>
      </c>
      <c r="T1031" s="228">
        <f>S1031*H1031</f>
        <v>0</v>
      </c>
      <c r="U1031" s="38"/>
      <c r="V1031" s="38"/>
      <c r="W1031" s="38"/>
      <c r="X1031" s="38"/>
      <c r="Y1031" s="38"/>
      <c r="Z1031" s="38"/>
      <c r="AA1031" s="38"/>
      <c r="AB1031" s="38"/>
      <c r="AC1031" s="38"/>
      <c r="AD1031" s="38"/>
      <c r="AE1031" s="38"/>
      <c r="AR1031" s="229" t="s">
        <v>228</v>
      </c>
      <c r="AT1031" s="229" t="s">
        <v>183</v>
      </c>
      <c r="AU1031" s="229" t="s">
        <v>127</v>
      </c>
      <c r="AY1031" s="17" t="s">
        <v>181</v>
      </c>
      <c r="BE1031" s="230">
        <f>IF(N1031="základní",J1031,0)</f>
        <v>0</v>
      </c>
      <c r="BF1031" s="230">
        <f>IF(N1031="snížená",J1031,0)</f>
        <v>0</v>
      </c>
      <c r="BG1031" s="230">
        <f>IF(N1031="zákl. přenesená",J1031,0)</f>
        <v>0</v>
      </c>
      <c r="BH1031" s="230">
        <f>IF(N1031="sníž. přenesená",J1031,0)</f>
        <v>0</v>
      </c>
      <c r="BI1031" s="230">
        <f>IF(N1031="nulová",J1031,0)</f>
        <v>0</v>
      </c>
      <c r="BJ1031" s="17" t="s">
        <v>127</v>
      </c>
      <c r="BK1031" s="230">
        <f>ROUND(I1031*H1031,2)</f>
        <v>0</v>
      </c>
      <c r="BL1031" s="17" t="s">
        <v>228</v>
      </c>
      <c r="BM1031" s="229" t="s">
        <v>1376</v>
      </c>
    </row>
    <row r="1032" s="2" customFormat="1">
      <c r="A1032" s="38"/>
      <c r="B1032" s="39"/>
      <c r="C1032" s="40"/>
      <c r="D1032" s="231" t="s">
        <v>189</v>
      </c>
      <c r="E1032" s="40"/>
      <c r="F1032" s="232" t="s">
        <v>1377</v>
      </c>
      <c r="G1032" s="40"/>
      <c r="H1032" s="40"/>
      <c r="I1032" s="233"/>
      <c r="J1032" s="40"/>
      <c r="K1032" s="40"/>
      <c r="L1032" s="44"/>
      <c r="M1032" s="234"/>
      <c r="N1032" s="235"/>
      <c r="O1032" s="91"/>
      <c r="P1032" s="91"/>
      <c r="Q1032" s="91"/>
      <c r="R1032" s="91"/>
      <c r="S1032" s="91"/>
      <c r="T1032" s="92"/>
      <c r="U1032" s="38"/>
      <c r="V1032" s="38"/>
      <c r="W1032" s="38"/>
      <c r="X1032" s="38"/>
      <c r="Y1032" s="38"/>
      <c r="Z1032" s="38"/>
      <c r="AA1032" s="38"/>
      <c r="AB1032" s="38"/>
      <c r="AC1032" s="38"/>
      <c r="AD1032" s="38"/>
      <c r="AE1032" s="38"/>
      <c r="AT1032" s="17" t="s">
        <v>189</v>
      </c>
      <c r="AU1032" s="17" t="s">
        <v>127</v>
      </c>
    </row>
    <row r="1033" s="12" customFormat="1" ht="22.8" customHeight="1">
      <c r="A1033" s="12"/>
      <c r="B1033" s="202"/>
      <c r="C1033" s="203"/>
      <c r="D1033" s="204" t="s">
        <v>78</v>
      </c>
      <c r="E1033" s="216" t="s">
        <v>1378</v>
      </c>
      <c r="F1033" s="216" t="s">
        <v>1379</v>
      </c>
      <c r="G1033" s="203"/>
      <c r="H1033" s="203"/>
      <c r="I1033" s="206"/>
      <c r="J1033" s="217">
        <f>BK1033</f>
        <v>0</v>
      </c>
      <c r="K1033" s="203"/>
      <c r="L1033" s="208"/>
      <c r="M1033" s="209"/>
      <c r="N1033" s="210"/>
      <c r="O1033" s="210"/>
      <c r="P1033" s="211">
        <f>SUM(P1034:P1039)</f>
        <v>0</v>
      </c>
      <c r="Q1033" s="210"/>
      <c r="R1033" s="211">
        <f>SUM(R1034:R1039)</f>
        <v>0</v>
      </c>
      <c r="S1033" s="210"/>
      <c r="T1033" s="212">
        <f>SUM(T1034:T1039)</f>
        <v>0</v>
      </c>
      <c r="U1033" s="12"/>
      <c r="V1033" s="12"/>
      <c r="W1033" s="12"/>
      <c r="X1033" s="12"/>
      <c r="Y1033" s="12"/>
      <c r="Z1033" s="12"/>
      <c r="AA1033" s="12"/>
      <c r="AB1033" s="12"/>
      <c r="AC1033" s="12"/>
      <c r="AD1033" s="12"/>
      <c r="AE1033" s="12"/>
      <c r="AR1033" s="213" t="s">
        <v>127</v>
      </c>
      <c r="AT1033" s="214" t="s">
        <v>78</v>
      </c>
      <c r="AU1033" s="214" t="s">
        <v>86</v>
      </c>
      <c r="AY1033" s="213" t="s">
        <v>181</v>
      </c>
      <c r="BK1033" s="215">
        <f>SUM(BK1034:BK1039)</f>
        <v>0</v>
      </c>
    </row>
    <row r="1034" s="2" customFormat="1" ht="49.05" customHeight="1">
      <c r="A1034" s="38"/>
      <c r="B1034" s="39"/>
      <c r="C1034" s="218" t="s">
        <v>1380</v>
      </c>
      <c r="D1034" s="218" t="s">
        <v>183</v>
      </c>
      <c r="E1034" s="219" t="s">
        <v>1381</v>
      </c>
      <c r="F1034" s="220" t="s">
        <v>1382</v>
      </c>
      <c r="G1034" s="221" t="s">
        <v>227</v>
      </c>
      <c r="H1034" s="222">
        <v>112.38</v>
      </c>
      <c r="I1034" s="223"/>
      <c r="J1034" s="224">
        <f>ROUND(I1034*H1034,2)</f>
        <v>0</v>
      </c>
      <c r="K1034" s="220" t="s">
        <v>187</v>
      </c>
      <c r="L1034" s="44"/>
      <c r="M1034" s="225" t="s">
        <v>1</v>
      </c>
      <c r="N1034" s="226" t="s">
        <v>45</v>
      </c>
      <c r="O1034" s="91"/>
      <c r="P1034" s="227">
        <f>O1034*H1034</f>
        <v>0</v>
      </c>
      <c r="Q1034" s="227">
        <v>0</v>
      </c>
      <c r="R1034" s="227">
        <f>Q1034*H1034</f>
        <v>0</v>
      </c>
      <c r="S1034" s="227">
        <v>0</v>
      </c>
      <c r="T1034" s="228">
        <f>S1034*H1034</f>
        <v>0</v>
      </c>
      <c r="U1034" s="38"/>
      <c r="V1034" s="38"/>
      <c r="W1034" s="38"/>
      <c r="X1034" s="38"/>
      <c r="Y1034" s="38"/>
      <c r="Z1034" s="38"/>
      <c r="AA1034" s="38"/>
      <c r="AB1034" s="38"/>
      <c r="AC1034" s="38"/>
      <c r="AD1034" s="38"/>
      <c r="AE1034" s="38"/>
      <c r="AR1034" s="229" t="s">
        <v>228</v>
      </c>
      <c r="AT1034" s="229" t="s">
        <v>183</v>
      </c>
      <c r="AU1034" s="229" t="s">
        <v>127</v>
      </c>
      <c r="AY1034" s="17" t="s">
        <v>181</v>
      </c>
      <c r="BE1034" s="230">
        <f>IF(N1034="základní",J1034,0)</f>
        <v>0</v>
      </c>
      <c r="BF1034" s="230">
        <f>IF(N1034="snížená",J1034,0)</f>
        <v>0</v>
      </c>
      <c r="BG1034" s="230">
        <f>IF(N1034="zákl. přenesená",J1034,0)</f>
        <v>0</v>
      </c>
      <c r="BH1034" s="230">
        <f>IF(N1034="sníž. přenesená",J1034,0)</f>
        <v>0</v>
      </c>
      <c r="BI1034" s="230">
        <f>IF(N1034="nulová",J1034,0)</f>
        <v>0</v>
      </c>
      <c r="BJ1034" s="17" t="s">
        <v>127</v>
      </c>
      <c r="BK1034" s="230">
        <f>ROUND(I1034*H1034,2)</f>
        <v>0</v>
      </c>
      <c r="BL1034" s="17" t="s">
        <v>228</v>
      </c>
      <c r="BM1034" s="229" t="s">
        <v>1383</v>
      </c>
    </row>
    <row r="1035" s="2" customFormat="1">
      <c r="A1035" s="38"/>
      <c r="B1035" s="39"/>
      <c r="C1035" s="40"/>
      <c r="D1035" s="231" t="s">
        <v>189</v>
      </c>
      <c r="E1035" s="40"/>
      <c r="F1035" s="232" t="s">
        <v>1384</v>
      </c>
      <c r="G1035" s="40"/>
      <c r="H1035" s="40"/>
      <c r="I1035" s="233"/>
      <c r="J1035" s="40"/>
      <c r="K1035" s="40"/>
      <c r="L1035" s="44"/>
      <c r="M1035" s="234"/>
      <c r="N1035" s="235"/>
      <c r="O1035" s="91"/>
      <c r="P1035" s="91"/>
      <c r="Q1035" s="91"/>
      <c r="R1035" s="91"/>
      <c r="S1035" s="91"/>
      <c r="T1035" s="92"/>
      <c r="U1035" s="38"/>
      <c r="V1035" s="38"/>
      <c r="W1035" s="38"/>
      <c r="X1035" s="38"/>
      <c r="Y1035" s="38"/>
      <c r="Z1035" s="38"/>
      <c r="AA1035" s="38"/>
      <c r="AB1035" s="38"/>
      <c r="AC1035" s="38"/>
      <c r="AD1035" s="38"/>
      <c r="AE1035" s="38"/>
      <c r="AT1035" s="17" t="s">
        <v>189</v>
      </c>
      <c r="AU1035" s="17" t="s">
        <v>127</v>
      </c>
    </row>
    <row r="1036" s="13" customFormat="1">
      <c r="A1036" s="13"/>
      <c r="B1036" s="236"/>
      <c r="C1036" s="237"/>
      <c r="D1036" s="238" t="s">
        <v>191</v>
      </c>
      <c r="E1036" s="239" t="s">
        <v>1</v>
      </c>
      <c r="F1036" s="240" t="s">
        <v>1052</v>
      </c>
      <c r="G1036" s="237"/>
      <c r="H1036" s="241">
        <v>112.38</v>
      </c>
      <c r="I1036" s="242"/>
      <c r="J1036" s="237"/>
      <c r="K1036" s="237"/>
      <c r="L1036" s="243"/>
      <c r="M1036" s="244"/>
      <c r="N1036" s="245"/>
      <c r="O1036" s="245"/>
      <c r="P1036" s="245"/>
      <c r="Q1036" s="245"/>
      <c r="R1036" s="245"/>
      <c r="S1036" s="245"/>
      <c r="T1036" s="246"/>
      <c r="U1036" s="13"/>
      <c r="V1036" s="13"/>
      <c r="W1036" s="13"/>
      <c r="X1036" s="13"/>
      <c r="Y1036" s="13"/>
      <c r="Z1036" s="13"/>
      <c r="AA1036" s="13"/>
      <c r="AB1036" s="13"/>
      <c r="AC1036" s="13"/>
      <c r="AD1036" s="13"/>
      <c r="AE1036" s="13"/>
      <c r="AT1036" s="247" t="s">
        <v>191</v>
      </c>
      <c r="AU1036" s="247" t="s">
        <v>127</v>
      </c>
      <c r="AV1036" s="13" t="s">
        <v>127</v>
      </c>
      <c r="AW1036" s="13" t="s">
        <v>36</v>
      </c>
      <c r="AX1036" s="13" t="s">
        <v>79</v>
      </c>
      <c r="AY1036" s="247" t="s">
        <v>181</v>
      </c>
    </row>
    <row r="1037" s="14" customFormat="1">
      <c r="A1037" s="14"/>
      <c r="B1037" s="248"/>
      <c r="C1037" s="249"/>
      <c r="D1037" s="238" t="s">
        <v>191</v>
      </c>
      <c r="E1037" s="250" t="s">
        <v>1</v>
      </c>
      <c r="F1037" s="251" t="s">
        <v>193</v>
      </c>
      <c r="G1037" s="249"/>
      <c r="H1037" s="252">
        <v>112.38</v>
      </c>
      <c r="I1037" s="253"/>
      <c r="J1037" s="249"/>
      <c r="K1037" s="249"/>
      <c r="L1037" s="254"/>
      <c r="M1037" s="255"/>
      <c r="N1037" s="256"/>
      <c r="O1037" s="256"/>
      <c r="P1037" s="256"/>
      <c r="Q1037" s="256"/>
      <c r="R1037" s="256"/>
      <c r="S1037" s="256"/>
      <c r="T1037" s="257"/>
      <c r="U1037" s="14"/>
      <c r="V1037" s="14"/>
      <c r="W1037" s="14"/>
      <c r="X1037" s="14"/>
      <c r="Y1037" s="14"/>
      <c r="Z1037" s="14"/>
      <c r="AA1037" s="14"/>
      <c r="AB1037" s="14"/>
      <c r="AC1037" s="14"/>
      <c r="AD1037" s="14"/>
      <c r="AE1037" s="14"/>
      <c r="AT1037" s="258" t="s">
        <v>191</v>
      </c>
      <c r="AU1037" s="258" t="s">
        <v>127</v>
      </c>
      <c r="AV1037" s="14" t="s">
        <v>188</v>
      </c>
      <c r="AW1037" s="14" t="s">
        <v>36</v>
      </c>
      <c r="AX1037" s="14" t="s">
        <v>86</v>
      </c>
      <c r="AY1037" s="258" t="s">
        <v>181</v>
      </c>
    </row>
    <row r="1038" s="2" customFormat="1" ht="44.25" customHeight="1">
      <c r="A1038" s="38"/>
      <c r="B1038" s="39"/>
      <c r="C1038" s="218" t="s">
        <v>848</v>
      </c>
      <c r="D1038" s="218" t="s">
        <v>183</v>
      </c>
      <c r="E1038" s="219" t="s">
        <v>1385</v>
      </c>
      <c r="F1038" s="220" t="s">
        <v>1386</v>
      </c>
      <c r="G1038" s="221" t="s">
        <v>983</v>
      </c>
      <c r="H1038" s="279"/>
      <c r="I1038" s="223"/>
      <c r="J1038" s="224">
        <f>ROUND(I1038*H1038,2)</f>
        <v>0</v>
      </c>
      <c r="K1038" s="220" t="s">
        <v>187</v>
      </c>
      <c r="L1038" s="44"/>
      <c r="M1038" s="225" t="s">
        <v>1</v>
      </c>
      <c r="N1038" s="226" t="s">
        <v>45</v>
      </c>
      <c r="O1038" s="91"/>
      <c r="P1038" s="227">
        <f>O1038*H1038</f>
        <v>0</v>
      </c>
      <c r="Q1038" s="227">
        <v>0</v>
      </c>
      <c r="R1038" s="227">
        <f>Q1038*H1038</f>
        <v>0</v>
      </c>
      <c r="S1038" s="227">
        <v>0</v>
      </c>
      <c r="T1038" s="228">
        <f>S1038*H1038</f>
        <v>0</v>
      </c>
      <c r="U1038" s="38"/>
      <c r="V1038" s="38"/>
      <c r="W1038" s="38"/>
      <c r="X1038" s="38"/>
      <c r="Y1038" s="38"/>
      <c r="Z1038" s="38"/>
      <c r="AA1038" s="38"/>
      <c r="AB1038" s="38"/>
      <c r="AC1038" s="38"/>
      <c r="AD1038" s="38"/>
      <c r="AE1038" s="38"/>
      <c r="AR1038" s="229" t="s">
        <v>228</v>
      </c>
      <c r="AT1038" s="229" t="s">
        <v>183</v>
      </c>
      <c r="AU1038" s="229" t="s">
        <v>127</v>
      </c>
      <c r="AY1038" s="17" t="s">
        <v>181</v>
      </c>
      <c r="BE1038" s="230">
        <f>IF(N1038="základní",J1038,0)</f>
        <v>0</v>
      </c>
      <c r="BF1038" s="230">
        <f>IF(N1038="snížená",J1038,0)</f>
        <v>0</v>
      </c>
      <c r="BG1038" s="230">
        <f>IF(N1038="zákl. přenesená",J1038,0)</f>
        <v>0</v>
      </c>
      <c r="BH1038" s="230">
        <f>IF(N1038="sníž. přenesená",J1038,0)</f>
        <v>0</v>
      </c>
      <c r="BI1038" s="230">
        <f>IF(N1038="nulová",J1038,0)</f>
        <v>0</v>
      </c>
      <c r="BJ1038" s="17" t="s">
        <v>127</v>
      </c>
      <c r="BK1038" s="230">
        <f>ROUND(I1038*H1038,2)</f>
        <v>0</v>
      </c>
      <c r="BL1038" s="17" t="s">
        <v>228</v>
      </c>
      <c r="BM1038" s="229" t="s">
        <v>1387</v>
      </c>
    </row>
    <row r="1039" s="2" customFormat="1">
      <c r="A1039" s="38"/>
      <c r="B1039" s="39"/>
      <c r="C1039" s="40"/>
      <c r="D1039" s="231" t="s">
        <v>189</v>
      </c>
      <c r="E1039" s="40"/>
      <c r="F1039" s="232" t="s">
        <v>1388</v>
      </c>
      <c r="G1039" s="40"/>
      <c r="H1039" s="40"/>
      <c r="I1039" s="233"/>
      <c r="J1039" s="40"/>
      <c r="K1039" s="40"/>
      <c r="L1039" s="44"/>
      <c r="M1039" s="234"/>
      <c r="N1039" s="235"/>
      <c r="O1039" s="91"/>
      <c r="P1039" s="91"/>
      <c r="Q1039" s="91"/>
      <c r="R1039" s="91"/>
      <c r="S1039" s="91"/>
      <c r="T1039" s="92"/>
      <c r="U1039" s="38"/>
      <c r="V1039" s="38"/>
      <c r="W1039" s="38"/>
      <c r="X1039" s="38"/>
      <c r="Y1039" s="38"/>
      <c r="Z1039" s="38"/>
      <c r="AA1039" s="38"/>
      <c r="AB1039" s="38"/>
      <c r="AC1039" s="38"/>
      <c r="AD1039" s="38"/>
      <c r="AE1039" s="38"/>
      <c r="AT1039" s="17" t="s">
        <v>189</v>
      </c>
      <c r="AU1039" s="17" t="s">
        <v>127</v>
      </c>
    </row>
    <row r="1040" s="12" customFormat="1" ht="22.8" customHeight="1">
      <c r="A1040" s="12"/>
      <c r="B1040" s="202"/>
      <c r="C1040" s="203"/>
      <c r="D1040" s="204" t="s">
        <v>78</v>
      </c>
      <c r="E1040" s="216" t="s">
        <v>1389</v>
      </c>
      <c r="F1040" s="216" t="s">
        <v>1390</v>
      </c>
      <c r="G1040" s="203"/>
      <c r="H1040" s="203"/>
      <c r="I1040" s="206"/>
      <c r="J1040" s="217">
        <f>BK1040</f>
        <v>0</v>
      </c>
      <c r="K1040" s="203"/>
      <c r="L1040" s="208"/>
      <c r="M1040" s="209"/>
      <c r="N1040" s="210"/>
      <c r="O1040" s="210"/>
      <c r="P1040" s="211">
        <f>SUM(P1041:P1075)</f>
        <v>0</v>
      </c>
      <c r="Q1040" s="210"/>
      <c r="R1040" s="211">
        <f>SUM(R1041:R1075)</f>
        <v>0</v>
      </c>
      <c r="S1040" s="210"/>
      <c r="T1040" s="212">
        <f>SUM(T1041:T1075)</f>
        <v>0</v>
      </c>
      <c r="U1040" s="12"/>
      <c r="V1040" s="12"/>
      <c r="W1040" s="12"/>
      <c r="X1040" s="12"/>
      <c r="Y1040" s="12"/>
      <c r="Z1040" s="12"/>
      <c r="AA1040" s="12"/>
      <c r="AB1040" s="12"/>
      <c r="AC1040" s="12"/>
      <c r="AD1040" s="12"/>
      <c r="AE1040" s="12"/>
      <c r="AR1040" s="213" t="s">
        <v>127</v>
      </c>
      <c r="AT1040" s="214" t="s">
        <v>78</v>
      </c>
      <c r="AU1040" s="214" t="s">
        <v>86</v>
      </c>
      <c r="AY1040" s="213" t="s">
        <v>181</v>
      </c>
      <c r="BK1040" s="215">
        <f>SUM(BK1041:BK1075)</f>
        <v>0</v>
      </c>
    </row>
    <row r="1041" s="2" customFormat="1" ht="49.05" customHeight="1">
      <c r="A1041" s="38"/>
      <c r="B1041" s="39"/>
      <c r="C1041" s="218" t="s">
        <v>1391</v>
      </c>
      <c r="D1041" s="218" t="s">
        <v>183</v>
      </c>
      <c r="E1041" s="219" t="s">
        <v>1392</v>
      </c>
      <c r="F1041" s="220" t="s">
        <v>1393</v>
      </c>
      <c r="G1041" s="221" t="s">
        <v>227</v>
      </c>
      <c r="H1041" s="222">
        <v>442.77999999999997</v>
      </c>
      <c r="I1041" s="223"/>
      <c r="J1041" s="224">
        <f>ROUND(I1041*H1041,2)</f>
        <v>0</v>
      </c>
      <c r="K1041" s="220" t="s">
        <v>187</v>
      </c>
      <c r="L1041" s="44"/>
      <c r="M1041" s="225" t="s">
        <v>1</v>
      </c>
      <c r="N1041" s="226" t="s">
        <v>45</v>
      </c>
      <c r="O1041" s="91"/>
      <c r="P1041" s="227">
        <f>O1041*H1041</f>
        <v>0</v>
      </c>
      <c r="Q1041" s="227">
        <v>0</v>
      </c>
      <c r="R1041" s="227">
        <f>Q1041*H1041</f>
        <v>0</v>
      </c>
      <c r="S1041" s="227">
        <v>0</v>
      </c>
      <c r="T1041" s="228">
        <f>S1041*H1041</f>
        <v>0</v>
      </c>
      <c r="U1041" s="38"/>
      <c r="V1041" s="38"/>
      <c r="W1041" s="38"/>
      <c r="X1041" s="38"/>
      <c r="Y1041" s="38"/>
      <c r="Z1041" s="38"/>
      <c r="AA1041" s="38"/>
      <c r="AB1041" s="38"/>
      <c r="AC1041" s="38"/>
      <c r="AD1041" s="38"/>
      <c r="AE1041" s="38"/>
      <c r="AR1041" s="229" t="s">
        <v>228</v>
      </c>
      <c r="AT1041" s="229" t="s">
        <v>183</v>
      </c>
      <c r="AU1041" s="229" t="s">
        <v>127</v>
      </c>
      <c r="AY1041" s="17" t="s">
        <v>181</v>
      </c>
      <c r="BE1041" s="230">
        <f>IF(N1041="základní",J1041,0)</f>
        <v>0</v>
      </c>
      <c r="BF1041" s="230">
        <f>IF(N1041="snížená",J1041,0)</f>
        <v>0</v>
      </c>
      <c r="BG1041" s="230">
        <f>IF(N1041="zákl. přenesená",J1041,0)</f>
        <v>0</v>
      </c>
      <c r="BH1041" s="230">
        <f>IF(N1041="sníž. přenesená",J1041,0)</f>
        <v>0</v>
      </c>
      <c r="BI1041" s="230">
        <f>IF(N1041="nulová",J1041,0)</f>
        <v>0</v>
      </c>
      <c r="BJ1041" s="17" t="s">
        <v>127</v>
      </c>
      <c r="BK1041" s="230">
        <f>ROUND(I1041*H1041,2)</f>
        <v>0</v>
      </c>
      <c r="BL1041" s="17" t="s">
        <v>228</v>
      </c>
      <c r="BM1041" s="229" t="s">
        <v>1394</v>
      </c>
    </row>
    <row r="1042" s="2" customFormat="1">
      <c r="A1042" s="38"/>
      <c r="B1042" s="39"/>
      <c r="C1042" s="40"/>
      <c r="D1042" s="231" t="s">
        <v>189</v>
      </c>
      <c r="E1042" s="40"/>
      <c r="F1042" s="232" t="s">
        <v>1395</v>
      </c>
      <c r="G1042" s="40"/>
      <c r="H1042" s="40"/>
      <c r="I1042" s="233"/>
      <c r="J1042" s="40"/>
      <c r="K1042" s="40"/>
      <c r="L1042" s="44"/>
      <c r="M1042" s="234"/>
      <c r="N1042" s="235"/>
      <c r="O1042" s="91"/>
      <c r="P1042" s="91"/>
      <c r="Q1042" s="91"/>
      <c r="R1042" s="91"/>
      <c r="S1042" s="91"/>
      <c r="T1042" s="92"/>
      <c r="U1042" s="38"/>
      <c r="V1042" s="38"/>
      <c r="W1042" s="38"/>
      <c r="X1042" s="38"/>
      <c r="Y1042" s="38"/>
      <c r="Z1042" s="38"/>
      <c r="AA1042" s="38"/>
      <c r="AB1042" s="38"/>
      <c r="AC1042" s="38"/>
      <c r="AD1042" s="38"/>
      <c r="AE1042" s="38"/>
      <c r="AT1042" s="17" t="s">
        <v>189</v>
      </c>
      <c r="AU1042" s="17" t="s">
        <v>127</v>
      </c>
    </row>
    <row r="1043" s="13" customFormat="1">
      <c r="A1043" s="13"/>
      <c r="B1043" s="236"/>
      <c r="C1043" s="237"/>
      <c r="D1043" s="238" t="s">
        <v>191</v>
      </c>
      <c r="E1043" s="239" t="s">
        <v>1</v>
      </c>
      <c r="F1043" s="240" t="s">
        <v>1396</v>
      </c>
      <c r="G1043" s="237"/>
      <c r="H1043" s="241">
        <v>442.77999999999997</v>
      </c>
      <c r="I1043" s="242"/>
      <c r="J1043" s="237"/>
      <c r="K1043" s="237"/>
      <c r="L1043" s="243"/>
      <c r="M1043" s="244"/>
      <c r="N1043" s="245"/>
      <c r="O1043" s="245"/>
      <c r="P1043" s="245"/>
      <c r="Q1043" s="245"/>
      <c r="R1043" s="245"/>
      <c r="S1043" s="245"/>
      <c r="T1043" s="246"/>
      <c r="U1043" s="13"/>
      <c r="V1043" s="13"/>
      <c r="W1043" s="13"/>
      <c r="X1043" s="13"/>
      <c r="Y1043" s="13"/>
      <c r="Z1043" s="13"/>
      <c r="AA1043" s="13"/>
      <c r="AB1043" s="13"/>
      <c r="AC1043" s="13"/>
      <c r="AD1043" s="13"/>
      <c r="AE1043" s="13"/>
      <c r="AT1043" s="247" t="s">
        <v>191</v>
      </c>
      <c r="AU1043" s="247" t="s">
        <v>127</v>
      </c>
      <c r="AV1043" s="13" t="s">
        <v>127</v>
      </c>
      <c r="AW1043" s="13" t="s">
        <v>36</v>
      </c>
      <c r="AX1043" s="13" t="s">
        <v>79</v>
      </c>
      <c r="AY1043" s="247" t="s">
        <v>181</v>
      </c>
    </row>
    <row r="1044" s="14" customFormat="1">
      <c r="A1044" s="14"/>
      <c r="B1044" s="248"/>
      <c r="C1044" s="249"/>
      <c r="D1044" s="238" t="s">
        <v>191</v>
      </c>
      <c r="E1044" s="250" t="s">
        <v>1</v>
      </c>
      <c r="F1044" s="251" t="s">
        <v>193</v>
      </c>
      <c r="G1044" s="249"/>
      <c r="H1044" s="252">
        <v>442.77999999999997</v>
      </c>
      <c r="I1044" s="253"/>
      <c r="J1044" s="249"/>
      <c r="K1044" s="249"/>
      <c r="L1044" s="254"/>
      <c r="M1044" s="255"/>
      <c r="N1044" s="256"/>
      <c r="O1044" s="256"/>
      <c r="P1044" s="256"/>
      <c r="Q1044" s="256"/>
      <c r="R1044" s="256"/>
      <c r="S1044" s="256"/>
      <c r="T1044" s="257"/>
      <c r="U1044" s="14"/>
      <c r="V1044" s="14"/>
      <c r="W1044" s="14"/>
      <c r="X1044" s="14"/>
      <c r="Y1044" s="14"/>
      <c r="Z1044" s="14"/>
      <c r="AA1044" s="14"/>
      <c r="AB1044" s="14"/>
      <c r="AC1044" s="14"/>
      <c r="AD1044" s="14"/>
      <c r="AE1044" s="14"/>
      <c r="AT1044" s="258" t="s">
        <v>191</v>
      </c>
      <c r="AU1044" s="258" t="s">
        <v>127</v>
      </c>
      <c r="AV1044" s="14" t="s">
        <v>188</v>
      </c>
      <c r="AW1044" s="14" t="s">
        <v>36</v>
      </c>
      <c r="AX1044" s="14" t="s">
        <v>86</v>
      </c>
      <c r="AY1044" s="258" t="s">
        <v>181</v>
      </c>
    </row>
    <row r="1045" s="2" customFormat="1" ht="49.05" customHeight="1">
      <c r="A1045" s="38"/>
      <c r="B1045" s="39"/>
      <c r="C1045" s="218" t="s">
        <v>852</v>
      </c>
      <c r="D1045" s="218" t="s">
        <v>183</v>
      </c>
      <c r="E1045" s="219" t="s">
        <v>1397</v>
      </c>
      <c r="F1045" s="220" t="s">
        <v>1398</v>
      </c>
      <c r="G1045" s="221" t="s">
        <v>227</v>
      </c>
      <c r="H1045" s="222">
        <v>49.759999999999998</v>
      </c>
      <c r="I1045" s="223"/>
      <c r="J1045" s="224">
        <f>ROUND(I1045*H1045,2)</f>
        <v>0</v>
      </c>
      <c r="K1045" s="220" t="s">
        <v>187</v>
      </c>
      <c r="L1045" s="44"/>
      <c r="M1045" s="225" t="s">
        <v>1</v>
      </c>
      <c r="N1045" s="226" t="s">
        <v>45</v>
      </c>
      <c r="O1045" s="91"/>
      <c r="P1045" s="227">
        <f>O1045*H1045</f>
        <v>0</v>
      </c>
      <c r="Q1045" s="227">
        <v>0</v>
      </c>
      <c r="R1045" s="227">
        <f>Q1045*H1045</f>
        <v>0</v>
      </c>
      <c r="S1045" s="227">
        <v>0</v>
      </c>
      <c r="T1045" s="228">
        <f>S1045*H1045</f>
        <v>0</v>
      </c>
      <c r="U1045" s="38"/>
      <c r="V1045" s="38"/>
      <c r="W1045" s="38"/>
      <c r="X1045" s="38"/>
      <c r="Y1045" s="38"/>
      <c r="Z1045" s="38"/>
      <c r="AA1045" s="38"/>
      <c r="AB1045" s="38"/>
      <c r="AC1045" s="38"/>
      <c r="AD1045" s="38"/>
      <c r="AE1045" s="38"/>
      <c r="AR1045" s="229" t="s">
        <v>228</v>
      </c>
      <c r="AT1045" s="229" t="s">
        <v>183</v>
      </c>
      <c r="AU1045" s="229" t="s">
        <v>127</v>
      </c>
      <c r="AY1045" s="17" t="s">
        <v>181</v>
      </c>
      <c r="BE1045" s="230">
        <f>IF(N1045="základní",J1045,0)</f>
        <v>0</v>
      </c>
      <c r="BF1045" s="230">
        <f>IF(N1045="snížená",J1045,0)</f>
        <v>0</v>
      </c>
      <c r="BG1045" s="230">
        <f>IF(N1045="zákl. přenesená",J1045,0)</f>
        <v>0</v>
      </c>
      <c r="BH1045" s="230">
        <f>IF(N1045="sníž. přenesená",J1045,0)</f>
        <v>0</v>
      </c>
      <c r="BI1045" s="230">
        <f>IF(N1045="nulová",J1045,0)</f>
        <v>0</v>
      </c>
      <c r="BJ1045" s="17" t="s">
        <v>127</v>
      </c>
      <c r="BK1045" s="230">
        <f>ROUND(I1045*H1045,2)</f>
        <v>0</v>
      </c>
      <c r="BL1045" s="17" t="s">
        <v>228</v>
      </c>
      <c r="BM1045" s="229" t="s">
        <v>1399</v>
      </c>
    </row>
    <row r="1046" s="2" customFormat="1">
      <c r="A1046" s="38"/>
      <c r="B1046" s="39"/>
      <c r="C1046" s="40"/>
      <c r="D1046" s="231" t="s">
        <v>189</v>
      </c>
      <c r="E1046" s="40"/>
      <c r="F1046" s="232" t="s">
        <v>1400</v>
      </c>
      <c r="G1046" s="40"/>
      <c r="H1046" s="40"/>
      <c r="I1046" s="233"/>
      <c r="J1046" s="40"/>
      <c r="K1046" s="40"/>
      <c r="L1046" s="44"/>
      <c r="M1046" s="234"/>
      <c r="N1046" s="235"/>
      <c r="O1046" s="91"/>
      <c r="P1046" s="91"/>
      <c r="Q1046" s="91"/>
      <c r="R1046" s="91"/>
      <c r="S1046" s="91"/>
      <c r="T1046" s="92"/>
      <c r="U1046" s="38"/>
      <c r="V1046" s="38"/>
      <c r="W1046" s="38"/>
      <c r="X1046" s="38"/>
      <c r="Y1046" s="38"/>
      <c r="Z1046" s="38"/>
      <c r="AA1046" s="38"/>
      <c r="AB1046" s="38"/>
      <c r="AC1046" s="38"/>
      <c r="AD1046" s="38"/>
      <c r="AE1046" s="38"/>
      <c r="AT1046" s="17" t="s">
        <v>189</v>
      </c>
      <c r="AU1046" s="17" t="s">
        <v>127</v>
      </c>
    </row>
    <row r="1047" s="13" customFormat="1">
      <c r="A1047" s="13"/>
      <c r="B1047" s="236"/>
      <c r="C1047" s="237"/>
      <c r="D1047" s="238" t="s">
        <v>191</v>
      </c>
      <c r="E1047" s="239" t="s">
        <v>1</v>
      </c>
      <c r="F1047" s="240" t="s">
        <v>1401</v>
      </c>
      <c r="G1047" s="237"/>
      <c r="H1047" s="241">
        <v>49.759999999999998</v>
      </c>
      <c r="I1047" s="242"/>
      <c r="J1047" s="237"/>
      <c r="K1047" s="237"/>
      <c r="L1047" s="243"/>
      <c r="M1047" s="244"/>
      <c r="N1047" s="245"/>
      <c r="O1047" s="245"/>
      <c r="P1047" s="245"/>
      <c r="Q1047" s="245"/>
      <c r="R1047" s="245"/>
      <c r="S1047" s="245"/>
      <c r="T1047" s="246"/>
      <c r="U1047" s="13"/>
      <c r="V1047" s="13"/>
      <c r="W1047" s="13"/>
      <c r="X1047" s="13"/>
      <c r="Y1047" s="13"/>
      <c r="Z1047" s="13"/>
      <c r="AA1047" s="13"/>
      <c r="AB1047" s="13"/>
      <c r="AC1047" s="13"/>
      <c r="AD1047" s="13"/>
      <c r="AE1047" s="13"/>
      <c r="AT1047" s="247" t="s">
        <v>191</v>
      </c>
      <c r="AU1047" s="247" t="s">
        <v>127</v>
      </c>
      <c r="AV1047" s="13" t="s">
        <v>127</v>
      </c>
      <c r="AW1047" s="13" t="s">
        <v>36</v>
      </c>
      <c r="AX1047" s="13" t="s">
        <v>79</v>
      </c>
      <c r="AY1047" s="247" t="s">
        <v>181</v>
      </c>
    </row>
    <row r="1048" s="14" customFormat="1">
      <c r="A1048" s="14"/>
      <c r="B1048" s="248"/>
      <c r="C1048" s="249"/>
      <c r="D1048" s="238" t="s">
        <v>191</v>
      </c>
      <c r="E1048" s="250" t="s">
        <v>1</v>
      </c>
      <c r="F1048" s="251" t="s">
        <v>193</v>
      </c>
      <c r="G1048" s="249"/>
      <c r="H1048" s="252">
        <v>49.759999999999998</v>
      </c>
      <c r="I1048" s="253"/>
      <c r="J1048" s="249"/>
      <c r="K1048" s="249"/>
      <c r="L1048" s="254"/>
      <c r="M1048" s="255"/>
      <c r="N1048" s="256"/>
      <c r="O1048" s="256"/>
      <c r="P1048" s="256"/>
      <c r="Q1048" s="256"/>
      <c r="R1048" s="256"/>
      <c r="S1048" s="256"/>
      <c r="T1048" s="257"/>
      <c r="U1048" s="14"/>
      <c r="V1048" s="14"/>
      <c r="W1048" s="14"/>
      <c r="X1048" s="14"/>
      <c r="Y1048" s="14"/>
      <c r="Z1048" s="14"/>
      <c r="AA1048" s="14"/>
      <c r="AB1048" s="14"/>
      <c r="AC1048" s="14"/>
      <c r="AD1048" s="14"/>
      <c r="AE1048" s="14"/>
      <c r="AT1048" s="258" t="s">
        <v>191</v>
      </c>
      <c r="AU1048" s="258" t="s">
        <v>127</v>
      </c>
      <c r="AV1048" s="14" t="s">
        <v>188</v>
      </c>
      <c r="AW1048" s="14" t="s">
        <v>36</v>
      </c>
      <c r="AX1048" s="14" t="s">
        <v>86</v>
      </c>
      <c r="AY1048" s="258" t="s">
        <v>181</v>
      </c>
    </row>
    <row r="1049" s="2" customFormat="1" ht="37.8" customHeight="1">
      <c r="A1049" s="38"/>
      <c r="B1049" s="39"/>
      <c r="C1049" s="218" t="s">
        <v>1402</v>
      </c>
      <c r="D1049" s="218" t="s">
        <v>183</v>
      </c>
      <c r="E1049" s="219" t="s">
        <v>1403</v>
      </c>
      <c r="F1049" s="220" t="s">
        <v>1404</v>
      </c>
      <c r="G1049" s="221" t="s">
        <v>227</v>
      </c>
      <c r="H1049" s="222">
        <v>492.54000000000002</v>
      </c>
      <c r="I1049" s="223"/>
      <c r="J1049" s="224">
        <f>ROUND(I1049*H1049,2)</f>
        <v>0</v>
      </c>
      <c r="K1049" s="220" t="s">
        <v>187</v>
      </c>
      <c r="L1049" s="44"/>
      <c r="M1049" s="225" t="s">
        <v>1</v>
      </c>
      <c r="N1049" s="226" t="s">
        <v>45</v>
      </c>
      <c r="O1049" s="91"/>
      <c r="P1049" s="227">
        <f>O1049*H1049</f>
        <v>0</v>
      </c>
      <c r="Q1049" s="227">
        <v>0</v>
      </c>
      <c r="R1049" s="227">
        <f>Q1049*H1049</f>
        <v>0</v>
      </c>
      <c r="S1049" s="227">
        <v>0</v>
      </c>
      <c r="T1049" s="228">
        <f>S1049*H1049</f>
        <v>0</v>
      </c>
      <c r="U1049" s="38"/>
      <c r="V1049" s="38"/>
      <c r="W1049" s="38"/>
      <c r="X1049" s="38"/>
      <c r="Y1049" s="38"/>
      <c r="Z1049" s="38"/>
      <c r="AA1049" s="38"/>
      <c r="AB1049" s="38"/>
      <c r="AC1049" s="38"/>
      <c r="AD1049" s="38"/>
      <c r="AE1049" s="38"/>
      <c r="AR1049" s="229" t="s">
        <v>228</v>
      </c>
      <c r="AT1049" s="229" t="s">
        <v>183</v>
      </c>
      <c r="AU1049" s="229" t="s">
        <v>127</v>
      </c>
      <c r="AY1049" s="17" t="s">
        <v>181</v>
      </c>
      <c r="BE1049" s="230">
        <f>IF(N1049="základní",J1049,0)</f>
        <v>0</v>
      </c>
      <c r="BF1049" s="230">
        <f>IF(N1049="snížená",J1049,0)</f>
        <v>0</v>
      </c>
      <c r="BG1049" s="230">
        <f>IF(N1049="zákl. přenesená",J1049,0)</f>
        <v>0</v>
      </c>
      <c r="BH1049" s="230">
        <f>IF(N1049="sníž. přenesená",J1049,0)</f>
        <v>0</v>
      </c>
      <c r="BI1049" s="230">
        <f>IF(N1049="nulová",J1049,0)</f>
        <v>0</v>
      </c>
      <c r="BJ1049" s="17" t="s">
        <v>127</v>
      </c>
      <c r="BK1049" s="230">
        <f>ROUND(I1049*H1049,2)</f>
        <v>0</v>
      </c>
      <c r="BL1049" s="17" t="s">
        <v>228</v>
      </c>
      <c r="BM1049" s="229" t="s">
        <v>1405</v>
      </c>
    </row>
    <row r="1050" s="2" customFormat="1">
      <c r="A1050" s="38"/>
      <c r="B1050" s="39"/>
      <c r="C1050" s="40"/>
      <c r="D1050" s="231" t="s">
        <v>189</v>
      </c>
      <c r="E1050" s="40"/>
      <c r="F1050" s="232" t="s">
        <v>1406</v>
      </c>
      <c r="G1050" s="40"/>
      <c r="H1050" s="40"/>
      <c r="I1050" s="233"/>
      <c r="J1050" s="40"/>
      <c r="K1050" s="40"/>
      <c r="L1050" s="44"/>
      <c r="M1050" s="234"/>
      <c r="N1050" s="235"/>
      <c r="O1050" s="91"/>
      <c r="P1050" s="91"/>
      <c r="Q1050" s="91"/>
      <c r="R1050" s="91"/>
      <c r="S1050" s="91"/>
      <c r="T1050" s="92"/>
      <c r="U1050" s="38"/>
      <c r="V1050" s="38"/>
      <c r="W1050" s="38"/>
      <c r="X1050" s="38"/>
      <c r="Y1050" s="38"/>
      <c r="Z1050" s="38"/>
      <c r="AA1050" s="38"/>
      <c r="AB1050" s="38"/>
      <c r="AC1050" s="38"/>
      <c r="AD1050" s="38"/>
      <c r="AE1050" s="38"/>
      <c r="AT1050" s="17" t="s">
        <v>189</v>
      </c>
      <c r="AU1050" s="17" t="s">
        <v>127</v>
      </c>
    </row>
    <row r="1051" s="13" customFormat="1">
      <c r="A1051" s="13"/>
      <c r="B1051" s="236"/>
      <c r="C1051" s="237"/>
      <c r="D1051" s="238" t="s">
        <v>191</v>
      </c>
      <c r="E1051" s="239" t="s">
        <v>1</v>
      </c>
      <c r="F1051" s="240" t="s">
        <v>1407</v>
      </c>
      <c r="G1051" s="237"/>
      <c r="H1051" s="241">
        <v>492.54000000000002</v>
      </c>
      <c r="I1051" s="242"/>
      <c r="J1051" s="237"/>
      <c r="K1051" s="237"/>
      <c r="L1051" s="243"/>
      <c r="M1051" s="244"/>
      <c r="N1051" s="245"/>
      <c r="O1051" s="245"/>
      <c r="P1051" s="245"/>
      <c r="Q1051" s="245"/>
      <c r="R1051" s="245"/>
      <c r="S1051" s="245"/>
      <c r="T1051" s="246"/>
      <c r="U1051" s="13"/>
      <c r="V1051" s="13"/>
      <c r="W1051" s="13"/>
      <c r="X1051" s="13"/>
      <c r="Y1051" s="13"/>
      <c r="Z1051" s="13"/>
      <c r="AA1051" s="13"/>
      <c r="AB1051" s="13"/>
      <c r="AC1051" s="13"/>
      <c r="AD1051" s="13"/>
      <c r="AE1051" s="13"/>
      <c r="AT1051" s="247" t="s">
        <v>191</v>
      </c>
      <c r="AU1051" s="247" t="s">
        <v>127</v>
      </c>
      <c r="AV1051" s="13" t="s">
        <v>127</v>
      </c>
      <c r="AW1051" s="13" t="s">
        <v>36</v>
      </c>
      <c r="AX1051" s="13" t="s">
        <v>79</v>
      </c>
      <c r="AY1051" s="247" t="s">
        <v>181</v>
      </c>
    </row>
    <row r="1052" s="14" customFormat="1">
      <c r="A1052" s="14"/>
      <c r="B1052" s="248"/>
      <c r="C1052" s="249"/>
      <c r="D1052" s="238" t="s">
        <v>191</v>
      </c>
      <c r="E1052" s="250" t="s">
        <v>1</v>
      </c>
      <c r="F1052" s="251" t="s">
        <v>193</v>
      </c>
      <c r="G1052" s="249"/>
      <c r="H1052" s="252">
        <v>492.54000000000002</v>
      </c>
      <c r="I1052" s="253"/>
      <c r="J1052" s="249"/>
      <c r="K1052" s="249"/>
      <c r="L1052" s="254"/>
      <c r="M1052" s="255"/>
      <c r="N1052" s="256"/>
      <c r="O1052" s="256"/>
      <c r="P1052" s="256"/>
      <c r="Q1052" s="256"/>
      <c r="R1052" s="256"/>
      <c r="S1052" s="256"/>
      <c r="T1052" s="257"/>
      <c r="U1052" s="14"/>
      <c r="V1052" s="14"/>
      <c r="W1052" s="14"/>
      <c r="X1052" s="14"/>
      <c r="Y1052" s="14"/>
      <c r="Z1052" s="14"/>
      <c r="AA1052" s="14"/>
      <c r="AB1052" s="14"/>
      <c r="AC1052" s="14"/>
      <c r="AD1052" s="14"/>
      <c r="AE1052" s="14"/>
      <c r="AT1052" s="258" t="s">
        <v>191</v>
      </c>
      <c r="AU1052" s="258" t="s">
        <v>127</v>
      </c>
      <c r="AV1052" s="14" t="s">
        <v>188</v>
      </c>
      <c r="AW1052" s="14" t="s">
        <v>36</v>
      </c>
      <c r="AX1052" s="14" t="s">
        <v>86</v>
      </c>
      <c r="AY1052" s="258" t="s">
        <v>181</v>
      </c>
    </row>
    <row r="1053" s="2" customFormat="1" ht="37.8" customHeight="1">
      <c r="A1053" s="38"/>
      <c r="B1053" s="39"/>
      <c r="C1053" s="218" t="s">
        <v>855</v>
      </c>
      <c r="D1053" s="218" t="s">
        <v>183</v>
      </c>
      <c r="E1053" s="219" t="s">
        <v>1408</v>
      </c>
      <c r="F1053" s="220" t="s">
        <v>1409</v>
      </c>
      <c r="G1053" s="221" t="s">
        <v>241</v>
      </c>
      <c r="H1053" s="222">
        <v>10</v>
      </c>
      <c r="I1053" s="223"/>
      <c r="J1053" s="224">
        <f>ROUND(I1053*H1053,2)</f>
        <v>0</v>
      </c>
      <c r="K1053" s="220" t="s">
        <v>187</v>
      </c>
      <c r="L1053" s="44"/>
      <c r="M1053" s="225" t="s">
        <v>1</v>
      </c>
      <c r="N1053" s="226" t="s">
        <v>45</v>
      </c>
      <c r="O1053" s="91"/>
      <c r="P1053" s="227">
        <f>O1053*H1053</f>
        <v>0</v>
      </c>
      <c r="Q1053" s="227">
        <v>0</v>
      </c>
      <c r="R1053" s="227">
        <f>Q1053*H1053</f>
        <v>0</v>
      </c>
      <c r="S1053" s="227">
        <v>0</v>
      </c>
      <c r="T1053" s="228">
        <f>S1053*H1053</f>
        <v>0</v>
      </c>
      <c r="U1053" s="38"/>
      <c r="V1053" s="38"/>
      <c r="W1053" s="38"/>
      <c r="X1053" s="38"/>
      <c r="Y1053" s="38"/>
      <c r="Z1053" s="38"/>
      <c r="AA1053" s="38"/>
      <c r="AB1053" s="38"/>
      <c r="AC1053" s="38"/>
      <c r="AD1053" s="38"/>
      <c r="AE1053" s="38"/>
      <c r="AR1053" s="229" t="s">
        <v>228</v>
      </c>
      <c r="AT1053" s="229" t="s">
        <v>183</v>
      </c>
      <c r="AU1053" s="229" t="s">
        <v>127</v>
      </c>
      <c r="AY1053" s="17" t="s">
        <v>181</v>
      </c>
      <c r="BE1053" s="230">
        <f>IF(N1053="základní",J1053,0)</f>
        <v>0</v>
      </c>
      <c r="BF1053" s="230">
        <f>IF(N1053="snížená",J1053,0)</f>
        <v>0</v>
      </c>
      <c r="BG1053" s="230">
        <f>IF(N1053="zákl. přenesená",J1053,0)</f>
        <v>0</v>
      </c>
      <c r="BH1053" s="230">
        <f>IF(N1053="sníž. přenesená",J1053,0)</f>
        <v>0</v>
      </c>
      <c r="BI1053" s="230">
        <f>IF(N1053="nulová",J1053,0)</f>
        <v>0</v>
      </c>
      <c r="BJ1053" s="17" t="s">
        <v>127</v>
      </c>
      <c r="BK1053" s="230">
        <f>ROUND(I1053*H1053,2)</f>
        <v>0</v>
      </c>
      <c r="BL1053" s="17" t="s">
        <v>228</v>
      </c>
      <c r="BM1053" s="229" t="s">
        <v>1410</v>
      </c>
    </row>
    <row r="1054" s="2" customFormat="1">
      <c r="A1054" s="38"/>
      <c r="B1054" s="39"/>
      <c r="C1054" s="40"/>
      <c r="D1054" s="231" t="s">
        <v>189</v>
      </c>
      <c r="E1054" s="40"/>
      <c r="F1054" s="232" t="s">
        <v>1411</v>
      </c>
      <c r="G1054" s="40"/>
      <c r="H1054" s="40"/>
      <c r="I1054" s="233"/>
      <c r="J1054" s="40"/>
      <c r="K1054" s="40"/>
      <c r="L1054" s="44"/>
      <c r="M1054" s="234"/>
      <c r="N1054" s="235"/>
      <c r="O1054" s="91"/>
      <c r="P1054" s="91"/>
      <c r="Q1054" s="91"/>
      <c r="R1054" s="91"/>
      <c r="S1054" s="91"/>
      <c r="T1054" s="92"/>
      <c r="U1054" s="38"/>
      <c r="V1054" s="38"/>
      <c r="W1054" s="38"/>
      <c r="X1054" s="38"/>
      <c r="Y1054" s="38"/>
      <c r="Z1054" s="38"/>
      <c r="AA1054" s="38"/>
      <c r="AB1054" s="38"/>
      <c r="AC1054" s="38"/>
      <c r="AD1054" s="38"/>
      <c r="AE1054" s="38"/>
      <c r="AT1054" s="17" t="s">
        <v>189</v>
      </c>
      <c r="AU1054" s="17" t="s">
        <v>127</v>
      </c>
    </row>
    <row r="1055" s="13" customFormat="1">
      <c r="A1055" s="13"/>
      <c r="B1055" s="236"/>
      <c r="C1055" s="237"/>
      <c r="D1055" s="238" t="s">
        <v>191</v>
      </c>
      <c r="E1055" s="239" t="s">
        <v>1</v>
      </c>
      <c r="F1055" s="240" t="s">
        <v>1412</v>
      </c>
      <c r="G1055" s="237"/>
      <c r="H1055" s="241">
        <v>2.6000000000000001</v>
      </c>
      <c r="I1055" s="242"/>
      <c r="J1055" s="237"/>
      <c r="K1055" s="237"/>
      <c r="L1055" s="243"/>
      <c r="M1055" s="244"/>
      <c r="N1055" s="245"/>
      <c r="O1055" s="245"/>
      <c r="P1055" s="245"/>
      <c r="Q1055" s="245"/>
      <c r="R1055" s="245"/>
      <c r="S1055" s="245"/>
      <c r="T1055" s="246"/>
      <c r="U1055" s="13"/>
      <c r="V1055" s="13"/>
      <c r="W1055" s="13"/>
      <c r="X1055" s="13"/>
      <c r="Y1055" s="13"/>
      <c r="Z1055" s="13"/>
      <c r="AA1055" s="13"/>
      <c r="AB1055" s="13"/>
      <c r="AC1055" s="13"/>
      <c r="AD1055" s="13"/>
      <c r="AE1055" s="13"/>
      <c r="AT1055" s="247" t="s">
        <v>191</v>
      </c>
      <c r="AU1055" s="247" t="s">
        <v>127</v>
      </c>
      <c r="AV1055" s="13" t="s">
        <v>127</v>
      </c>
      <c r="AW1055" s="13" t="s">
        <v>36</v>
      </c>
      <c r="AX1055" s="13" t="s">
        <v>79</v>
      </c>
      <c r="AY1055" s="247" t="s">
        <v>181</v>
      </c>
    </row>
    <row r="1056" s="13" customFormat="1">
      <c r="A1056" s="13"/>
      <c r="B1056" s="236"/>
      <c r="C1056" s="237"/>
      <c r="D1056" s="238" t="s">
        <v>191</v>
      </c>
      <c r="E1056" s="239" t="s">
        <v>1</v>
      </c>
      <c r="F1056" s="240" t="s">
        <v>1413</v>
      </c>
      <c r="G1056" s="237"/>
      <c r="H1056" s="241">
        <v>2.6000000000000001</v>
      </c>
      <c r="I1056" s="242"/>
      <c r="J1056" s="237"/>
      <c r="K1056" s="237"/>
      <c r="L1056" s="243"/>
      <c r="M1056" s="244"/>
      <c r="N1056" s="245"/>
      <c r="O1056" s="245"/>
      <c r="P1056" s="245"/>
      <c r="Q1056" s="245"/>
      <c r="R1056" s="245"/>
      <c r="S1056" s="245"/>
      <c r="T1056" s="246"/>
      <c r="U1056" s="13"/>
      <c r="V1056" s="13"/>
      <c r="W1056" s="13"/>
      <c r="X1056" s="13"/>
      <c r="Y1056" s="13"/>
      <c r="Z1056" s="13"/>
      <c r="AA1056" s="13"/>
      <c r="AB1056" s="13"/>
      <c r="AC1056" s="13"/>
      <c r="AD1056" s="13"/>
      <c r="AE1056" s="13"/>
      <c r="AT1056" s="247" t="s">
        <v>191</v>
      </c>
      <c r="AU1056" s="247" t="s">
        <v>127</v>
      </c>
      <c r="AV1056" s="13" t="s">
        <v>127</v>
      </c>
      <c r="AW1056" s="13" t="s">
        <v>36</v>
      </c>
      <c r="AX1056" s="13" t="s">
        <v>79</v>
      </c>
      <c r="AY1056" s="247" t="s">
        <v>181</v>
      </c>
    </row>
    <row r="1057" s="13" customFormat="1">
      <c r="A1057" s="13"/>
      <c r="B1057" s="236"/>
      <c r="C1057" s="237"/>
      <c r="D1057" s="238" t="s">
        <v>191</v>
      </c>
      <c r="E1057" s="239" t="s">
        <v>1</v>
      </c>
      <c r="F1057" s="240" t="s">
        <v>1414</v>
      </c>
      <c r="G1057" s="237"/>
      <c r="H1057" s="241">
        <v>2.3999999999999999</v>
      </c>
      <c r="I1057" s="242"/>
      <c r="J1057" s="237"/>
      <c r="K1057" s="237"/>
      <c r="L1057" s="243"/>
      <c r="M1057" s="244"/>
      <c r="N1057" s="245"/>
      <c r="O1057" s="245"/>
      <c r="P1057" s="245"/>
      <c r="Q1057" s="245"/>
      <c r="R1057" s="245"/>
      <c r="S1057" s="245"/>
      <c r="T1057" s="246"/>
      <c r="U1057" s="13"/>
      <c r="V1057" s="13"/>
      <c r="W1057" s="13"/>
      <c r="X1057" s="13"/>
      <c r="Y1057" s="13"/>
      <c r="Z1057" s="13"/>
      <c r="AA1057" s="13"/>
      <c r="AB1057" s="13"/>
      <c r="AC1057" s="13"/>
      <c r="AD1057" s="13"/>
      <c r="AE1057" s="13"/>
      <c r="AT1057" s="247" t="s">
        <v>191</v>
      </c>
      <c r="AU1057" s="247" t="s">
        <v>127</v>
      </c>
      <c r="AV1057" s="13" t="s">
        <v>127</v>
      </c>
      <c r="AW1057" s="13" t="s">
        <v>36</v>
      </c>
      <c r="AX1057" s="13" t="s">
        <v>79</v>
      </c>
      <c r="AY1057" s="247" t="s">
        <v>181</v>
      </c>
    </row>
    <row r="1058" s="13" customFormat="1">
      <c r="A1058" s="13"/>
      <c r="B1058" s="236"/>
      <c r="C1058" s="237"/>
      <c r="D1058" s="238" t="s">
        <v>191</v>
      </c>
      <c r="E1058" s="239" t="s">
        <v>1</v>
      </c>
      <c r="F1058" s="240" t="s">
        <v>1415</v>
      </c>
      <c r="G1058" s="237"/>
      <c r="H1058" s="241">
        <v>2.3999999999999999</v>
      </c>
      <c r="I1058" s="242"/>
      <c r="J1058" s="237"/>
      <c r="K1058" s="237"/>
      <c r="L1058" s="243"/>
      <c r="M1058" s="244"/>
      <c r="N1058" s="245"/>
      <c r="O1058" s="245"/>
      <c r="P1058" s="245"/>
      <c r="Q1058" s="245"/>
      <c r="R1058" s="245"/>
      <c r="S1058" s="245"/>
      <c r="T1058" s="246"/>
      <c r="U1058" s="13"/>
      <c r="V1058" s="13"/>
      <c r="W1058" s="13"/>
      <c r="X1058" s="13"/>
      <c r="Y1058" s="13"/>
      <c r="Z1058" s="13"/>
      <c r="AA1058" s="13"/>
      <c r="AB1058" s="13"/>
      <c r="AC1058" s="13"/>
      <c r="AD1058" s="13"/>
      <c r="AE1058" s="13"/>
      <c r="AT1058" s="247" t="s">
        <v>191</v>
      </c>
      <c r="AU1058" s="247" t="s">
        <v>127</v>
      </c>
      <c r="AV1058" s="13" t="s">
        <v>127</v>
      </c>
      <c r="AW1058" s="13" t="s">
        <v>36</v>
      </c>
      <c r="AX1058" s="13" t="s">
        <v>79</v>
      </c>
      <c r="AY1058" s="247" t="s">
        <v>181</v>
      </c>
    </row>
    <row r="1059" s="14" customFormat="1">
      <c r="A1059" s="14"/>
      <c r="B1059" s="248"/>
      <c r="C1059" s="249"/>
      <c r="D1059" s="238" t="s">
        <v>191</v>
      </c>
      <c r="E1059" s="250" t="s">
        <v>1</v>
      </c>
      <c r="F1059" s="251" t="s">
        <v>193</v>
      </c>
      <c r="G1059" s="249"/>
      <c r="H1059" s="252">
        <v>10</v>
      </c>
      <c r="I1059" s="253"/>
      <c r="J1059" s="249"/>
      <c r="K1059" s="249"/>
      <c r="L1059" s="254"/>
      <c r="M1059" s="255"/>
      <c r="N1059" s="256"/>
      <c r="O1059" s="256"/>
      <c r="P1059" s="256"/>
      <c r="Q1059" s="256"/>
      <c r="R1059" s="256"/>
      <c r="S1059" s="256"/>
      <c r="T1059" s="257"/>
      <c r="U1059" s="14"/>
      <c r="V1059" s="14"/>
      <c r="W1059" s="14"/>
      <c r="X1059" s="14"/>
      <c r="Y1059" s="14"/>
      <c r="Z1059" s="14"/>
      <c r="AA1059" s="14"/>
      <c r="AB1059" s="14"/>
      <c r="AC1059" s="14"/>
      <c r="AD1059" s="14"/>
      <c r="AE1059" s="14"/>
      <c r="AT1059" s="258" t="s">
        <v>191</v>
      </c>
      <c r="AU1059" s="258" t="s">
        <v>127</v>
      </c>
      <c r="AV1059" s="14" t="s">
        <v>188</v>
      </c>
      <c r="AW1059" s="14" t="s">
        <v>36</v>
      </c>
      <c r="AX1059" s="14" t="s">
        <v>86</v>
      </c>
      <c r="AY1059" s="258" t="s">
        <v>181</v>
      </c>
    </row>
    <row r="1060" s="2" customFormat="1" ht="44.25" customHeight="1">
      <c r="A1060" s="38"/>
      <c r="B1060" s="39"/>
      <c r="C1060" s="218" t="s">
        <v>1416</v>
      </c>
      <c r="D1060" s="218" t="s">
        <v>183</v>
      </c>
      <c r="E1060" s="219" t="s">
        <v>1417</v>
      </c>
      <c r="F1060" s="220" t="s">
        <v>1418</v>
      </c>
      <c r="G1060" s="221" t="s">
        <v>241</v>
      </c>
      <c r="H1060" s="222">
        <v>30</v>
      </c>
      <c r="I1060" s="223"/>
      <c r="J1060" s="224">
        <f>ROUND(I1060*H1060,2)</f>
        <v>0</v>
      </c>
      <c r="K1060" s="220" t="s">
        <v>187</v>
      </c>
      <c r="L1060" s="44"/>
      <c r="M1060" s="225" t="s">
        <v>1</v>
      </c>
      <c r="N1060" s="226" t="s">
        <v>45</v>
      </c>
      <c r="O1060" s="91"/>
      <c r="P1060" s="227">
        <f>O1060*H1060</f>
        <v>0</v>
      </c>
      <c r="Q1060" s="227">
        <v>0</v>
      </c>
      <c r="R1060" s="227">
        <f>Q1060*H1060</f>
        <v>0</v>
      </c>
      <c r="S1060" s="227">
        <v>0</v>
      </c>
      <c r="T1060" s="228">
        <f>S1060*H1060</f>
        <v>0</v>
      </c>
      <c r="U1060" s="38"/>
      <c r="V1060" s="38"/>
      <c r="W1060" s="38"/>
      <c r="X1060" s="38"/>
      <c r="Y1060" s="38"/>
      <c r="Z1060" s="38"/>
      <c r="AA1060" s="38"/>
      <c r="AB1060" s="38"/>
      <c r="AC1060" s="38"/>
      <c r="AD1060" s="38"/>
      <c r="AE1060" s="38"/>
      <c r="AR1060" s="229" t="s">
        <v>228</v>
      </c>
      <c r="AT1060" s="229" t="s">
        <v>183</v>
      </c>
      <c r="AU1060" s="229" t="s">
        <v>127</v>
      </c>
      <c r="AY1060" s="17" t="s">
        <v>181</v>
      </c>
      <c r="BE1060" s="230">
        <f>IF(N1060="základní",J1060,0)</f>
        <v>0</v>
      </c>
      <c r="BF1060" s="230">
        <f>IF(N1060="snížená",J1060,0)</f>
        <v>0</v>
      </c>
      <c r="BG1060" s="230">
        <f>IF(N1060="zákl. přenesená",J1060,0)</f>
        <v>0</v>
      </c>
      <c r="BH1060" s="230">
        <f>IF(N1060="sníž. přenesená",J1060,0)</f>
        <v>0</v>
      </c>
      <c r="BI1060" s="230">
        <f>IF(N1060="nulová",J1060,0)</f>
        <v>0</v>
      </c>
      <c r="BJ1060" s="17" t="s">
        <v>127</v>
      </c>
      <c r="BK1060" s="230">
        <f>ROUND(I1060*H1060,2)</f>
        <v>0</v>
      </c>
      <c r="BL1060" s="17" t="s">
        <v>228</v>
      </c>
      <c r="BM1060" s="229" t="s">
        <v>1419</v>
      </c>
    </row>
    <row r="1061" s="2" customFormat="1">
      <c r="A1061" s="38"/>
      <c r="B1061" s="39"/>
      <c r="C1061" s="40"/>
      <c r="D1061" s="231" t="s">
        <v>189</v>
      </c>
      <c r="E1061" s="40"/>
      <c r="F1061" s="232" t="s">
        <v>1420</v>
      </c>
      <c r="G1061" s="40"/>
      <c r="H1061" s="40"/>
      <c r="I1061" s="233"/>
      <c r="J1061" s="40"/>
      <c r="K1061" s="40"/>
      <c r="L1061" s="44"/>
      <c r="M1061" s="234"/>
      <c r="N1061" s="235"/>
      <c r="O1061" s="91"/>
      <c r="P1061" s="91"/>
      <c r="Q1061" s="91"/>
      <c r="R1061" s="91"/>
      <c r="S1061" s="91"/>
      <c r="T1061" s="92"/>
      <c r="U1061" s="38"/>
      <c r="V1061" s="38"/>
      <c r="W1061" s="38"/>
      <c r="X1061" s="38"/>
      <c r="Y1061" s="38"/>
      <c r="Z1061" s="38"/>
      <c r="AA1061" s="38"/>
      <c r="AB1061" s="38"/>
      <c r="AC1061" s="38"/>
      <c r="AD1061" s="38"/>
      <c r="AE1061" s="38"/>
      <c r="AT1061" s="17" t="s">
        <v>189</v>
      </c>
      <c r="AU1061" s="17" t="s">
        <v>127</v>
      </c>
    </row>
    <row r="1062" s="13" customFormat="1">
      <c r="A1062" s="13"/>
      <c r="B1062" s="236"/>
      <c r="C1062" s="237"/>
      <c r="D1062" s="238" t="s">
        <v>191</v>
      </c>
      <c r="E1062" s="239" t="s">
        <v>1</v>
      </c>
      <c r="F1062" s="240" t="s">
        <v>1421</v>
      </c>
      <c r="G1062" s="237"/>
      <c r="H1062" s="241">
        <v>30</v>
      </c>
      <c r="I1062" s="242"/>
      <c r="J1062" s="237"/>
      <c r="K1062" s="237"/>
      <c r="L1062" s="243"/>
      <c r="M1062" s="244"/>
      <c r="N1062" s="245"/>
      <c r="O1062" s="245"/>
      <c r="P1062" s="245"/>
      <c r="Q1062" s="245"/>
      <c r="R1062" s="245"/>
      <c r="S1062" s="245"/>
      <c r="T1062" s="246"/>
      <c r="U1062" s="13"/>
      <c r="V1062" s="13"/>
      <c r="W1062" s="13"/>
      <c r="X1062" s="13"/>
      <c r="Y1062" s="13"/>
      <c r="Z1062" s="13"/>
      <c r="AA1062" s="13"/>
      <c r="AB1062" s="13"/>
      <c r="AC1062" s="13"/>
      <c r="AD1062" s="13"/>
      <c r="AE1062" s="13"/>
      <c r="AT1062" s="247" t="s">
        <v>191</v>
      </c>
      <c r="AU1062" s="247" t="s">
        <v>127</v>
      </c>
      <c r="AV1062" s="13" t="s">
        <v>127</v>
      </c>
      <c r="AW1062" s="13" t="s">
        <v>36</v>
      </c>
      <c r="AX1062" s="13" t="s">
        <v>79</v>
      </c>
      <c r="AY1062" s="247" t="s">
        <v>181</v>
      </c>
    </row>
    <row r="1063" s="14" customFormat="1">
      <c r="A1063" s="14"/>
      <c r="B1063" s="248"/>
      <c r="C1063" s="249"/>
      <c r="D1063" s="238" t="s">
        <v>191</v>
      </c>
      <c r="E1063" s="250" t="s">
        <v>1</v>
      </c>
      <c r="F1063" s="251" t="s">
        <v>193</v>
      </c>
      <c r="G1063" s="249"/>
      <c r="H1063" s="252">
        <v>30</v>
      </c>
      <c r="I1063" s="253"/>
      <c r="J1063" s="249"/>
      <c r="K1063" s="249"/>
      <c r="L1063" s="254"/>
      <c r="M1063" s="255"/>
      <c r="N1063" s="256"/>
      <c r="O1063" s="256"/>
      <c r="P1063" s="256"/>
      <c r="Q1063" s="256"/>
      <c r="R1063" s="256"/>
      <c r="S1063" s="256"/>
      <c r="T1063" s="257"/>
      <c r="U1063" s="14"/>
      <c r="V1063" s="14"/>
      <c r="W1063" s="14"/>
      <c r="X1063" s="14"/>
      <c r="Y1063" s="14"/>
      <c r="Z1063" s="14"/>
      <c r="AA1063" s="14"/>
      <c r="AB1063" s="14"/>
      <c r="AC1063" s="14"/>
      <c r="AD1063" s="14"/>
      <c r="AE1063" s="14"/>
      <c r="AT1063" s="258" t="s">
        <v>191</v>
      </c>
      <c r="AU1063" s="258" t="s">
        <v>127</v>
      </c>
      <c r="AV1063" s="14" t="s">
        <v>188</v>
      </c>
      <c r="AW1063" s="14" t="s">
        <v>36</v>
      </c>
      <c r="AX1063" s="14" t="s">
        <v>86</v>
      </c>
      <c r="AY1063" s="258" t="s">
        <v>181</v>
      </c>
    </row>
    <row r="1064" s="2" customFormat="1" ht="37.8" customHeight="1">
      <c r="A1064" s="38"/>
      <c r="B1064" s="39"/>
      <c r="C1064" s="218" t="s">
        <v>861</v>
      </c>
      <c r="D1064" s="218" t="s">
        <v>183</v>
      </c>
      <c r="E1064" s="219" t="s">
        <v>1422</v>
      </c>
      <c r="F1064" s="220" t="s">
        <v>1423</v>
      </c>
      <c r="G1064" s="221" t="s">
        <v>235</v>
      </c>
      <c r="H1064" s="222">
        <v>10</v>
      </c>
      <c r="I1064" s="223"/>
      <c r="J1064" s="224">
        <f>ROUND(I1064*H1064,2)</f>
        <v>0</v>
      </c>
      <c r="K1064" s="220" t="s">
        <v>187</v>
      </c>
      <c r="L1064" s="44"/>
      <c r="M1064" s="225" t="s">
        <v>1</v>
      </c>
      <c r="N1064" s="226" t="s">
        <v>45</v>
      </c>
      <c r="O1064" s="91"/>
      <c r="P1064" s="227">
        <f>O1064*H1064</f>
        <v>0</v>
      </c>
      <c r="Q1064" s="227">
        <v>0</v>
      </c>
      <c r="R1064" s="227">
        <f>Q1064*H1064</f>
        <v>0</v>
      </c>
      <c r="S1064" s="227">
        <v>0</v>
      </c>
      <c r="T1064" s="228">
        <f>S1064*H1064</f>
        <v>0</v>
      </c>
      <c r="U1064" s="38"/>
      <c r="V1064" s="38"/>
      <c r="W1064" s="38"/>
      <c r="X1064" s="38"/>
      <c r="Y1064" s="38"/>
      <c r="Z1064" s="38"/>
      <c r="AA1064" s="38"/>
      <c r="AB1064" s="38"/>
      <c r="AC1064" s="38"/>
      <c r="AD1064" s="38"/>
      <c r="AE1064" s="38"/>
      <c r="AR1064" s="229" t="s">
        <v>228</v>
      </c>
      <c r="AT1064" s="229" t="s">
        <v>183</v>
      </c>
      <c r="AU1064" s="229" t="s">
        <v>127</v>
      </c>
      <c r="AY1064" s="17" t="s">
        <v>181</v>
      </c>
      <c r="BE1064" s="230">
        <f>IF(N1064="základní",J1064,0)</f>
        <v>0</v>
      </c>
      <c r="BF1064" s="230">
        <f>IF(N1064="snížená",J1064,0)</f>
        <v>0</v>
      </c>
      <c r="BG1064" s="230">
        <f>IF(N1064="zákl. přenesená",J1064,0)</f>
        <v>0</v>
      </c>
      <c r="BH1064" s="230">
        <f>IF(N1064="sníž. přenesená",J1064,0)</f>
        <v>0</v>
      </c>
      <c r="BI1064" s="230">
        <f>IF(N1064="nulová",J1064,0)</f>
        <v>0</v>
      </c>
      <c r="BJ1064" s="17" t="s">
        <v>127</v>
      </c>
      <c r="BK1064" s="230">
        <f>ROUND(I1064*H1064,2)</f>
        <v>0</v>
      </c>
      <c r="BL1064" s="17" t="s">
        <v>228</v>
      </c>
      <c r="BM1064" s="229" t="s">
        <v>1424</v>
      </c>
    </row>
    <row r="1065" s="2" customFormat="1">
      <c r="A1065" s="38"/>
      <c r="B1065" s="39"/>
      <c r="C1065" s="40"/>
      <c r="D1065" s="231" t="s">
        <v>189</v>
      </c>
      <c r="E1065" s="40"/>
      <c r="F1065" s="232" t="s">
        <v>1425</v>
      </c>
      <c r="G1065" s="40"/>
      <c r="H1065" s="40"/>
      <c r="I1065" s="233"/>
      <c r="J1065" s="40"/>
      <c r="K1065" s="40"/>
      <c r="L1065" s="44"/>
      <c r="M1065" s="234"/>
      <c r="N1065" s="235"/>
      <c r="O1065" s="91"/>
      <c r="P1065" s="91"/>
      <c r="Q1065" s="91"/>
      <c r="R1065" s="91"/>
      <c r="S1065" s="91"/>
      <c r="T1065" s="92"/>
      <c r="U1065" s="38"/>
      <c r="V1065" s="38"/>
      <c r="W1065" s="38"/>
      <c r="X1065" s="38"/>
      <c r="Y1065" s="38"/>
      <c r="Z1065" s="38"/>
      <c r="AA1065" s="38"/>
      <c r="AB1065" s="38"/>
      <c r="AC1065" s="38"/>
      <c r="AD1065" s="38"/>
      <c r="AE1065" s="38"/>
      <c r="AT1065" s="17" t="s">
        <v>189</v>
      </c>
      <c r="AU1065" s="17" t="s">
        <v>127</v>
      </c>
    </row>
    <row r="1066" s="13" customFormat="1">
      <c r="A1066" s="13"/>
      <c r="B1066" s="236"/>
      <c r="C1066" s="237"/>
      <c r="D1066" s="238" t="s">
        <v>191</v>
      </c>
      <c r="E1066" s="239" t="s">
        <v>1</v>
      </c>
      <c r="F1066" s="240" t="s">
        <v>1426</v>
      </c>
      <c r="G1066" s="237"/>
      <c r="H1066" s="241">
        <v>10</v>
      </c>
      <c r="I1066" s="242"/>
      <c r="J1066" s="237"/>
      <c r="K1066" s="237"/>
      <c r="L1066" s="243"/>
      <c r="M1066" s="244"/>
      <c r="N1066" s="245"/>
      <c r="O1066" s="245"/>
      <c r="P1066" s="245"/>
      <c r="Q1066" s="245"/>
      <c r="R1066" s="245"/>
      <c r="S1066" s="245"/>
      <c r="T1066" s="246"/>
      <c r="U1066" s="13"/>
      <c r="V1066" s="13"/>
      <c r="W1066" s="13"/>
      <c r="X1066" s="13"/>
      <c r="Y1066" s="13"/>
      <c r="Z1066" s="13"/>
      <c r="AA1066" s="13"/>
      <c r="AB1066" s="13"/>
      <c r="AC1066" s="13"/>
      <c r="AD1066" s="13"/>
      <c r="AE1066" s="13"/>
      <c r="AT1066" s="247" t="s">
        <v>191</v>
      </c>
      <c r="AU1066" s="247" t="s">
        <v>127</v>
      </c>
      <c r="AV1066" s="13" t="s">
        <v>127</v>
      </c>
      <c r="AW1066" s="13" t="s">
        <v>36</v>
      </c>
      <c r="AX1066" s="13" t="s">
        <v>79</v>
      </c>
      <c r="AY1066" s="247" t="s">
        <v>181</v>
      </c>
    </row>
    <row r="1067" s="14" customFormat="1">
      <c r="A1067" s="14"/>
      <c r="B1067" s="248"/>
      <c r="C1067" s="249"/>
      <c r="D1067" s="238" t="s">
        <v>191</v>
      </c>
      <c r="E1067" s="250" t="s">
        <v>1</v>
      </c>
      <c r="F1067" s="251" t="s">
        <v>193</v>
      </c>
      <c r="G1067" s="249"/>
      <c r="H1067" s="252">
        <v>10</v>
      </c>
      <c r="I1067" s="253"/>
      <c r="J1067" s="249"/>
      <c r="K1067" s="249"/>
      <c r="L1067" s="254"/>
      <c r="M1067" s="255"/>
      <c r="N1067" s="256"/>
      <c r="O1067" s="256"/>
      <c r="P1067" s="256"/>
      <c r="Q1067" s="256"/>
      <c r="R1067" s="256"/>
      <c r="S1067" s="256"/>
      <c r="T1067" s="257"/>
      <c r="U1067" s="14"/>
      <c r="V1067" s="14"/>
      <c r="W1067" s="14"/>
      <c r="X1067" s="14"/>
      <c r="Y1067" s="14"/>
      <c r="Z1067" s="14"/>
      <c r="AA1067" s="14"/>
      <c r="AB1067" s="14"/>
      <c r="AC1067" s="14"/>
      <c r="AD1067" s="14"/>
      <c r="AE1067" s="14"/>
      <c r="AT1067" s="258" t="s">
        <v>191</v>
      </c>
      <c r="AU1067" s="258" t="s">
        <v>127</v>
      </c>
      <c r="AV1067" s="14" t="s">
        <v>188</v>
      </c>
      <c r="AW1067" s="14" t="s">
        <v>36</v>
      </c>
      <c r="AX1067" s="14" t="s">
        <v>86</v>
      </c>
      <c r="AY1067" s="258" t="s">
        <v>181</v>
      </c>
    </row>
    <row r="1068" s="2" customFormat="1" ht="24.15" customHeight="1">
      <c r="A1068" s="38"/>
      <c r="B1068" s="39"/>
      <c r="C1068" s="259" t="s">
        <v>1427</v>
      </c>
      <c r="D1068" s="259" t="s">
        <v>238</v>
      </c>
      <c r="E1068" s="260" t="s">
        <v>1428</v>
      </c>
      <c r="F1068" s="261" t="s">
        <v>1429</v>
      </c>
      <c r="G1068" s="262" t="s">
        <v>235</v>
      </c>
      <c r="H1068" s="263">
        <v>10</v>
      </c>
      <c r="I1068" s="264"/>
      <c r="J1068" s="265">
        <f>ROUND(I1068*H1068,2)</f>
        <v>0</v>
      </c>
      <c r="K1068" s="261" t="s">
        <v>729</v>
      </c>
      <c r="L1068" s="266"/>
      <c r="M1068" s="267" t="s">
        <v>1</v>
      </c>
      <c r="N1068" s="268" t="s">
        <v>45</v>
      </c>
      <c r="O1068" s="91"/>
      <c r="P1068" s="227">
        <f>O1068*H1068</f>
        <v>0</v>
      </c>
      <c r="Q1068" s="227">
        <v>0</v>
      </c>
      <c r="R1068" s="227">
        <f>Q1068*H1068</f>
        <v>0</v>
      </c>
      <c r="S1068" s="227">
        <v>0</v>
      </c>
      <c r="T1068" s="228">
        <f>S1068*H1068</f>
        <v>0</v>
      </c>
      <c r="U1068" s="38"/>
      <c r="V1068" s="38"/>
      <c r="W1068" s="38"/>
      <c r="X1068" s="38"/>
      <c r="Y1068" s="38"/>
      <c r="Z1068" s="38"/>
      <c r="AA1068" s="38"/>
      <c r="AB1068" s="38"/>
      <c r="AC1068" s="38"/>
      <c r="AD1068" s="38"/>
      <c r="AE1068" s="38"/>
      <c r="AR1068" s="229" t="s">
        <v>269</v>
      </c>
      <c r="AT1068" s="229" t="s">
        <v>238</v>
      </c>
      <c r="AU1068" s="229" t="s">
        <v>127</v>
      </c>
      <c r="AY1068" s="17" t="s">
        <v>181</v>
      </c>
      <c r="BE1068" s="230">
        <f>IF(N1068="základní",J1068,0)</f>
        <v>0</v>
      </c>
      <c r="BF1068" s="230">
        <f>IF(N1068="snížená",J1068,0)</f>
        <v>0</v>
      </c>
      <c r="BG1068" s="230">
        <f>IF(N1068="zákl. přenesená",J1068,0)</f>
        <v>0</v>
      </c>
      <c r="BH1068" s="230">
        <f>IF(N1068="sníž. přenesená",J1068,0)</f>
        <v>0</v>
      </c>
      <c r="BI1068" s="230">
        <f>IF(N1068="nulová",J1068,0)</f>
        <v>0</v>
      </c>
      <c r="BJ1068" s="17" t="s">
        <v>127</v>
      </c>
      <c r="BK1068" s="230">
        <f>ROUND(I1068*H1068,2)</f>
        <v>0</v>
      </c>
      <c r="BL1068" s="17" t="s">
        <v>228</v>
      </c>
      <c r="BM1068" s="229" t="s">
        <v>1430</v>
      </c>
    </row>
    <row r="1069" s="2" customFormat="1" ht="37.8" customHeight="1">
      <c r="A1069" s="38"/>
      <c r="B1069" s="39"/>
      <c r="C1069" s="218" t="s">
        <v>864</v>
      </c>
      <c r="D1069" s="218" t="s">
        <v>183</v>
      </c>
      <c r="E1069" s="219" t="s">
        <v>1431</v>
      </c>
      <c r="F1069" s="220" t="s">
        <v>1432</v>
      </c>
      <c r="G1069" s="221" t="s">
        <v>235</v>
      </c>
      <c r="H1069" s="222">
        <v>5</v>
      </c>
      <c r="I1069" s="223"/>
      <c r="J1069" s="224">
        <f>ROUND(I1069*H1069,2)</f>
        <v>0</v>
      </c>
      <c r="K1069" s="220" t="s">
        <v>187</v>
      </c>
      <c r="L1069" s="44"/>
      <c r="M1069" s="225" t="s">
        <v>1</v>
      </c>
      <c r="N1069" s="226" t="s">
        <v>45</v>
      </c>
      <c r="O1069" s="91"/>
      <c r="P1069" s="227">
        <f>O1069*H1069</f>
        <v>0</v>
      </c>
      <c r="Q1069" s="227">
        <v>0</v>
      </c>
      <c r="R1069" s="227">
        <f>Q1069*H1069</f>
        <v>0</v>
      </c>
      <c r="S1069" s="227">
        <v>0</v>
      </c>
      <c r="T1069" s="228">
        <f>S1069*H1069</f>
        <v>0</v>
      </c>
      <c r="U1069" s="38"/>
      <c r="V1069" s="38"/>
      <c r="W1069" s="38"/>
      <c r="X1069" s="38"/>
      <c r="Y1069" s="38"/>
      <c r="Z1069" s="38"/>
      <c r="AA1069" s="38"/>
      <c r="AB1069" s="38"/>
      <c r="AC1069" s="38"/>
      <c r="AD1069" s="38"/>
      <c r="AE1069" s="38"/>
      <c r="AR1069" s="229" t="s">
        <v>228</v>
      </c>
      <c r="AT1069" s="229" t="s">
        <v>183</v>
      </c>
      <c r="AU1069" s="229" t="s">
        <v>127</v>
      </c>
      <c r="AY1069" s="17" t="s">
        <v>181</v>
      </c>
      <c r="BE1069" s="230">
        <f>IF(N1069="základní",J1069,0)</f>
        <v>0</v>
      </c>
      <c r="BF1069" s="230">
        <f>IF(N1069="snížená",J1069,0)</f>
        <v>0</v>
      </c>
      <c r="BG1069" s="230">
        <f>IF(N1069="zákl. přenesená",J1069,0)</f>
        <v>0</v>
      </c>
      <c r="BH1069" s="230">
        <f>IF(N1069="sníž. přenesená",J1069,0)</f>
        <v>0</v>
      </c>
      <c r="BI1069" s="230">
        <f>IF(N1069="nulová",J1069,0)</f>
        <v>0</v>
      </c>
      <c r="BJ1069" s="17" t="s">
        <v>127</v>
      </c>
      <c r="BK1069" s="230">
        <f>ROUND(I1069*H1069,2)</f>
        <v>0</v>
      </c>
      <c r="BL1069" s="17" t="s">
        <v>228</v>
      </c>
      <c r="BM1069" s="229" t="s">
        <v>1433</v>
      </c>
    </row>
    <row r="1070" s="2" customFormat="1">
      <c r="A1070" s="38"/>
      <c r="B1070" s="39"/>
      <c r="C1070" s="40"/>
      <c r="D1070" s="231" t="s">
        <v>189</v>
      </c>
      <c r="E1070" s="40"/>
      <c r="F1070" s="232" t="s">
        <v>1434</v>
      </c>
      <c r="G1070" s="40"/>
      <c r="H1070" s="40"/>
      <c r="I1070" s="233"/>
      <c r="J1070" s="40"/>
      <c r="K1070" s="40"/>
      <c r="L1070" s="44"/>
      <c r="M1070" s="234"/>
      <c r="N1070" s="235"/>
      <c r="O1070" s="91"/>
      <c r="P1070" s="91"/>
      <c r="Q1070" s="91"/>
      <c r="R1070" s="91"/>
      <c r="S1070" s="91"/>
      <c r="T1070" s="92"/>
      <c r="U1070" s="38"/>
      <c r="V1070" s="38"/>
      <c r="W1070" s="38"/>
      <c r="X1070" s="38"/>
      <c r="Y1070" s="38"/>
      <c r="Z1070" s="38"/>
      <c r="AA1070" s="38"/>
      <c r="AB1070" s="38"/>
      <c r="AC1070" s="38"/>
      <c r="AD1070" s="38"/>
      <c r="AE1070" s="38"/>
      <c r="AT1070" s="17" t="s">
        <v>189</v>
      </c>
      <c r="AU1070" s="17" t="s">
        <v>127</v>
      </c>
    </row>
    <row r="1071" s="13" customFormat="1">
      <c r="A1071" s="13"/>
      <c r="B1071" s="236"/>
      <c r="C1071" s="237"/>
      <c r="D1071" s="238" t="s">
        <v>191</v>
      </c>
      <c r="E1071" s="239" t="s">
        <v>1</v>
      </c>
      <c r="F1071" s="240" t="s">
        <v>1435</v>
      </c>
      <c r="G1071" s="237"/>
      <c r="H1071" s="241">
        <v>5</v>
      </c>
      <c r="I1071" s="242"/>
      <c r="J1071" s="237"/>
      <c r="K1071" s="237"/>
      <c r="L1071" s="243"/>
      <c r="M1071" s="244"/>
      <c r="N1071" s="245"/>
      <c r="O1071" s="245"/>
      <c r="P1071" s="245"/>
      <c r="Q1071" s="245"/>
      <c r="R1071" s="245"/>
      <c r="S1071" s="245"/>
      <c r="T1071" s="246"/>
      <c r="U1071" s="13"/>
      <c r="V1071" s="13"/>
      <c r="W1071" s="13"/>
      <c r="X1071" s="13"/>
      <c r="Y1071" s="13"/>
      <c r="Z1071" s="13"/>
      <c r="AA1071" s="13"/>
      <c r="AB1071" s="13"/>
      <c r="AC1071" s="13"/>
      <c r="AD1071" s="13"/>
      <c r="AE1071" s="13"/>
      <c r="AT1071" s="247" t="s">
        <v>191</v>
      </c>
      <c r="AU1071" s="247" t="s">
        <v>127</v>
      </c>
      <c r="AV1071" s="13" t="s">
        <v>127</v>
      </c>
      <c r="AW1071" s="13" t="s">
        <v>36</v>
      </c>
      <c r="AX1071" s="13" t="s">
        <v>79</v>
      </c>
      <c r="AY1071" s="247" t="s">
        <v>181</v>
      </c>
    </row>
    <row r="1072" s="14" customFormat="1">
      <c r="A1072" s="14"/>
      <c r="B1072" s="248"/>
      <c r="C1072" s="249"/>
      <c r="D1072" s="238" t="s">
        <v>191</v>
      </c>
      <c r="E1072" s="250" t="s">
        <v>1</v>
      </c>
      <c r="F1072" s="251" t="s">
        <v>193</v>
      </c>
      <c r="G1072" s="249"/>
      <c r="H1072" s="252">
        <v>5</v>
      </c>
      <c r="I1072" s="253"/>
      <c r="J1072" s="249"/>
      <c r="K1072" s="249"/>
      <c r="L1072" s="254"/>
      <c r="M1072" s="255"/>
      <c r="N1072" s="256"/>
      <c r="O1072" s="256"/>
      <c r="P1072" s="256"/>
      <c r="Q1072" s="256"/>
      <c r="R1072" s="256"/>
      <c r="S1072" s="256"/>
      <c r="T1072" s="257"/>
      <c r="U1072" s="14"/>
      <c r="V1072" s="14"/>
      <c r="W1072" s="14"/>
      <c r="X1072" s="14"/>
      <c r="Y1072" s="14"/>
      <c r="Z1072" s="14"/>
      <c r="AA1072" s="14"/>
      <c r="AB1072" s="14"/>
      <c r="AC1072" s="14"/>
      <c r="AD1072" s="14"/>
      <c r="AE1072" s="14"/>
      <c r="AT1072" s="258" t="s">
        <v>191</v>
      </c>
      <c r="AU1072" s="258" t="s">
        <v>127</v>
      </c>
      <c r="AV1072" s="14" t="s">
        <v>188</v>
      </c>
      <c r="AW1072" s="14" t="s">
        <v>36</v>
      </c>
      <c r="AX1072" s="14" t="s">
        <v>86</v>
      </c>
      <c r="AY1072" s="258" t="s">
        <v>181</v>
      </c>
    </row>
    <row r="1073" s="2" customFormat="1" ht="24.15" customHeight="1">
      <c r="A1073" s="38"/>
      <c r="B1073" s="39"/>
      <c r="C1073" s="259" t="s">
        <v>1436</v>
      </c>
      <c r="D1073" s="259" t="s">
        <v>238</v>
      </c>
      <c r="E1073" s="260" t="s">
        <v>1437</v>
      </c>
      <c r="F1073" s="261" t="s">
        <v>1438</v>
      </c>
      <c r="G1073" s="262" t="s">
        <v>235</v>
      </c>
      <c r="H1073" s="263">
        <v>5</v>
      </c>
      <c r="I1073" s="264"/>
      <c r="J1073" s="265">
        <f>ROUND(I1073*H1073,2)</f>
        <v>0</v>
      </c>
      <c r="K1073" s="261" t="s">
        <v>729</v>
      </c>
      <c r="L1073" s="266"/>
      <c r="M1073" s="267" t="s">
        <v>1</v>
      </c>
      <c r="N1073" s="268" t="s">
        <v>45</v>
      </c>
      <c r="O1073" s="91"/>
      <c r="P1073" s="227">
        <f>O1073*H1073</f>
        <v>0</v>
      </c>
      <c r="Q1073" s="227">
        <v>0</v>
      </c>
      <c r="R1073" s="227">
        <f>Q1073*H1073</f>
        <v>0</v>
      </c>
      <c r="S1073" s="227">
        <v>0</v>
      </c>
      <c r="T1073" s="228">
        <f>S1073*H1073</f>
        <v>0</v>
      </c>
      <c r="U1073" s="38"/>
      <c r="V1073" s="38"/>
      <c r="W1073" s="38"/>
      <c r="X1073" s="38"/>
      <c r="Y1073" s="38"/>
      <c r="Z1073" s="38"/>
      <c r="AA1073" s="38"/>
      <c r="AB1073" s="38"/>
      <c r="AC1073" s="38"/>
      <c r="AD1073" s="38"/>
      <c r="AE1073" s="38"/>
      <c r="AR1073" s="229" t="s">
        <v>269</v>
      </c>
      <c r="AT1073" s="229" t="s">
        <v>238</v>
      </c>
      <c r="AU1073" s="229" t="s">
        <v>127</v>
      </c>
      <c r="AY1073" s="17" t="s">
        <v>181</v>
      </c>
      <c r="BE1073" s="230">
        <f>IF(N1073="základní",J1073,0)</f>
        <v>0</v>
      </c>
      <c r="BF1073" s="230">
        <f>IF(N1073="snížená",J1073,0)</f>
        <v>0</v>
      </c>
      <c r="BG1073" s="230">
        <f>IF(N1073="zákl. přenesená",J1073,0)</f>
        <v>0</v>
      </c>
      <c r="BH1073" s="230">
        <f>IF(N1073="sníž. přenesená",J1073,0)</f>
        <v>0</v>
      </c>
      <c r="BI1073" s="230">
        <f>IF(N1073="nulová",J1073,0)</f>
        <v>0</v>
      </c>
      <c r="BJ1073" s="17" t="s">
        <v>127</v>
      </c>
      <c r="BK1073" s="230">
        <f>ROUND(I1073*H1073,2)</f>
        <v>0</v>
      </c>
      <c r="BL1073" s="17" t="s">
        <v>228</v>
      </c>
      <c r="BM1073" s="229" t="s">
        <v>1439</v>
      </c>
    </row>
    <row r="1074" s="2" customFormat="1" ht="66.75" customHeight="1">
      <c r="A1074" s="38"/>
      <c r="B1074" s="39"/>
      <c r="C1074" s="218" t="s">
        <v>870</v>
      </c>
      <c r="D1074" s="218" t="s">
        <v>183</v>
      </c>
      <c r="E1074" s="219" t="s">
        <v>1440</v>
      </c>
      <c r="F1074" s="220" t="s">
        <v>1441</v>
      </c>
      <c r="G1074" s="221" t="s">
        <v>983</v>
      </c>
      <c r="H1074" s="279"/>
      <c r="I1074" s="223"/>
      <c r="J1074" s="224">
        <f>ROUND(I1074*H1074,2)</f>
        <v>0</v>
      </c>
      <c r="K1074" s="220" t="s">
        <v>187</v>
      </c>
      <c r="L1074" s="44"/>
      <c r="M1074" s="225" t="s">
        <v>1</v>
      </c>
      <c r="N1074" s="226" t="s">
        <v>45</v>
      </c>
      <c r="O1074" s="91"/>
      <c r="P1074" s="227">
        <f>O1074*H1074</f>
        <v>0</v>
      </c>
      <c r="Q1074" s="227">
        <v>0</v>
      </c>
      <c r="R1074" s="227">
        <f>Q1074*H1074</f>
        <v>0</v>
      </c>
      <c r="S1074" s="227">
        <v>0</v>
      </c>
      <c r="T1074" s="228">
        <f>S1074*H1074</f>
        <v>0</v>
      </c>
      <c r="U1074" s="38"/>
      <c r="V1074" s="38"/>
      <c r="W1074" s="38"/>
      <c r="X1074" s="38"/>
      <c r="Y1074" s="38"/>
      <c r="Z1074" s="38"/>
      <c r="AA1074" s="38"/>
      <c r="AB1074" s="38"/>
      <c r="AC1074" s="38"/>
      <c r="AD1074" s="38"/>
      <c r="AE1074" s="38"/>
      <c r="AR1074" s="229" t="s">
        <v>228</v>
      </c>
      <c r="AT1074" s="229" t="s">
        <v>183</v>
      </c>
      <c r="AU1074" s="229" t="s">
        <v>127</v>
      </c>
      <c r="AY1074" s="17" t="s">
        <v>181</v>
      </c>
      <c r="BE1074" s="230">
        <f>IF(N1074="základní",J1074,0)</f>
        <v>0</v>
      </c>
      <c r="BF1074" s="230">
        <f>IF(N1074="snížená",J1074,0)</f>
        <v>0</v>
      </c>
      <c r="BG1074" s="230">
        <f>IF(N1074="zákl. přenesená",J1074,0)</f>
        <v>0</v>
      </c>
      <c r="BH1074" s="230">
        <f>IF(N1074="sníž. přenesená",J1074,0)</f>
        <v>0</v>
      </c>
      <c r="BI1074" s="230">
        <f>IF(N1074="nulová",J1074,0)</f>
        <v>0</v>
      </c>
      <c r="BJ1074" s="17" t="s">
        <v>127</v>
      </c>
      <c r="BK1074" s="230">
        <f>ROUND(I1074*H1074,2)</f>
        <v>0</v>
      </c>
      <c r="BL1074" s="17" t="s">
        <v>228</v>
      </c>
      <c r="BM1074" s="229" t="s">
        <v>1442</v>
      </c>
    </row>
    <row r="1075" s="2" customFormat="1">
      <c r="A1075" s="38"/>
      <c r="B1075" s="39"/>
      <c r="C1075" s="40"/>
      <c r="D1075" s="231" t="s">
        <v>189</v>
      </c>
      <c r="E1075" s="40"/>
      <c r="F1075" s="232" t="s">
        <v>1443</v>
      </c>
      <c r="G1075" s="40"/>
      <c r="H1075" s="40"/>
      <c r="I1075" s="233"/>
      <c r="J1075" s="40"/>
      <c r="K1075" s="40"/>
      <c r="L1075" s="44"/>
      <c r="M1075" s="234"/>
      <c r="N1075" s="235"/>
      <c r="O1075" s="91"/>
      <c r="P1075" s="91"/>
      <c r="Q1075" s="91"/>
      <c r="R1075" s="91"/>
      <c r="S1075" s="91"/>
      <c r="T1075" s="92"/>
      <c r="U1075" s="38"/>
      <c r="V1075" s="38"/>
      <c r="W1075" s="38"/>
      <c r="X1075" s="38"/>
      <c r="Y1075" s="38"/>
      <c r="Z1075" s="38"/>
      <c r="AA1075" s="38"/>
      <c r="AB1075" s="38"/>
      <c r="AC1075" s="38"/>
      <c r="AD1075" s="38"/>
      <c r="AE1075" s="38"/>
      <c r="AT1075" s="17" t="s">
        <v>189</v>
      </c>
      <c r="AU1075" s="17" t="s">
        <v>127</v>
      </c>
    </row>
    <row r="1076" s="12" customFormat="1" ht="22.8" customHeight="1">
      <c r="A1076" s="12"/>
      <c r="B1076" s="202"/>
      <c r="C1076" s="203"/>
      <c r="D1076" s="204" t="s">
        <v>78</v>
      </c>
      <c r="E1076" s="216" t="s">
        <v>1444</v>
      </c>
      <c r="F1076" s="216" t="s">
        <v>1445</v>
      </c>
      <c r="G1076" s="203"/>
      <c r="H1076" s="203"/>
      <c r="I1076" s="206"/>
      <c r="J1076" s="217">
        <f>BK1076</f>
        <v>0</v>
      </c>
      <c r="K1076" s="203"/>
      <c r="L1076" s="208"/>
      <c r="M1076" s="209"/>
      <c r="N1076" s="210"/>
      <c r="O1076" s="210"/>
      <c r="P1076" s="211">
        <f>SUM(P1077:P1091)</f>
        <v>0</v>
      </c>
      <c r="Q1076" s="210"/>
      <c r="R1076" s="211">
        <f>SUM(R1077:R1091)</f>
        <v>0</v>
      </c>
      <c r="S1076" s="210"/>
      <c r="T1076" s="212">
        <f>SUM(T1077:T1091)</f>
        <v>0</v>
      </c>
      <c r="U1076" s="12"/>
      <c r="V1076" s="12"/>
      <c r="W1076" s="12"/>
      <c r="X1076" s="12"/>
      <c r="Y1076" s="12"/>
      <c r="Z1076" s="12"/>
      <c r="AA1076" s="12"/>
      <c r="AB1076" s="12"/>
      <c r="AC1076" s="12"/>
      <c r="AD1076" s="12"/>
      <c r="AE1076" s="12"/>
      <c r="AR1076" s="213" t="s">
        <v>127</v>
      </c>
      <c r="AT1076" s="214" t="s">
        <v>78</v>
      </c>
      <c r="AU1076" s="214" t="s">
        <v>86</v>
      </c>
      <c r="AY1076" s="213" t="s">
        <v>181</v>
      </c>
      <c r="BK1076" s="215">
        <f>SUM(BK1077:BK1091)</f>
        <v>0</v>
      </c>
    </row>
    <row r="1077" s="2" customFormat="1" ht="24.15" customHeight="1">
      <c r="A1077" s="38"/>
      <c r="B1077" s="39"/>
      <c r="C1077" s="218" t="s">
        <v>1446</v>
      </c>
      <c r="D1077" s="218" t="s">
        <v>183</v>
      </c>
      <c r="E1077" s="219" t="s">
        <v>1447</v>
      </c>
      <c r="F1077" s="220" t="s">
        <v>1448</v>
      </c>
      <c r="G1077" s="221" t="s">
        <v>241</v>
      </c>
      <c r="H1077" s="222">
        <v>60</v>
      </c>
      <c r="I1077" s="223"/>
      <c r="J1077" s="224">
        <f>ROUND(I1077*H1077,2)</f>
        <v>0</v>
      </c>
      <c r="K1077" s="220" t="s">
        <v>729</v>
      </c>
      <c r="L1077" s="44"/>
      <c r="M1077" s="225" t="s">
        <v>1</v>
      </c>
      <c r="N1077" s="226" t="s">
        <v>45</v>
      </c>
      <c r="O1077" s="91"/>
      <c r="P1077" s="227">
        <f>O1077*H1077</f>
        <v>0</v>
      </c>
      <c r="Q1077" s="227">
        <v>0</v>
      </c>
      <c r="R1077" s="227">
        <f>Q1077*H1077</f>
        <v>0</v>
      </c>
      <c r="S1077" s="227">
        <v>0</v>
      </c>
      <c r="T1077" s="228">
        <f>S1077*H1077</f>
        <v>0</v>
      </c>
      <c r="U1077" s="38"/>
      <c r="V1077" s="38"/>
      <c r="W1077" s="38"/>
      <c r="X1077" s="38"/>
      <c r="Y1077" s="38"/>
      <c r="Z1077" s="38"/>
      <c r="AA1077" s="38"/>
      <c r="AB1077" s="38"/>
      <c r="AC1077" s="38"/>
      <c r="AD1077" s="38"/>
      <c r="AE1077" s="38"/>
      <c r="AR1077" s="229" t="s">
        <v>228</v>
      </c>
      <c r="AT1077" s="229" t="s">
        <v>183</v>
      </c>
      <c r="AU1077" s="229" t="s">
        <v>127</v>
      </c>
      <c r="AY1077" s="17" t="s">
        <v>181</v>
      </c>
      <c r="BE1077" s="230">
        <f>IF(N1077="základní",J1077,0)</f>
        <v>0</v>
      </c>
      <c r="BF1077" s="230">
        <f>IF(N1077="snížená",J1077,0)</f>
        <v>0</v>
      </c>
      <c r="BG1077" s="230">
        <f>IF(N1077="zákl. přenesená",J1077,0)</f>
        <v>0</v>
      </c>
      <c r="BH1077" s="230">
        <f>IF(N1077="sníž. přenesená",J1077,0)</f>
        <v>0</v>
      </c>
      <c r="BI1077" s="230">
        <f>IF(N1077="nulová",J1077,0)</f>
        <v>0</v>
      </c>
      <c r="BJ1077" s="17" t="s">
        <v>127</v>
      </c>
      <c r="BK1077" s="230">
        <f>ROUND(I1077*H1077,2)</f>
        <v>0</v>
      </c>
      <c r="BL1077" s="17" t="s">
        <v>228</v>
      </c>
      <c r="BM1077" s="229" t="s">
        <v>1449</v>
      </c>
    </row>
    <row r="1078" s="13" customFormat="1">
      <c r="A1078" s="13"/>
      <c r="B1078" s="236"/>
      <c r="C1078" s="237"/>
      <c r="D1078" s="238" t="s">
        <v>191</v>
      </c>
      <c r="E1078" s="239" t="s">
        <v>1</v>
      </c>
      <c r="F1078" s="240" t="s">
        <v>1450</v>
      </c>
      <c r="G1078" s="237"/>
      <c r="H1078" s="241">
        <v>60</v>
      </c>
      <c r="I1078" s="242"/>
      <c r="J1078" s="237"/>
      <c r="K1078" s="237"/>
      <c r="L1078" s="243"/>
      <c r="M1078" s="244"/>
      <c r="N1078" s="245"/>
      <c r="O1078" s="245"/>
      <c r="P1078" s="245"/>
      <c r="Q1078" s="245"/>
      <c r="R1078" s="245"/>
      <c r="S1078" s="245"/>
      <c r="T1078" s="246"/>
      <c r="U1078" s="13"/>
      <c r="V1078" s="13"/>
      <c r="W1078" s="13"/>
      <c r="X1078" s="13"/>
      <c r="Y1078" s="13"/>
      <c r="Z1078" s="13"/>
      <c r="AA1078" s="13"/>
      <c r="AB1078" s="13"/>
      <c r="AC1078" s="13"/>
      <c r="AD1078" s="13"/>
      <c r="AE1078" s="13"/>
      <c r="AT1078" s="247" t="s">
        <v>191</v>
      </c>
      <c r="AU1078" s="247" t="s">
        <v>127</v>
      </c>
      <c r="AV1078" s="13" t="s">
        <v>127</v>
      </c>
      <c r="AW1078" s="13" t="s">
        <v>36</v>
      </c>
      <c r="AX1078" s="13" t="s">
        <v>79</v>
      </c>
      <c r="AY1078" s="247" t="s">
        <v>181</v>
      </c>
    </row>
    <row r="1079" s="14" customFormat="1">
      <c r="A1079" s="14"/>
      <c r="B1079" s="248"/>
      <c r="C1079" s="249"/>
      <c r="D1079" s="238" t="s">
        <v>191</v>
      </c>
      <c r="E1079" s="250" t="s">
        <v>1</v>
      </c>
      <c r="F1079" s="251" t="s">
        <v>193</v>
      </c>
      <c r="G1079" s="249"/>
      <c r="H1079" s="252">
        <v>60</v>
      </c>
      <c r="I1079" s="253"/>
      <c r="J1079" s="249"/>
      <c r="K1079" s="249"/>
      <c r="L1079" s="254"/>
      <c r="M1079" s="255"/>
      <c r="N1079" s="256"/>
      <c r="O1079" s="256"/>
      <c r="P1079" s="256"/>
      <c r="Q1079" s="256"/>
      <c r="R1079" s="256"/>
      <c r="S1079" s="256"/>
      <c r="T1079" s="257"/>
      <c r="U1079" s="14"/>
      <c r="V1079" s="14"/>
      <c r="W1079" s="14"/>
      <c r="X1079" s="14"/>
      <c r="Y1079" s="14"/>
      <c r="Z1079" s="14"/>
      <c r="AA1079" s="14"/>
      <c r="AB1079" s="14"/>
      <c r="AC1079" s="14"/>
      <c r="AD1079" s="14"/>
      <c r="AE1079" s="14"/>
      <c r="AT1079" s="258" t="s">
        <v>191</v>
      </c>
      <c r="AU1079" s="258" t="s">
        <v>127</v>
      </c>
      <c r="AV1079" s="14" t="s">
        <v>188</v>
      </c>
      <c r="AW1079" s="14" t="s">
        <v>36</v>
      </c>
      <c r="AX1079" s="14" t="s">
        <v>86</v>
      </c>
      <c r="AY1079" s="258" t="s">
        <v>181</v>
      </c>
    </row>
    <row r="1080" s="2" customFormat="1" ht="33" customHeight="1">
      <c r="A1080" s="38"/>
      <c r="B1080" s="39"/>
      <c r="C1080" s="218" t="s">
        <v>874</v>
      </c>
      <c r="D1080" s="218" t="s">
        <v>183</v>
      </c>
      <c r="E1080" s="219" t="s">
        <v>1451</v>
      </c>
      <c r="F1080" s="220" t="s">
        <v>1452</v>
      </c>
      <c r="G1080" s="221" t="s">
        <v>241</v>
      </c>
      <c r="H1080" s="222">
        <v>8</v>
      </c>
      <c r="I1080" s="223"/>
      <c r="J1080" s="224">
        <f>ROUND(I1080*H1080,2)</f>
        <v>0</v>
      </c>
      <c r="K1080" s="220" t="s">
        <v>187</v>
      </c>
      <c r="L1080" s="44"/>
      <c r="M1080" s="225" t="s">
        <v>1</v>
      </c>
      <c r="N1080" s="226" t="s">
        <v>45</v>
      </c>
      <c r="O1080" s="91"/>
      <c r="P1080" s="227">
        <f>O1080*H1080</f>
        <v>0</v>
      </c>
      <c r="Q1080" s="227">
        <v>0</v>
      </c>
      <c r="R1080" s="227">
        <f>Q1080*H1080</f>
        <v>0</v>
      </c>
      <c r="S1080" s="227">
        <v>0</v>
      </c>
      <c r="T1080" s="228">
        <f>S1080*H1080</f>
        <v>0</v>
      </c>
      <c r="U1080" s="38"/>
      <c r="V1080" s="38"/>
      <c r="W1080" s="38"/>
      <c r="X1080" s="38"/>
      <c r="Y1080" s="38"/>
      <c r="Z1080" s="38"/>
      <c r="AA1080" s="38"/>
      <c r="AB1080" s="38"/>
      <c r="AC1080" s="38"/>
      <c r="AD1080" s="38"/>
      <c r="AE1080" s="38"/>
      <c r="AR1080" s="229" t="s">
        <v>228</v>
      </c>
      <c r="AT1080" s="229" t="s">
        <v>183</v>
      </c>
      <c r="AU1080" s="229" t="s">
        <v>127</v>
      </c>
      <c r="AY1080" s="17" t="s">
        <v>181</v>
      </c>
      <c r="BE1080" s="230">
        <f>IF(N1080="základní",J1080,0)</f>
        <v>0</v>
      </c>
      <c r="BF1080" s="230">
        <f>IF(N1080="snížená",J1080,0)</f>
        <v>0</v>
      </c>
      <c r="BG1080" s="230">
        <f>IF(N1080="zákl. přenesená",J1080,0)</f>
        <v>0</v>
      </c>
      <c r="BH1080" s="230">
        <f>IF(N1080="sníž. přenesená",J1080,0)</f>
        <v>0</v>
      </c>
      <c r="BI1080" s="230">
        <f>IF(N1080="nulová",J1080,0)</f>
        <v>0</v>
      </c>
      <c r="BJ1080" s="17" t="s">
        <v>127</v>
      </c>
      <c r="BK1080" s="230">
        <f>ROUND(I1080*H1080,2)</f>
        <v>0</v>
      </c>
      <c r="BL1080" s="17" t="s">
        <v>228</v>
      </c>
      <c r="BM1080" s="229" t="s">
        <v>1453</v>
      </c>
    </row>
    <row r="1081" s="2" customFormat="1">
      <c r="A1081" s="38"/>
      <c r="B1081" s="39"/>
      <c r="C1081" s="40"/>
      <c r="D1081" s="231" t="s">
        <v>189</v>
      </c>
      <c r="E1081" s="40"/>
      <c r="F1081" s="232" t="s">
        <v>1454</v>
      </c>
      <c r="G1081" s="40"/>
      <c r="H1081" s="40"/>
      <c r="I1081" s="233"/>
      <c r="J1081" s="40"/>
      <c r="K1081" s="40"/>
      <c r="L1081" s="44"/>
      <c r="M1081" s="234"/>
      <c r="N1081" s="235"/>
      <c r="O1081" s="91"/>
      <c r="P1081" s="91"/>
      <c r="Q1081" s="91"/>
      <c r="R1081" s="91"/>
      <c r="S1081" s="91"/>
      <c r="T1081" s="92"/>
      <c r="U1081" s="38"/>
      <c r="V1081" s="38"/>
      <c r="W1081" s="38"/>
      <c r="X1081" s="38"/>
      <c r="Y1081" s="38"/>
      <c r="Z1081" s="38"/>
      <c r="AA1081" s="38"/>
      <c r="AB1081" s="38"/>
      <c r="AC1081" s="38"/>
      <c r="AD1081" s="38"/>
      <c r="AE1081" s="38"/>
      <c r="AT1081" s="17" t="s">
        <v>189</v>
      </c>
      <c r="AU1081" s="17" t="s">
        <v>127</v>
      </c>
    </row>
    <row r="1082" s="13" customFormat="1">
      <c r="A1082" s="13"/>
      <c r="B1082" s="236"/>
      <c r="C1082" s="237"/>
      <c r="D1082" s="238" t="s">
        <v>191</v>
      </c>
      <c r="E1082" s="239" t="s">
        <v>1</v>
      </c>
      <c r="F1082" s="240" t="s">
        <v>1455</v>
      </c>
      <c r="G1082" s="237"/>
      <c r="H1082" s="241">
        <v>5</v>
      </c>
      <c r="I1082" s="242"/>
      <c r="J1082" s="237"/>
      <c r="K1082" s="237"/>
      <c r="L1082" s="243"/>
      <c r="M1082" s="244"/>
      <c r="N1082" s="245"/>
      <c r="O1082" s="245"/>
      <c r="P1082" s="245"/>
      <c r="Q1082" s="245"/>
      <c r="R1082" s="245"/>
      <c r="S1082" s="245"/>
      <c r="T1082" s="246"/>
      <c r="U1082" s="13"/>
      <c r="V1082" s="13"/>
      <c r="W1082" s="13"/>
      <c r="X1082" s="13"/>
      <c r="Y1082" s="13"/>
      <c r="Z1082" s="13"/>
      <c r="AA1082" s="13"/>
      <c r="AB1082" s="13"/>
      <c r="AC1082" s="13"/>
      <c r="AD1082" s="13"/>
      <c r="AE1082" s="13"/>
      <c r="AT1082" s="247" t="s">
        <v>191</v>
      </c>
      <c r="AU1082" s="247" t="s">
        <v>127</v>
      </c>
      <c r="AV1082" s="13" t="s">
        <v>127</v>
      </c>
      <c r="AW1082" s="13" t="s">
        <v>36</v>
      </c>
      <c r="AX1082" s="13" t="s">
        <v>79</v>
      </c>
      <c r="AY1082" s="247" t="s">
        <v>181</v>
      </c>
    </row>
    <row r="1083" s="13" customFormat="1">
      <c r="A1083" s="13"/>
      <c r="B1083" s="236"/>
      <c r="C1083" s="237"/>
      <c r="D1083" s="238" t="s">
        <v>191</v>
      </c>
      <c r="E1083" s="239" t="s">
        <v>1</v>
      </c>
      <c r="F1083" s="240" t="s">
        <v>1456</v>
      </c>
      <c r="G1083" s="237"/>
      <c r="H1083" s="241">
        <v>3</v>
      </c>
      <c r="I1083" s="242"/>
      <c r="J1083" s="237"/>
      <c r="K1083" s="237"/>
      <c r="L1083" s="243"/>
      <c r="M1083" s="244"/>
      <c r="N1083" s="245"/>
      <c r="O1083" s="245"/>
      <c r="P1083" s="245"/>
      <c r="Q1083" s="245"/>
      <c r="R1083" s="245"/>
      <c r="S1083" s="245"/>
      <c r="T1083" s="246"/>
      <c r="U1083" s="13"/>
      <c r="V1083" s="13"/>
      <c r="W1083" s="13"/>
      <c r="X1083" s="13"/>
      <c r="Y1083" s="13"/>
      <c r="Z1083" s="13"/>
      <c r="AA1083" s="13"/>
      <c r="AB1083" s="13"/>
      <c r="AC1083" s="13"/>
      <c r="AD1083" s="13"/>
      <c r="AE1083" s="13"/>
      <c r="AT1083" s="247" t="s">
        <v>191</v>
      </c>
      <c r="AU1083" s="247" t="s">
        <v>127</v>
      </c>
      <c r="AV1083" s="13" t="s">
        <v>127</v>
      </c>
      <c r="AW1083" s="13" t="s">
        <v>36</v>
      </c>
      <c r="AX1083" s="13" t="s">
        <v>79</v>
      </c>
      <c r="AY1083" s="247" t="s">
        <v>181</v>
      </c>
    </row>
    <row r="1084" s="14" customFormat="1">
      <c r="A1084" s="14"/>
      <c r="B1084" s="248"/>
      <c r="C1084" s="249"/>
      <c r="D1084" s="238" t="s">
        <v>191</v>
      </c>
      <c r="E1084" s="250" t="s">
        <v>1</v>
      </c>
      <c r="F1084" s="251" t="s">
        <v>193</v>
      </c>
      <c r="G1084" s="249"/>
      <c r="H1084" s="252">
        <v>8</v>
      </c>
      <c r="I1084" s="253"/>
      <c r="J1084" s="249"/>
      <c r="K1084" s="249"/>
      <c r="L1084" s="254"/>
      <c r="M1084" s="255"/>
      <c r="N1084" s="256"/>
      <c r="O1084" s="256"/>
      <c r="P1084" s="256"/>
      <c r="Q1084" s="256"/>
      <c r="R1084" s="256"/>
      <c r="S1084" s="256"/>
      <c r="T1084" s="257"/>
      <c r="U1084" s="14"/>
      <c r="V1084" s="14"/>
      <c r="W1084" s="14"/>
      <c r="X1084" s="14"/>
      <c r="Y1084" s="14"/>
      <c r="Z1084" s="14"/>
      <c r="AA1084" s="14"/>
      <c r="AB1084" s="14"/>
      <c r="AC1084" s="14"/>
      <c r="AD1084" s="14"/>
      <c r="AE1084" s="14"/>
      <c r="AT1084" s="258" t="s">
        <v>191</v>
      </c>
      <c r="AU1084" s="258" t="s">
        <v>127</v>
      </c>
      <c r="AV1084" s="14" t="s">
        <v>188</v>
      </c>
      <c r="AW1084" s="14" t="s">
        <v>36</v>
      </c>
      <c r="AX1084" s="14" t="s">
        <v>86</v>
      </c>
      <c r="AY1084" s="258" t="s">
        <v>181</v>
      </c>
    </row>
    <row r="1085" s="2" customFormat="1" ht="33" customHeight="1">
      <c r="A1085" s="38"/>
      <c r="B1085" s="39"/>
      <c r="C1085" s="218" t="s">
        <v>1457</v>
      </c>
      <c r="D1085" s="218" t="s">
        <v>183</v>
      </c>
      <c r="E1085" s="219" t="s">
        <v>1458</v>
      </c>
      <c r="F1085" s="220" t="s">
        <v>1459</v>
      </c>
      <c r="G1085" s="221" t="s">
        <v>241</v>
      </c>
      <c r="H1085" s="222">
        <v>5</v>
      </c>
      <c r="I1085" s="223"/>
      <c r="J1085" s="224">
        <f>ROUND(I1085*H1085,2)</f>
        <v>0</v>
      </c>
      <c r="K1085" s="220" t="s">
        <v>187</v>
      </c>
      <c r="L1085" s="44"/>
      <c r="M1085" s="225" t="s">
        <v>1</v>
      </c>
      <c r="N1085" s="226" t="s">
        <v>45</v>
      </c>
      <c r="O1085" s="91"/>
      <c r="P1085" s="227">
        <f>O1085*H1085</f>
        <v>0</v>
      </c>
      <c r="Q1085" s="227">
        <v>0</v>
      </c>
      <c r="R1085" s="227">
        <f>Q1085*H1085</f>
        <v>0</v>
      </c>
      <c r="S1085" s="227">
        <v>0</v>
      </c>
      <c r="T1085" s="228">
        <f>S1085*H1085</f>
        <v>0</v>
      </c>
      <c r="U1085" s="38"/>
      <c r="V1085" s="38"/>
      <c r="W1085" s="38"/>
      <c r="X1085" s="38"/>
      <c r="Y1085" s="38"/>
      <c r="Z1085" s="38"/>
      <c r="AA1085" s="38"/>
      <c r="AB1085" s="38"/>
      <c r="AC1085" s="38"/>
      <c r="AD1085" s="38"/>
      <c r="AE1085" s="38"/>
      <c r="AR1085" s="229" t="s">
        <v>228</v>
      </c>
      <c r="AT1085" s="229" t="s">
        <v>183</v>
      </c>
      <c r="AU1085" s="229" t="s">
        <v>127</v>
      </c>
      <c r="AY1085" s="17" t="s">
        <v>181</v>
      </c>
      <c r="BE1085" s="230">
        <f>IF(N1085="základní",J1085,0)</f>
        <v>0</v>
      </c>
      <c r="BF1085" s="230">
        <f>IF(N1085="snížená",J1085,0)</f>
        <v>0</v>
      </c>
      <c r="BG1085" s="230">
        <f>IF(N1085="zákl. přenesená",J1085,0)</f>
        <v>0</v>
      </c>
      <c r="BH1085" s="230">
        <f>IF(N1085="sníž. přenesená",J1085,0)</f>
        <v>0</v>
      </c>
      <c r="BI1085" s="230">
        <f>IF(N1085="nulová",J1085,0)</f>
        <v>0</v>
      </c>
      <c r="BJ1085" s="17" t="s">
        <v>127</v>
      </c>
      <c r="BK1085" s="230">
        <f>ROUND(I1085*H1085,2)</f>
        <v>0</v>
      </c>
      <c r="BL1085" s="17" t="s">
        <v>228</v>
      </c>
      <c r="BM1085" s="229" t="s">
        <v>1460</v>
      </c>
    </row>
    <row r="1086" s="2" customFormat="1">
      <c r="A1086" s="38"/>
      <c r="B1086" s="39"/>
      <c r="C1086" s="40"/>
      <c r="D1086" s="231" t="s">
        <v>189</v>
      </c>
      <c r="E1086" s="40"/>
      <c r="F1086" s="232" t="s">
        <v>1461</v>
      </c>
      <c r="G1086" s="40"/>
      <c r="H1086" s="40"/>
      <c r="I1086" s="233"/>
      <c r="J1086" s="40"/>
      <c r="K1086" s="40"/>
      <c r="L1086" s="44"/>
      <c r="M1086" s="234"/>
      <c r="N1086" s="235"/>
      <c r="O1086" s="91"/>
      <c r="P1086" s="91"/>
      <c r="Q1086" s="91"/>
      <c r="R1086" s="91"/>
      <c r="S1086" s="91"/>
      <c r="T1086" s="92"/>
      <c r="U1086" s="38"/>
      <c r="V1086" s="38"/>
      <c r="W1086" s="38"/>
      <c r="X1086" s="38"/>
      <c r="Y1086" s="38"/>
      <c r="Z1086" s="38"/>
      <c r="AA1086" s="38"/>
      <c r="AB1086" s="38"/>
      <c r="AC1086" s="38"/>
      <c r="AD1086" s="38"/>
      <c r="AE1086" s="38"/>
      <c r="AT1086" s="17" t="s">
        <v>189</v>
      </c>
      <c r="AU1086" s="17" t="s">
        <v>127</v>
      </c>
    </row>
    <row r="1087" s="13" customFormat="1">
      <c r="A1087" s="13"/>
      <c r="B1087" s="236"/>
      <c r="C1087" s="237"/>
      <c r="D1087" s="238" t="s">
        <v>191</v>
      </c>
      <c r="E1087" s="239" t="s">
        <v>1</v>
      </c>
      <c r="F1087" s="240" t="s">
        <v>1462</v>
      </c>
      <c r="G1087" s="237"/>
      <c r="H1087" s="241">
        <v>3</v>
      </c>
      <c r="I1087" s="242"/>
      <c r="J1087" s="237"/>
      <c r="K1087" s="237"/>
      <c r="L1087" s="243"/>
      <c r="M1087" s="244"/>
      <c r="N1087" s="245"/>
      <c r="O1087" s="245"/>
      <c r="P1087" s="245"/>
      <c r="Q1087" s="245"/>
      <c r="R1087" s="245"/>
      <c r="S1087" s="245"/>
      <c r="T1087" s="246"/>
      <c r="U1087" s="13"/>
      <c r="V1087" s="13"/>
      <c r="W1087" s="13"/>
      <c r="X1087" s="13"/>
      <c r="Y1087" s="13"/>
      <c r="Z1087" s="13"/>
      <c r="AA1087" s="13"/>
      <c r="AB1087" s="13"/>
      <c r="AC1087" s="13"/>
      <c r="AD1087" s="13"/>
      <c r="AE1087" s="13"/>
      <c r="AT1087" s="247" t="s">
        <v>191</v>
      </c>
      <c r="AU1087" s="247" t="s">
        <v>127</v>
      </c>
      <c r="AV1087" s="13" t="s">
        <v>127</v>
      </c>
      <c r="AW1087" s="13" t="s">
        <v>36</v>
      </c>
      <c r="AX1087" s="13" t="s">
        <v>79</v>
      </c>
      <c r="AY1087" s="247" t="s">
        <v>181</v>
      </c>
    </row>
    <row r="1088" s="13" customFormat="1">
      <c r="A1088" s="13"/>
      <c r="B1088" s="236"/>
      <c r="C1088" s="237"/>
      <c r="D1088" s="238" t="s">
        <v>191</v>
      </c>
      <c r="E1088" s="239" t="s">
        <v>1</v>
      </c>
      <c r="F1088" s="240" t="s">
        <v>1463</v>
      </c>
      <c r="G1088" s="237"/>
      <c r="H1088" s="241">
        <v>2</v>
      </c>
      <c r="I1088" s="242"/>
      <c r="J1088" s="237"/>
      <c r="K1088" s="237"/>
      <c r="L1088" s="243"/>
      <c r="M1088" s="244"/>
      <c r="N1088" s="245"/>
      <c r="O1088" s="245"/>
      <c r="P1088" s="245"/>
      <c r="Q1088" s="245"/>
      <c r="R1088" s="245"/>
      <c r="S1088" s="245"/>
      <c r="T1088" s="246"/>
      <c r="U1088" s="13"/>
      <c r="V1088" s="13"/>
      <c r="W1088" s="13"/>
      <c r="X1088" s="13"/>
      <c r="Y1088" s="13"/>
      <c r="Z1088" s="13"/>
      <c r="AA1088" s="13"/>
      <c r="AB1088" s="13"/>
      <c r="AC1088" s="13"/>
      <c r="AD1088" s="13"/>
      <c r="AE1088" s="13"/>
      <c r="AT1088" s="247" t="s">
        <v>191</v>
      </c>
      <c r="AU1088" s="247" t="s">
        <v>127</v>
      </c>
      <c r="AV1088" s="13" t="s">
        <v>127</v>
      </c>
      <c r="AW1088" s="13" t="s">
        <v>36</v>
      </c>
      <c r="AX1088" s="13" t="s">
        <v>79</v>
      </c>
      <c r="AY1088" s="247" t="s">
        <v>181</v>
      </c>
    </row>
    <row r="1089" s="14" customFormat="1">
      <c r="A1089" s="14"/>
      <c r="B1089" s="248"/>
      <c r="C1089" s="249"/>
      <c r="D1089" s="238" t="s">
        <v>191</v>
      </c>
      <c r="E1089" s="250" t="s">
        <v>1</v>
      </c>
      <c r="F1089" s="251" t="s">
        <v>193</v>
      </c>
      <c r="G1089" s="249"/>
      <c r="H1089" s="252">
        <v>5</v>
      </c>
      <c r="I1089" s="253"/>
      <c r="J1089" s="249"/>
      <c r="K1089" s="249"/>
      <c r="L1089" s="254"/>
      <c r="M1089" s="255"/>
      <c r="N1089" s="256"/>
      <c r="O1089" s="256"/>
      <c r="P1089" s="256"/>
      <c r="Q1089" s="256"/>
      <c r="R1089" s="256"/>
      <c r="S1089" s="256"/>
      <c r="T1089" s="257"/>
      <c r="U1089" s="14"/>
      <c r="V1089" s="14"/>
      <c r="W1089" s="14"/>
      <c r="X1089" s="14"/>
      <c r="Y1089" s="14"/>
      <c r="Z1089" s="14"/>
      <c r="AA1089" s="14"/>
      <c r="AB1089" s="14"/>
      <c r="AC1089" s="14"/>
      <c r="AD1089" s="14"/>
      <c r="AE1089" s="14"/>
      <c r="AT1089" s="258" t="s">
        <v>191</v>
      </c>
      <c r="AU1089" s="258" t="s">
        <v>127</v>
      </c>
      <c r="AV1089" s="14" t="s">
        <v>188</v>
      </c>
      <c r="AW1089" s="14" t="s">
        <v>36</v>
      </c>
      <c r="AX1089" s="14" t="s">
        <v>86</v>
      </c>
      <c r="AY1089" s="258" t="s">
        <v>181</v>
      </c>
    </row>
    <row r="1090" s="2" customFormat="1" ht="49.05" customHeight="1">
      <c r="A1090" s="38"/>
      <c r="B1090" s="39"/>
      <c r="C1090" s="218" t="s">
        <v>880</v>
      </c>
      <c r="D1090" s="218" t="s">
        <v>183</v>
      </c>
      <c r="E1090" s="219" t="s">
        <v>1464</v>
      </c>
      <c r="F1090" s="220" t="s">
        <v>1465</v>
      </c>
      <c r="G1090" s="221" t="s">
        <v>983</v>
      </c>
      <c r="H1090" s="279"/>
      <c r="I1090" s="223"/>
      <c r="J1090" s="224">
        <f>ROUND(I1090*H1090,2)</f>
        <v>0</v>
      </c>
      <c r="K1090" s="220" t="s">
        <v>187</v>
      </c>
      <c r="L1090" s="44"/>
      <c r="M1090" s="225" t="s">
        <v>1</v>
      </c>
      <c r="N1090" s="226" t="s">
        <v>45</v>
      </c>
      <c r="O1090" s="91"/>
      <c r="P1090" s="227">
        <f>O1090*H1090</f>
        <v>0</v>
      </c>
      <c r="Q1090" s="227">
        <v>0</v>
      </c>
      <c r="R1090" s="227">
        <f>Q1090*H1090</f>
        <v>0</v>
      </c>
      <c r="S1090" s="227">
        <v>0</v>
      </c>
      <c r="T1090" s="228">
        <f>S1090*H1090</f>
        <v>0</v>
      </c>
      <c r="U1090" s="38"/>
      <c r="V1090" s="38"/>
      <c r="W1090" s="38"/>
      <c r="X1090" s="38"/>
      <c r="Y1090" s="38"/>
      <c r="Z1090" s="38"/>
      <c r="AA1090" s="38"/>
      <c r="AB1090" s="38"/>
      <c r="AC1090" s="38"/>
      <c r="AD1090" s="38"/>
      <c r="AE1090" s="38"/>
      <c r="AR1090" s="229" t="s">
        <v>228</v>
      </c>
      <c r="AT1090" s="229" t="s">
        <v>183</v>
      </c>
      <c r="AU1090" s="229" t="s">
        <v>127</v>
      </c>
      <c r="AY1090" s="17" t="s">
        <v>181</v>
      </c>
      <c r="BE1090" s="230">
        <f>IF(N1090="základní",J1090,0)</f>
        <v>0</v>
      </c>
      <c r="BF1090" s="230">
        <f>IF(N1090="snížená",J1090,0)</f>
        <v>0</v>
      </c>
      <c r="BG1090" s="230">
        <f>IF(N1090="zákl. přenesená",J1090,0)</f>
        <v>0</v>
      </c>
      <c r="BH1090" s="230">
        <f>IF(N1090="sníž. přenesená",J1090,0)</f>
        <v>0</v>
      </c>
      <c r="BI1090" s="230">
        <f>IF(N1090="nulová",J1090,0)</f>
        <v>0</v>
      </c>
      <c r="BJ1090" s="17" t="s">
        <v>127</v>
      </c>
      <c r="BK1090" s="230">
        <f>ROUND(I1090*H1090,2)</f>
        <v>0</v>
      </c>
      <c r="BL1090" s="17" t="s">
        <v>228</v>
      </c>
      <c r="BM1090" s="229" t="s">
        <v>1466</v>
      </c>
    </row>
    <row r="1091" s="2" customFormat="1">
      <c r="A1091" s="38"/>
      <c r="B1091" s="39"/>
      <c r="C1091" s="40"/>
      <c r="D1091" s="231" t="s">
        <v>189</v>
      </c>
      <c r="E1091" s="40"/>
      <c r="F1091" s="232" t="s">
        <v>1467</v>
      </c>
      <c r="G1091" s="40"/>
      <c r="H1091" s="40"/>
      <c r="I1091" s="233"/>
      <c r="J1091" s="40"/>
      <c r="K1091" s="40"/>
      <c r="L1091" s="44"/>
      <c r="M1091" s="234"/>
      <c r="N1091" s="235"/>
      <c r="O1091" s="91"/>
      <c r="P1091" s="91"/>
      <c r="Q1091" s="91"/>
      <c r="R1091" s="91"/>
      <c r="S1091" s="91"/>
      <c r="T1091" s="92"/>
      <c r="U1091" s="38"/>
      <c r="V1091" s="38"/>
      <c r="W1091" s="38"/>
      <c r="X1091" s="38"/>
      <c r="Y1091" s="38"/>
      <c r="Z1091" s="38"/>
      <c r="AA1091" s="38"/>
      <c r="AB1091" s="38"/>
      <c r="AC1091" s="38"/>
      <c r="AD1091" s="38"/>
      <c r="AE1091" s="38"/>
      <c r="AT1091" s="17" t="s">
        <v>189</v>
      </c>
      <c r="AU1091" s="17" t="s">
        <v>127</v>
      </c>
    </row>
    <row r="1092" s="12" customFormat="1" ht="22.8" customHeight="1">
      <c r="A1092" s="12"/>
      <c r="B1092" s="202"/>
      <c r="C1092" s="203"/>
      <c r="D1092" s="204" t="s">
        <v>78</v>
      </c>
      <c r="E1092" s="216" t="s">
        <v>1468</v>
      </c>
      <c r="F1092" s="216" t="s">
        <v>1469</v>
      </c>
      <c r="G1092" s="203"/>
      <c r="H1092" s="203"/>
      <c r="I1092" s="206"/>
      <c r="J1092" s="217">
        <f>BK1092</f>
        <v>0</v>
      </c>
      <c r="K1092" s="203"/>
      <c r="L1092" s="208"/>
      <c r="M1092" s="209"/>
      <c r="N1092" s="210"/>
      <c r="O1092" s="210"/>
      <c r="P1092" s="211">
        <f>SUM(P1093:P1158)</f>
        <v>0</v>
      </c>
      <c r="Q1092" s="210"/>
      <c r="R1092" s="211">
        <f>SUM(R1093:R1158)</f>
        <v>0</v>
      </c>
      <c r="S1092" s="210"/>
      <c r="T1092" s="212">
        <f>SUM(T1093:T1158)</f>
        <v>0</v>
      </c>
      <c r="U1092" s="12"/>
      <c r="V1092" s="12"/>
      <c r="W1092" s="12"/>
      <c r="X1092" s="12"/>
      <c r="Y1092" s="12"/>
      <c r="Z1092" s="12"/>
      <c r="AA1092" s="12"/>
      <c r="AB1092" s="12"/>
      <c r="AC1092" s="12"/>
      <c r="AD1092" s="12"/>
      <c r="AE1092" s="12"/>
      <c r="AR1092" s="213" t="s">
        <v>127</v>
      </c>
      <c r="AT1092" s="214" t="s">
        <v>78</v>
      </c>
      <c r="AU1092" s="214" t="s">
        <v>86</v>
      </c>
      <c r="AY1092" s="213" t="s">
        <v>181</v>
      </c>
      <c r="BK1092" s="215">
        <f>SUM(BK1093:BK1158)</f>
        <v>0</v>
      </c>
    </row>
    <row r="1093" s="2" customFormat="1" ht="232.2" customHeight="1">
      <c r="A1093" s="38"/>
      <c r="B1093" s="39"/>
      <c r="C1093" s="218" t="s">
        <v>1470</v>
      </c>
      <c r="D1093" s="218" t="s">
        <v>183</v>
      </c>
      <c r="E1093" s="219" t="s">
        <v>1471</v>
      </c>
      <c r="F1093" s="220" t="s">
        <v>1472</v>
      </c>
      <c r="G1093" s="221" t="s">
        <v>1473</v>
      </c>
      <c r="H1093" s="222">
        <v>2</v>
      </c>
      <c r="I1093" s="223"/>
      <c r="J1093" s="224">
        <f>ROUND(I1093*H1093,2)</f>
        <v>0</v>
      </c>
      <c r="K1093" s="220" t="s">
        <v>729</v>
      </c>
      <c r="L1093" s="44"/>
      <c r="M1093" s="225" t="s">
        <v>1</v>
      </c>
      <c r="N1093" s="226" t="s">
        <v>45</v>
      </c>
      <c r="O1093" s="91"/>
      <c r="P1093" s="227">
        <f>O1093*H1093</f>
        <v>0</v>
      </c>
      <c r="Q1093" s="227">
        <v>0</v>
      </c>
      <c r="R1093" s="227">
        <f>Q1093*H1093</f>
        <v>0</v>
      </c>
      <c r="S1093" s="227">
        <v>0</v>
      </c>
      <c r="T1093" s="228">
        <f>S1093*H1093</f>
        <v>0</v>
      </c>
      <c r="U1093" s="38"/>
      <c r="V1093" s="38"/>
      <c r="W1093" s="38"/>
      <c r="X1093" s="38"/>
      <c r="Y1093" s="38"/>
      <c r="Z1093" s="38"/>
      <c r="AA1093" s="38"/>
      <c r="AB1093" s="38"/>
      <c r="AC1093" s="38"/>
      <c r="AD1093" s="38"/>
      <c r="AE1093" s="38"/>
      <c r="AR1093" s="229" t="s">
        <v>228</v>
      </c>
      <c r="AT1093" s="229" t="s">
        <v>183</v>
      </c>
      <c r="AU1093" s="229" t="s">
        <v>127</v>
      </c>
      <c r="AY1093" s="17" t="s">
        <v>181</v>
      </c>
      <c r="BE1093" s="230">
        <f>IF(N1093="základní",J1093,0)</f>
        <v>0</v>
      </c>
      <c r="BF1093" s="230">
        <f>IF(N1093="snížená",J1093,0)</f>
        <v>0</v>
      </c>
      <c r="BG1093" s="230">
        <f>IF(N1093="zákl. přenesená",J1093,0)</f>
        <v>0</v>
      </c>
      <c r="BH1093" s="230">
        <f>IF(N1093="sníž. přenesená",J1093,0)</f>
        <v>0</v>
      </c>
      <c r="BI1093" s="230">
        <f>IF(N1093="nulová",J1093,0)</f>
        <v>0</v>
      </c>
      <c r="BJ1093" s="17" t="s">
        <v>127</v>
      </c>
      <c r="BK1093" s="230">
        <f>ROUND(I1093*H1093,2)</f>
        <v>0</v>
      </c>
      <c r="BL1093" s="17" t="s">
        <v>228</v>
      </c>
      <c r="BM1093" s="229" t="s">
        <v>1474</v>
      </c>
    </row>
    <row r="1094" s="2" customFormat="1" ht="66.75" customHeight="1">
      <c r="A1094" s="38"/>
      <c r="B1094" s="39"/>
      <c r="C1094" s="218" t="s">
        <v>885</v>
      </c>
      <c r="D1094" s="218" t="s">
        <v>183</v>
      </c>
      <c r="E1094" s="219" t="s">
        <v>1475</v>
      </c>
      <c r="F1094" s="220" t="s">
        <v>1476</v>
      </c>
      <c r="G1094" s="221" t="s">
        <v>1477</v>
      </c>
      <c r="H1094" s="222">
        <v>3</v>
      </c>
      <c r="I1094" s="223"/>
      <c r="J1094" s="224">
        <f>ROUND(I1094*H1094,2)</f>
        <v>0</v>
      </c>
      <c r="K1094" s="220" t="s">
        <v>729</v>
      </c>
      <c r="L1094" s="44"/>
      <c r="M1094" s="225" t="s">
        <v>1</v>
      </c>
      <c r="N1094" s="226" t="s">
        <v>45</v>
      </c>
      <c r="O1094" s="91"/>
      <c r="P1094" s="227">
        <f>O1094*H1094</f>
        <v>0</v>
      </c>
      <c r="Q1094" s="227">
        <v>0</v>
      </c>
      <c r="R1094" s="227">
        <f>Q1094*H1094</f>
        <v>0</v>
      </c>
      <c r="S1094" s="227">
        <v>0</v>
      </c>
      <c r="T1094" s="228">
        <f>S1094*H1094</f>
        <v>0</v>
      </c>
      <c r="U1094" s="38"/>
      <c r="V1094" s="38"/>
      <c r="W1094" s="38"/>
      <c r="X1094" s="38"/>
      <c r="Y1094" s="38"/>
      <c r="Z1094" s="38"/>
      <c r="AA1094" s="38"/>
      <c r="AB1094" s="38"/>
      <c r="AC1094" s="38"/>
      <c r="AD1094" s="38"/>
      <c r="AE1094" s="38"/>
      <c r="AR1094" s="229" t="s">
        <v>228</v>
      </c>
      <c r="AT1094" s="229" t="s">
        <v>183</v>
      </c>
      <c r="AU1094" s="229" t="s">
        <v>127</v>
      </c>
      <c r="AY1094" s="17" t="s">
        <v>181</v>
      </c>
      <c r="BE1094" s="230">
        <f>IF(N1094="základní",J1094,0)</f>
        <v>0</v>
      </c>
      <c r="BF1094" s="230">
        <f>IF(N1094="snížená",J1094,0)</f>
        <v>0</v>
      </c>
      <c r="BG1094" s="230">
        <f>IF(N1094="zákl. přenesená",J1094,0)</f>
        <v>0</v>
      </c>
      <c r="BH1094" s="230">
        <f>IF(N1094="sníž. přenesená",J1094,0)</f>
        <v>0</v>
      </c>
      <c r="BI1094" s="230">
        <f>IF(N1094="nulová",J1094,0)</f>
        <v>0</v>
      </c>
      <c r="BJ1094" s="17" t="s">
        <v>127</v>
      </c>
      <c r="BK1094" s="230">
        <f>ROUND(I1094*H1094,2)</f>
        <v>0</v>
      </c>
      <c r="BL1094" s="17" t="s">
        <v>228</v>
      </c>
      <c r="BM1094" s="229" t="s">
        <v>1478</v>
      </c>
    </row>
    <row r="1095" s="13" customFormat="1">
      <c r="A1095" s="13"/>
      <c r="B1095" s="236"/>
      <c r="C1095" s="237"/>
      <c r="D1095" s="238" t="s">
        <v>191</v>
      </c>
      <c r="E1095" s="239" t="s">
        <v>1</v>
      </c>
      <c r="F1095" s="240" t="s">
        <v>1479</v>
      </c>
      <c r="G1095" s="237"/>
      <c r="H1095" s="241">
        <v>3</v>
      </c>
      <c r="I1095" s="242"/>
      <c r="J1095" s="237"/>
      <c r="K1095" s="237"/>
      <c r="L1095" s="243"/>
      <c r="M1095" s="244"/>
      <c r="N1095" s="245"/>
      <c r="O1095" s="245"/>
      <c r="P1095" s="245"/>
      <c r="Q1095" s="245"/>
      <c r="R1095" s="245"/>
      <c r="S1095" s="245"/>
      <c r="T1095" s="246"/>
      <c r="U1095" s="13"/>
      <c r="V1095" s="13"/>
      <c r="W1095" s="13"/>
      <c r="X1095" s="13"/>
      <c r="Y1095" s="13"/>
      <c r="Z1095" s="13"/>
      <c r="AA1095" s="13"/>
      <c r="AB1095" s="13"/>
      <c r="AC1095" s="13"/>
      <c r="AD1095" s="13"/>
      <c r="AE1095" s="13"/>
      <c r="AT1095" s="247" t="s">
        <v>191</v>
      </c>
      <c r="AU1095" s="247" t="s">
        <v>127</v>
      </c>
      <c r="AV1095" s="13" t="s">
        <v>127</v>
      </c>
      <c r="AW1095" s="13" t="s">
        <v>36</v>
      </c>
      <c r="AX1095" s="13" t="s">
        <v>79</v>
      </c>
      <c r="AY1095" s="247" t="s">
        <v>181</v>
      </c>
    </row>
    <row r="1096" s="14" customFormat="1">
      <c r="A1096" s="14"/>
      <c r="B1096" s="248"/>
      <c r="C1096" s="249"/>
      <c r="D1096" s="238" t="s">
        <v>191</v>
      </c>
      <c r="E1096" s="250" t="s">
        <v>1</v>
      </c>
      <c r="F1096" s="251" t="s">
        <v>193</v>
      </c>
      <c r="G1096" s="249"/>
      <c r="H1096" s="252">
        <v>3</v>
      </c>
      <c r="I1096" s="253"/>
      <c r="J1096" s="249"/>
      <c r="K1096" s="249"/>
      <c r="L1096" s="254"/>
      <c r="M1096" s="255"/>
      <c r="N1096" s="256"/>
      <c r="O1096" s="256"/>
      <c r="P1096" s="256"/>
      <c r="Q1096" s="256"/>
      <c r="R1096" s="256"/>
      <c r="S1096" s="256"/>
      <c r="T1096" s="257"/>
      <c r="U1096" s="14"/>
      <c r="V1096" s="14"/>
      <c r="W1096" s="14"/>
      <c r="X1096" s="14"/>
      <c r="Y1096" s="14"/>
      <c r="Z1096" s="14"/>
      <c r="AA1096" s="14"/>
      <c r="AB1096" s="14"/>
      <c r="AC1096" s="14"/>
      <c r="AD1096" s="14"/>
      <c r="AE1096" s="14"/>
      <c r="AT1096" s="258" t="s">
        <v>191</v>
      </c>
      <c r="AU1096" s="258" t="s">
        <v>127</v>
      </c>
      <c r="AV1096" s="14" t="s">
        <v>188</v>
      </c>
      <c r="AW1096" s="14" t="s">
        <v>36</v>
      </c>
      <c r="AX1096" s="14" t="s">
        <v>86</v>
      </c>
      <c r="AY1096" s="258" t="s">
        <v>181</v>
      </c>
    </row>
    <row r="1097" s="2" customFormat="1" ht="78" customHeight="1">
      <c r="A1097" s="38"/>
      <c r="B1097" s="39"/>
      <c r="C1097" s="218" t="s">
        <v>1480</v>
      </c>
      <c r="D1097" s="218" t="s">
        <v>183</v>
      </c>
      <c r="E1097" s="219" t="s">
        <v>1481</v>
      </c>
      <c r="F1097" s="220" t="s">
        <v>1482</v>
      </c>
      <c r="G1097" s="221" t="s">
        <v>1477</v>
      </c>
      <c r="H1097" s="222">
        <v>2</v>
      </c>
      <c r="I1097" s="223"/>
      <c r="J1097" s="224">
        <f>ROUND(I1097*H1097,2)</f>
        <v>0</v>
      </c>
      <c r="K1097" s="220" t="s">
        <v>729</v>
      </c>
      <c r="L1097" s="44"/>
      <c r="M1097" s="225" t="s">
        <v>1</v>
      </c>
      <c r="N1097" s="226" t="s">
        <v>45</v>
      </c>
      <c r="O1097" s="91"/>
      <c r="P1097" s="227">
        <f>O1097*H1097</f>
        <v>0</v>
      </c>
      <c r="Q1097" s="227">
        <v>0</v>
      </c>
      <c r="R1097" s="227">
        <f>Q1097*H1097</f>
        <v>0</v>
      </c>
      <c r="S1097" s="227">
        <v>0</v>
      </c>
      <c r="T1097" s="228">
        <f>S1097*H1097</f>
        <v>0</v>
      </c>
      <c r="U1097" s="38"/>
      <c r="V1097" s="38"/>
      <c r="W1097" s="38"/>
      <c r="X1097" s="38"/>
      <c r="Y1097" s="38"/>
      <c r="Z1097" s="38"/>
      <c r="AA1097" s="38"/>
      <c r="AB1097" s="38"/>
      <c r="AC1097" s="38"/>
      <c r="AD1097" s="38"/>
      <c r="AE1097" s="38"/>
      <c r="AR1097" s="229" t="s">
        <v>228</v>
      </c>
      <c r="AT1097" s="229" t="s">
        <v>183</v>
      </c>
      <c r="AU1097" s="229" t="s">
        <v>127</v>
      </c>
      <c r="AY1097" s="17" t="s">
        <v>181</v>
      </c>
      <c r="BE1097" s="230">
        <f>IF(N1097="základní",J1097,0)</f>
        <v>0</v>
      </c>
      <c r="BF1097" s="230">
        <f>IF(N1097="snížená",J1097,0)</f>
        <v>0</v>
      </c>
      <c r="BG1097" s="230">
        <f>IF(N1097="zákl. přenesená",J1097,0)</f>
        <v>0</v>
      </c>
      <c r="BH1097" s="230">
        <f>IF(N1097="sníž. přenesená",J1097,0)</f>
        <v>0</v>
      </c>
      <c r="BI1097" s="230">
        <f>IF(N1097="nulová",J1097,0)</f>
        <v>0</v>
      </c>
      <c r="BJ1097" s="17" t="s">
        <v>127</v>
      </c>
      <c r="BK1097" s="230">
        <f>ROUND(I1097*H1097,2)</f>
        <v>0</v>
      </c>
      <c r="BL1097" s="17" t="s">
        <v>228</v>
      </c>
      <c r="BM1097" s="229" t="s">
        <v>1483</v>
      </c>
    </row>
    <row r="1098" s="2" customFormat="1" ht="101.25" customHeight="1">
      <c r="A1098" s="38"/>
      <c r="B1098" s="39"/>
      <c r="C1098" s="218" t="s">
        <v>890</v>
      </c>
      <c r="D1098" s="218" t="s">
        <v>183</v>
      </c>
      <c r="E1098" s="219" t="s">
        <v>1484</v>
      </c>
      <c r="F1098" s="220" t="s">
        <v>1485</v>
      </c>
      <c r="G1098" s="221" t="s">
        <v>1477</v>
      </c>
      <c r="H1098" s="222">
        <v>2</v>
      </c>
      <c r="I1098" s="223"/>
      <c r="J1098" s="224">
        <f>ROUND(I1098*H1098,2)</f>
        <v>0</v>
      </c>
      <c r="K1098" s="220" t="s">
        <v>729</v>
      </c>
      <c r="L1098" s="44"/>
      <c r="M1098" s="225" t="s">
        <v>1</v>
      </c>
      <c r="N1098" s="226" t="s">
        <v>45</v>
      </c>
      <c r="O1098" s="91"/>
      <c r="P1098" s="227">
        <f>O1098*H1098</f>
        <v>0</v>
      </c>
      <c r="Q1098" s="227">
        <v>0</v>
      </c>
      <c r="R1098" s="227">
        <f>Q1098*H1098</f>
        <v>0</v>
      </c>
      <c r="S1098" s="227">
        <v>0</v>
      </c>
      <c r="T1098" s="228">
        <f>S1098*H1098</f>
        <v>0</v>
      </c>
      <c r="U1098" s="38"/>
      <c r="V1098" s="38"/>
      <c r="W1098" s="38"/>
      <c r="X1098" s="38"/>
      <c r="Y1098" s="38"/>
      <c r="Z1098" s="38"/>
      <c r="AA1098" s="38"/>
      <c r="AB1098" s="38"/>
      <c r="AC1098" s="38"/>
      <c r="AD1098" s="38"/>
      <c r="AE1098" s="38"/>
      <c r="AR1098" s="229" t="s">
        <v>228</v>
      </c>
      <c r="AT1098" s="229" t="s">
        <v>183</v>
      </c>
      <c r="AU1098" s="229" t="s">
        <v>127</v>
      </c>
      <c r="AY1098" s="17" t="s">
        <v>181</v>
      </c>
      <c r="BE1098" s="230">
        <f>IF(N1098="základní",J1098,0)</f>
        <v>0</v>
      </c>
      <c r="BF1098" s="230">
        <f>IF(N1098="snížená",J1098,0)</f>
        <v>0</v>
      </c>
      <c r="BG1098" s="230">
        <f>IF(N1098="zákl. přenesená",J1098,0)</f>
        <v>0</v>
      </c>
      <c r="BH1098" s="230">
        <f>IF(N1098="sníž. přenesená",J1098,0)</f>
        <v>0</v>
      </c>
      <c r="BI1098" s="230">
        <f>IF(N1098="nulová",J1098,0)</f>
        <v>0</v>
      </c>
      <c r="BJ1098" s="17" t="s">
        <v>127</v>
      </c>
      <c r="BK1098" s="230">
        <f>ROUND(I1098*H1098,2)</f>
        <v>0</v>
      </c>
      <c r="BL1098" s="17" t="s">
        <v>228</v>
      </c>
      <c r="BM1098" s="229" t="s">
        <v>1486</v>
      </c>
    </row>
    <row r="1099" s="2" customFormat="1" ht="78" customHeight="1">
      <c r="A1099" s="38"/>
      <c r="B1099" s="39"/>
      <c r="C1099" s="218" t="s">
        <v>1487</v>
      </c>
      <c r="D1099" s="218" t="s">
        <v>183</v>
      </c>
      <c r="E1099" s="219" t="s">
        <v>1488</v>
      </c>
      <c r="F1099" s="220" t="s">
        <v>1489</v>
      </c>
      <c r="G1099" s="221" t="s">
        <v>1477</v>
      </c>
      <c r="H1099" s="222">
        <v>2</v>
      </c>
      <c r="I1099" s="223"/>
      <c r="J1099" s="224">
        <f>ROUND(I1099*H1099,2)</f>
        <v>0</v>
      </c>
      <c r="K1099" s="220" t="s">
        <v>729</v>
      </c>
      <c r="L1099" s="44"/>
      <c r="M1099" s="225" t="s">
        <v>1</v>
      </c>
      <c r="N1099" s="226" t="s">
        <v>45</v>
      </c>
      <c r="O1099" s="91"/>
      <c r="P1099" s="227">
        <f>O1099*H1099</f>
        <v>0</v>
      </c>
      <c r="Q1099" s="227">
        <v>0</v>
      </c>
      <c r="R1099" s="227">
        <f>Q1099*H1099</f>
        <v>0</v>
      </c>
      <c r="S1099" s="227">
        <v>0</v>
      </c>
      <c r="T1099" s="228">
        <f>S1099*H1099</f>
        <v>0</v>
      </c>
      <c r="U1099" s="38"/>
      <c r="V1099" s="38"/>
      <c r="W1099" s="38"/>
      <c r="X1099" s="38"/>
      <c r="Y1099" s="38"/>
      <c r="Z1099" s="38"/>
      <c r="AA1099" s="38"/>
      <c r="AB1099" s="38"/>
      <c r="AC1099" s="38"/>
      <c r="AD1099" s="38"/>
      <c r="AE1099" s="38"/>
      <c r="AR1099" s="229" t="s">
        <v>228</v>
      </c>
      <c r="AT1099" s="229" t="s">
        <v>183</v>
      </c>
      <c r="AU1099" s="229" t="s">
        <v>127</v>
      </c>
      <c r="AY1099" s="17" t="s">
        <v>181</v>
      </c>
      <c r="BE1099" s="230">
        <f>IF(N1099="základní",J1099,0)</f>
        <v>0</v>
      </c>
      <c r="BF1099" s="230">
        <f>IF(N1099="snížená",J1099,0)</f>
        <v>0</v>
      </c>
      <c r="BG1099" s="230">
        <f>IF(N1099="zákl. přenesená",J1099,0)</f>
        <v>0</v>
      </c>
      <c r="BH1099" s="230">
        <f>IF(N1099="sníž. přenesená",J1099,0)</f>
        <v>0</v>
      </c>
      <c r="BI1099" s="230">
        <f>IF(N1099="nulová",J1099,0)</f>
        <v>0</v>
      </c>
      <c r="BJ1099" s="17" t="s">
        <v>127</v>
      </c>
      <c r="BK1099" s="230">
        <f>ROUND(I1099*H1099,2)</f>
        <v>0</v>
      </c>
      <c r="BL1099" s="17" t="s">
        <v>228</v>
      </c>
      <c r="BM1099" s="229" t="s">
        <v>1490</v>
      </c>
    </row>
    <row r="1100" s="2" customFormat="1" ht="78" customHeight="1">
      <c r="A1100" s="38"/>
      <c r="B1100" s="39"/>
      <c r="C1100" s="218" t="s">
        <v>894</v>
      </c>
      <c r="D1100" s="218" t="s">
        <v>183</v>
      </c>
      <c r="E1100" s="219" t="s">
        <v>1491</v>
      </c>
      <c r="F1100" s="220" t="s">
        <v>1492</v>
      </c>
      <c r="G1100" s="221" t="s">
        <v>1477</v>
      </c>
      <c r="H1100" s="222">
        <v>2</v>
      </c>
      <c r="I1100" s="223"/>
      <c r="J1100" s="224">
        <f>ROUND(I1100*H1100,2)</f>
        <v>0</v>
      </c>
      <c r="K1100" s="220" t="s">
        <v>729</v>
      </c>
      <c r="L1100" s="44"/>
      <c r="M1100" s="225" t="s">
        <v>1</v>
      </c>
      <c r="N1100" s="226" t="s">
        <v>45</v>
      </c>
      <c r="O1100" s="91"/>
      <c r="P1100" s="227">
        <f>O1100*H1100</f>
        <v>0</v>
      </c>
      <c r="Q1100" s="227">
        <v>0</v>
      </c>
      <c r="R1100" s="227">
        <f>Q1100*H1100</f>
        <v>0</v>
      </c>
      <c r="S1100" s="227">
        <v>0</v>
      </c>
      <c r="T1100" s="228">
        <f>S1100*H1100</f>
        <v>0</v>
      </c>
      <c r="U1100" s="38"/>
      <c r="V1100" s="38"/>
      <c r="W1100" s="38"/>
      <c r="X1100" s="38"/>
      <c r="Y1100" s="38"/>
      <c r="Z1100" s="38"/>
      <c r="AA1100" s="38"/>
      <c r="AB1100" s="38"/>
      <c r="AC1100" s="38"/>
      <c r="AD1100" s="38"/>
      <c r="AE1100" s="38"/>
      <c r="AR1100" s="229" t="s">
        <v>228</v>
      </c>
      <c r="AT1100" s="229" t="s">
        <v>183</v>
      </c>
      <c r="AU1100" s="229" t="s">
        <v>127</v>
      </c>
      <c r="AY1100" s="17" t="s">
        <v>181</v>
      </c>
      <c r="BE1100" s="230">
        <f>IF(N1100="základní",J1100,0)</f>
        <v>0</v>
      </c>
      <c r="BF1100" s="230">
        <f>IF(N1100="snížená",J1100,0)</f>
        <v>0</v>
      </c>
      <c r="BG1100" s="230">
        <f>IF(N1100="zákl. přenesená",J1100,0)</f>
        <v>0</v>
      </c>
      <c r="BH1100" s="230">
        <f>IF(N1100="sníž. přenesená",J1100,0)</f>
        <v>0</v>
      </c>
      <c r="BI1100" s="230">
        <f>IF(N1100="nulová",J1100,0)</f>
        <v>0</v>
      </c>
      <c r="BJ1100" s="17" t="s">
        <v>127</v>
      </c>
      <c r="BK1100" s="230">
        <f>ROUND(I1100*H1100,2)</f>
        <v>0</v>
      </c>
      <c r="BL1100" s="17" t="s">
        <v>228</v>
      </c>
      <c r="BM1100" s="229" t="s">
        <v>1493</v>
      </c>
    </row>
    <row r="1101" s="2" customFormat="1" ht="90" customHeight="1">
      <c r="A1101" s="38"/>
      <c r="B1101" s="39"/>
      <c r="C1101" s="218" t="s">
        <v>1494</v>
      </c>
      <c r="D1101" s="218" t="s">
        <v>183</v>
      </c>
      <c r="E1101" s="219" t="s">
        <v>1495</v>
      </c>
      <c r="F1101" s="220" t="s">
        <v>1496</v>
      </c>
      <c r="G1101" s="221" t="s">
        <v>1477</v>
      </c>
      <c r="H1101" s="222">
        <v>2</v>
      </c>
      <c r="I1101" s="223"/>
      <c r="J1101" s="224">
        <f>ROUND(I1101*H1101,2)</f>
        <v>0</v>
      </c>
      <c r="K1101" s="220" t="s">
        <v>729</v>
      </c>
      <c r="L1101" s="44"/>
      <c r="M1101" s="225" t="s">
        <v>1</v>
      </c>
      <c r="N1101" s="226" t="s">
        <v>45</v>
      </c>
      <c r="O1101" s="91"/>
      <c r="P1101" s="227">
        <f>O1101*H1101</f>
        <v>0</v>
      </c>
      <c r="Q1101" s="227">
        <v>0</v>
      </c>
      <c r="R1101" s="227">
        <f>Q1101*H1101</f>
        <v>0</v>
      </c>
      <c r="S1101" s="227">
        <v>0</v>
      </c>
      <c r="T1101" s="228">
        <f>S1101*H1101</f>
        <v>0</v>
      </c>
      <c r="U1101" s="38"/>
      <c r="V1101" s="38"/>
      <c r="W1101" s="38"/>
      <c r="X1101" s="38"/>
      <c r="Y1101" s="38"/>
      <c r="Z1101" s="38"/>
      <c r="AA1101" s="38"/>
      <c r="AB1101" s="38"/>
      <c r="AC1101" s="38"/>
      <c r="AD1101" s="38"/>
      <c r="AE1101" s="38"/>
      <c r="AR1101" s="229" t="s">
        <v>228</v>
      </c>
      <c r="AT1101" s="229" t="s">
        <v>183</v>
      </c>
      <c r="AU1101" s="229" t="s">
        <v>127</v>
      </c>
      <c r="AY1101" s="17" t="s">
        <v>181</v>
      </c>
      <c r="BE1101" s="230">
        <f>IF(N1101="základní",J1101,0)</f>
        <v>0</v>
      </c>
      <c r="BF1101" s="230">
        <f>IF(N1101="snížená",J1101,0)</f>
        <v>0</v>
      </c>
      <c r="BG1101" s="230">
        <f>IF(N1101="zákl. přenesená",J1101,0)</f>
        <v>0</v>
      </c>
      <c r="BH1101" s="230">
        <f>IF(N1101="sníž. přenesená",J1101,0)</f>
        <v>0</v>
      </c>
      <c r="BI1101" s="230">
        <f>IF(N1101="nulová",J1101,0)</f>
        <v>0</v>
      </c>
      <c r="BJ1101" s="17" t="s">
        <v>127</v>
      </c>
      <c r="BK1101" s="230">
        <f>ROUND(I1101*H1101,2)</f>
        <v>0</v>
      </c>
      <c r="BL1101" s="17" t="s">
        <v>228</v>
      </c>
      <c r="BM1101" s="229" t="s">
        <v>1497</v>
      </c>
    </row>
    <row r="1102" s="2" customFormat="1" ht="189.75" customHeight="1">
      <c r="A1102" s="38"/>
      <c r="B1102" s="39"/>
      <c r="C1102" s="218" t="s">
        <v>901</v>
      </c>
      <c r="D1102" s="218" t="s">
        <v>183</v>
      </c>
      <c r="E1102" s="219" t="s">
        <v>1498</v>
      </c>
      <c r="F1102" s="220" t="s">
        <v>1499</v>
      </c>
      <c r="G1102" s="221" t="s">
        <v>1473</v>
      </c>
      <c r="H1102" s="222">
        <v>1</v>
      </c>
      <c r="I1102" s="223"/>
      <c r="J1102" s="224">
        <f>ROUND(I1102*H1102,2)</f>
        <v>0</v>
      </c>
      <c r="K1102" s="220" t="s">
        <v>729</v>
      </c>
      <c r="L1102" s="44"/>
      <c r="M1102" s="225" t="s">
        <v>1</v>
      </c>
      <c r="N1102" s="226" t="s">
        <v>45</v>
      </c>
      <c r="O1102" s="91"/>
      <c r="P1102" s="227">
        <f>O1102*H1102</f>
        <v>0</v>
      </c>
      <c r="Q1102" s="227">
        <v>0</v>
      </c>
      <c r="R1102" s="227">
        <f>Q1102*H1102</f>
        <v>0</v>
      </c>
      <c r="S1102" s="227">
        <v>0</v>
      </c>
      <c r="T1102" s="228">
        <f>S1102*H1102</f>
        <v>0</v>
      </c>
      <c r="U1102" s="38"/>
      <c r="V1102" s="38"/>
      <c r="W1102" s="38"/>
      <c r="X1102" s="38"/>
      <c r="Y1102" s="38"/>
      <c r="Z1102" s="38"/>
      <c r="AA1102" s="38"/>
      <c r="AB1102" s="38"/>
      <c r="AC1102" s="38"/>
      <c r="AD1102" s="38"/>
      <c r="AE1102" s="38"/>
      <c r="AR1102" s="229" t="s">
        <v>228</v>
      </c>
      <c r="AT1102" s="229" t="s">
        <v>183</v>
      </c>
      <c r="AU1102" s="229" t="s">
        <v>127</v>
      </c>
      <c r="AY1102" s="17" t="s">
        <v>181</v>
      </c>
      <c r="BE1102" s="230">
        <f>IF(N1102="základní",J1102,0)</f>
        <v>0</v>
      </c>
      <c r="BF1102" s="230">
        <f>IF(N1102="snížená",J1102,0)</f>
        <v>0</v>
      </c>
      <c r="BG1102" s="230">
        <f>IF(N1102="zákl. přenesená",J1102,0)</f>
        <v>0</v>
      </c>
      <c r="BH1102" s="230">
        <f>IF(N1102="sníž. přenesená",J1102,0)</f>
        <v>0</v>
      </c>
      <c r="BI1102" s="230">
        <f>IF(N1102="nulová",J1102,0)</f>
        <v>0</v>
      </c>
      <c r="BJ1102" s="17" t="s">
        <v>127</v>
      </c>
      <c r="BK1102" s="230">
        <f>ROUND(I1102*H1102,2)</f>
        <v>0</v>
      </c>
      <c r="BL1102" s="17" t="s">
        <v>228</v>
      </c>
      <c r="BM1102" s="229" t="s">
        <v>1500</v>
      </c>
    </row>
    <row r="1103" s="2" customFormat="1" ht="66.75" customHeight="1">
      <c r="A1103" s="38"/>
      <c r="B1103" s="39"/>
      <c r="C1103" s="218" t="s">
        <v>1501</v>
      </c>
      <c r="D1103" s="218" t="s">
        <v>183</v>
      </c>
      <c r="E1103" s="219" t="s">
        <v>1502</v>
      </c>
      <c r="F1103" s="220" t="s">
        <v>1503</v>
      </c>
      <c r="G1103" s="221" t="s">
        <v>1477</v>
      </c>
      <c r="H1103" s="222">
        <v>1</v>
      </c>
      <c r="I1103" s="223"/>
      <c r="J1103" s="224">
        <f>ROUND(I1103*H1103,2)</f>
        <v>0</v>
      </c>
      <c r="K1103" s="220" t="s">
        <v>729</v>
      </c>
      <c r="L1103" s="44"/>
      <c r="M1103" s="225" t="s">
        <v>1</v>
      </c>
      <c r="N1103" s="226" t="s">
        <v>45</v>
      </c>
      <c r="O1103" s="91"/>
      <c r="P1103" s="227">
        <f>O1103*H1103</f>
        <v>0</v>
      </c>
      <c r="Q1103" s="227">
        <v>0</v>
      </c>
      <c r="R1103" s="227">
        <f>Q1103*H1103</f>
        <v>0</v>
      </c>
      <c r="S1103" s="227">
        <v>0</v>
      </c>
      <c r="T1103" s="228">
        <f>S1103*H1103</f>
        <v>0</v>
      </c>
      <c r="U1103" s="38"/>
      <c r="V1103" s="38"/>
      <c r="W1103" s="38"/>
      <c r="X1103" s="38"/>
      <c r="Y1103" s="38"/>
      <c r="Z1103" s="38"/>
      <c r="AA1103" s="38"/>
      <c r="AB1103" s="38"/>
      <c r="AC1103" s="38"/>
      <c r="AD1103" s="38"/>
      <c r="AE1103" s="38"/>
      <c r="AR1103" s="229" t="s">
        <v>228</v>
      </c>
      <c r="AT1103" s="229" t="s">
        <v>183</v>
      </c>
      <c r="AU1103" s="229" t="s">
        <v>127</v>
      </c>
      <c r="AY1103" s="17" t="s">
        <v>181</v>
      </c>
      <c r="BE1103" s="230">
        <f>IF(N1103="základní",J1103,0)</f>
        <v>0</v>
      </c>
      <c r="BF1103" s="230">
        <f>IF(N1103="snížená",J1103,0)</f>
        <v>0</v>
      </c>
      <c r="BG1103" s="230">
        <f>IF(N1103="zákl. přenesená",J1103,0)</f>
        <v>0</v>
      </c>
      <c r="BH1103" s="230">
        <f>IF(N1103="sníž. přenesená",J1103,0)</f>
        <v>0</v>
      </c>
      <c r="BI1103" s="230">
        <f>IF(N1103="nulová",J1103,0)</f>
        <v>0</v>
      </c>
      <c r="BJ1103" s="17" t="s">
        <v>127</v>
      </c>
      <c r="BK1103" s="230">
        <f>ROUND(I1103*H1103,2)</f>
        <v>0</v>
      </c>
      <c r="BL1103" s="17" t="s">
        <v>228</v>
      </c>
      <c r="BM1103" s="229" t="s">
        <v>1504</v>
      </c>
    </row>
    <row r="1104" s="2" customFormat="1" ht="178.5" customHeight="1">
      <c r="A1104" s="38"/>
      <c r="B1104" s="39"/>
      <c r="C1104" s="218" t="s">
        <v>906</v>
      </c>
      <c r="D1104" s="218" t="s">
        <v>183</v>
      </c>
      <c r="E1104" s="219" t="s">
        <v>1505</v>
      </c>
      <c r="F1104" s="220" t="s">
        <v>1506</v>
      </c>
      <c r="G1104" s="221" t="s">
        <v>241</v>
      </c>
      <c r="H1104" s="222">
        <v>3</v>
      </c>
      <c r="I1104" s="223"/>
      <c r="J1104" s="224">
        <f>ROUND(I1104*H1104,2)</f>
        <v>0</v>
      </c>
      <c r="K1104" s="220" t="s">
        <v>729</v>
      </c>
      <c r="L1104" s="44"/>
      <c r="M1104" s="225" t="s">
        <v>1</v>
      </c>
      <c r="N1104" s="226" t="s">
        <v>45</v>
      </c>
      <c r="O1104" s="91"/>
      <c r="P1104" s="227">
        <f>O1104*H1104</f>
        <v>0</v>
      </c>
      <c r="Q1104" s="227">
        <v>0</v>
      </c>
      <c r="R1104" s="227">
        <f>Q1104*H1104</f>
        <v>0</v>
      </c>
      <c r="S1104" s="227">
        <v>0</v>
      </c>
      <c r="T1104" s="228">
        <f>S1104*H1104</f>
        <v>0</v>
      </c>
      <c r="U1104" s="38"/>
      <c r="V1104" s="38"/>
      <c r="W1104" s="38"/>
      <c r="X1104" s="38"/>
      <c r="Y1104" s="38"/>
      <c r="Z1104" s="38"/>
      <c r="AA1104" s="38"/>
      <c r="AB1104" s="38"/>
      <c r="AC1104" s="38"/>
      <c r="AD1104" s="38"/>
      <c r="AE1104" s="38"/>
      <c r="AR1104" s="229" t="s">
        <v>228</v>
      </c>
      <c r="AT1104" s="229" t="s">
        <v>183</v>
      </c>
      <c r="AU1104" s="229" t="s">
        <v>127</v>
      </c>
      <c r="AY1104" s="17" t="s">
        <v>181</v>
      </c>
      <c r="BE1104" s="230">
        <f>IF(N1104="základní",J1104,0)</f>
        <v>0</v>
      </c>
      <c r="BF1104" s="230">
        <f>IF(N1104="snížená",J1104,0)</f>
        <v>0</v>
      </c>
      <c r="BG1104" s="230">
        <f>IF(N1104="zákl. přenesená",J1104,0)</f>
        <v>0</v>
      </c>
      <c r="BH1104" s="230">
        <f>IF(N1104="sníž. přenesená",J1104,0)</f>
        <v>0</v>
      </c>
      <c r="BI1104" s="230">
        <f>IF(N1104="nulová",J1104,0)</f>
        <v>0</v>
      </c>
      <c r="BJ1104" s="17" t="s">
        <v>127</v>
      </c>
      <c r="BK1104" s="230">
        <f>ROUND(I1104*H1104,2)</f>
        <v>0</v>
      </c>
      <c r="BL1104" s="17" t="s">
        <v>228</v>
      </c>
      <c r="BM1104" s="229" t="s">
        <v>1507</v>
      </c>
    </row>
    <row r="1105" s="2" customFormat="1" ht="123" customHeight="1">
      <c r="A1105" s="38"/>
      <c r="B1105" s="39"/>
      <c r="C1105" s="218" t="s">
        <v>1508</v>
      </c>
      <c r="D1105" s="218" t="s">
        <v>183</v>
      </c>
      <c r="E1105" s="219" t="s">
        <v>1509</v>
      </c>
      <c r="F1105" s="220" t="s">
        <v>1510</v>
      </c>
      <c r="G1105" s="221" t="s">
        <v>241</v>
      </c>
      <c r="H1105" s="222">
        <v>14.4</v>
      </c>
      <c r="I1105" s="223"/>
      <c r="J1105" s="224">
        <f>ROUND(I1105*H1105,2)</f>
        <v>0</v>
      </c>
      <c r="K1105" s="220" t="s">
        <v>729</v>
      </c>
      <c r="L1105" s="44"/>
      <c r="M1105" s="225" t="s">
        <v>1</v>
      </c>
      <c r="N1105" s="226" t="s">
        <v>45</v>
      </c>
      <c r="O1105" s="91"/>
      <c r="P1105" s="227">
        <f>O1105*H1105</f>
        <v>0</v>
      </c>
      <c r="Q1105" s="227">
        <v>0</v>
      </c>
      <c r="R1105" s="227">
        <f>Q1105*H1105</f>
        <v>0</v>
      </c>
      <c r="S1105" s="227">
        <v>0</v>
      </c>
      <c r="T1105" s="228">
        <f>S1105*H1105</f>
        <v>0</v>
      </c>
      <c r="U1105" s="38"/>
      <c r="V1105" s="38"/>
      <c r="W1105" s="38"/>
      <c r="X1105" s="38"/>
      <c r="Y1105" s="38"/>
      <c r="Z1105" s="38"/>
      <c r="AA1105" s="38"/>
      <c r="AB1105" s="38"/>
      <c r="AC1105" s="38"/>
      <c r="AD1105" s="38"/>
      <c r="AE1105" s="38"/>
      <c r="AR1105" s="229" t="s">
        <v>228</v>
      </c>
      <c r="AT1105" s="229" t="s">
        <v>183</v>
      </c>
      <c r="AU1105" s="229" t="s">
        <v>127</v>
      </c>
      <c r="AY1105" s="17" t="s">
        <v>181</v>
      </c>
      <c r="BE1105" s="230">
        <f>IF(N1105="základní",J1105,0)</f>
        <v>0</v>
      </c>
      <c r="BF1105" s="230">
        <f>IF(N1105="snížená",J1105,0)</f>
        <v>0</v>
      </c>
      <c r="BG1105" s="230">
        <f>IF(N1105="zákl. přenesená",J1105,0)</f>
        <v>0</v>
      </c>
      <c r="BH1105" s="230">
        <f>IF(N1105="sníž. přenesená",J1105,0)</f>
        <v>0</v>
      </c>
      <c r="BI1105" s="230">
        <f>IF(N1105="nulová",J1105,0)</f>
        <v>0</v>
      </c>
      <c r="BJ1105" s="17" t="s">
        <v>127</v>
      </c>
      <c r="BK1105" s="230">
        <f>ROUND(I1105*H1105,2)</f>
        <v>0</v>
      </c>
      <c r="BL1105" s="17" t="s">
        <v>228</v>
      </c>
      <c r="BM1105" s="229" t="s">
        <v>1511</v>
      </c>
    </row>
    <row r="1106" s="13" customFormat="1">
      <c r="A1106" s="13"/>
      <c r="B1106" s="236"/>
      <c r="C1106" s="237"/>
      <c r="D1106" s="238" t="s">
        <v>191</v>
      </c>
      <c r="E1106" s="239" t="s">
        <v>1</v>
      </c>
      <c r="F1106" s="240" t="s">
        <v>1512</v>
      </c>
      <c r="G1106" s="237"/>
      <c r="H1106" s="241">
        <v>14.4</v>
      </c>
      <c r="I1106" s="242"/>
      <c r="J1106" s="237"/>
      <c r="K1106" s="237"/>
      <c r="L1106" s="243"/>
      <c r="M1106" s="244"/>
      <c r="N1106" s="245"/>
      <c r="O1106" s="245"/>
      <c r="P1106" s="245"/>
      <c r="Q1106" s="245"/>
      <c r="R1106" s="245"/>
      <c r="S1106" s="245"/>
      <c r="T1106" s="246"/>
      <c r="U1106" s="13"/>
      <c r="V1106" s="13"/>
      <c r="W1106" s="13"/>
      <c r="X1106" s="13"/>
      <c r="Y1106" s="13"/>
      <c r="Z1106" s="13"/>
      <c r="AA1106" s="13"/>
      <c r="AB1106" s="13"/>
      <c r="AC1106" s="13"/>
      <c r="AD1106" s="13"/>
      <c r="AE1106" s="13"/>
      <c r="AT1106" s="247" t="s">
        <v>191</v>
      </c>
      <c r="AU1106" s="247" t="s">
        <v>127</v>
      </c>
      <c r="AV1106" s="13" t="s">
        <v>127</v>
      </c>
      <c r="AW1106" s="13" t="s">
        <v>36</v>
      </c>
      <c r="AX1106" s="13" t="s">
        <v>79</v>
      </c>
      <c r="AY1106" s="247" t="s">
        <v>181</v>
      </c>
    </row>
    <row r="1107" s="14" customFormat="1">
      <c r="A1107" s="14"/>
      <c r="B1107" s="248"/>
      <c r="C1107" s="249"/>
      <c r="D1107" s="238" t="s">
        <v>191</v>
      </c>
      <c r="E1107" s="250" t="s">
        <v>1</v>
      </c>
      <c r="F1107" s="251" t="s">
        <v>193</v>
      </c>
      <c r="G1107" s="249"/>
      <c r="H1107" s="252">
        <v>14.4</v>
      </c>
      <c r="I1107" s="253"/>
      <c r="J1107" s="249"/>
      <c r="K1107" s="249"/>
      <c r="L1107" s="254"/>
      <c r="M1107" s="255"/>
      <c r="N1107" s="256"/>
      <c r="O1107" s="256"/>
      <c r="P1107" s="256"/>
      <c r="Q1107" s="256"/>
      <c r="R1107" s="256"/>
      <c r="S1107" s="256"/>
      <c r="T1107" s="257"/>
      <c r="U1107" s="14"/>
      <c r="V1107" s="14"/>
      <c r="W1107" s="14"/>
      <c r="X1107" s="14"/>
      <c r="Y1107" s="14"/>
      <c r="Z1107" s="14"/>
      <c r="AA1107" s="14"/>
      <c r="AB1107" s="14"/>
      <c r="AC1107" s="14"/>
      <c r="AD1107" s="14"/>
      <c r="AE1107" s="14"/>
      <c r="AT1107" s="258" t="s">
        <v>191</v>
      </c>
      <c r="AU1107" s="258" t="s">
        <v>127</v>
      </c>
      <c r="AV1107" s="14" t="s">
        <v>188</v>
      </c>
      <c r="AW1107" s="14" t="s">
        <v>36</v>
      </c>
      <c r="AX1107" s="14" t="s">
        <v>86</v>
      </c>
      <c r="AY1107" s="258" t="s">
        <v>181</v>
      </c>
    </row>
    <row r="1108" s="2" customFormat="1" ht="24.15" customHeight="1">
      <c r="A1108" s="38"/>
      <c r="B1108" s="39"/>
      <c r="C1108" s="218" t="s">
        <v>911</v>
      </c>
      <c r="D1108" s="218" t="s">
        <v>183</v>
      </c>
      <c r="E1108" s="219" t="s">
        <v>1513</v>
      </c>
      <c r="F1108" s="220" t="s">
        <v>1514</v>
      </c>
      <c r="G1108" s="221" t="s">
        <v>227</v>
      </c>
      <c r="H1108" s="222">
        <v>3</v>
      </c>
      <c r="I1108" s="223"/>
      <c r="J1108" s="224">
        <f>ROUND(I1108*H1108,2)</f>
        <v>0</v>
      </c>
      <c r="K1108" s="220" t="s">
        <v>187</v>
      </c>
      <c r="L1108" s="44"/>
      <c r="M1108" s="225" t="s">
        <v>1</v>
      </c>
      <c r="N1108" s="226" t="s">
        <v>45</v>
      </c>
      <c r="O1108" s="91"/>
      <c r="P1108" s="227">
        <f>O1108*H1108</f>
        <v>0</v>
      </c>
      <c r="Q1108" s="227">
        <v>0</v>
      </c>
      <c r="R1108" s="227">
        <f>Q1108*H1108</f>
        <v>0</v>
      </c>
      <c r="S1108" s="227">
        <v>0</v>
      </c>
      <c r="T1108" s="228">
        <f>S1108*H1108</f>
        <v>0</v>
      </c>
      <c r="U1108" s="38"/>
      <c r="V1108" s="38"/>
      <c r="W1108" s="38"/>
      <c r="X1108" s="38"/>
      <c r="Y1108" s="38"/>
      <c r="Z1108" s="38"/>
      <c r="AA1108" s="38"/>
      <c r="AB1108" s="38"/>
      <c r="AC1108" s="38"/>
      <c r="AD1108" s="38"/>
      <c r="AE1108" s="38"/>
      <c r="AR1108" s="229" t="s">
        <v>228</v>
      </c>
      <c r="AT1108" s="229" t="s">
        <v>183</v>
      </c>
      <c r="AU1108" s="229" t="s">
        <v>127</v>
      </c>
      <c r="AY1108" s="17" t="s">
        <v>181</v>
      </c>
      <c r="BE1108" s="230">
        <f>IF(N1108="základní",J1108,0)</f>
        <v>0</v>
      </c>
      <c r="BF1108" s="230">
        <f>IF(N1108="snížená",J1108,0)</f>
        <v>0</v>
      </c>
      <c r="BG1108" s="230">
        <f>IF(N1108="zákl. přenesená",J1108,0)</f>
        <v>0</v>
      </c>
      <c r="BH1108" s="230">
        <f>IF(N1108="sníž. přenesená",J1108,0)</f>
        <v>0</v>
      </c>
      <c r="BI1108" s="230">
        <f>IF(N1108="nulová",J1108,0)</f>
        <v>0</v>
      </c>
      <c r="BJ1108" s="17" t="s">
        <v>127</v>
      </c>
      <c r="BK1108" s="230">
        <f>ROUND(I1108*H1108,2)</f>
        <v>0</v>
      </c>
      <c r="BL1108" s="17" t="s">
        <v>228</v>
      </c>
      <c r="BM1108" s="229" t="s">
        <v>1515</v>
      </c>
    </row>
    <row r="1109" s="2" customFormat="1">
      <c r="A1109" s="38"/>
      <c r="B1109" s="39"/>
      <c r="C1109" s="40"/>
      <c r="D1109" s="231" t="s">
        <v>189</v>
      </c>
      <c r="E1109" s="40"/>
      <c r="F1109" s="232" t="s">
        <v>1516</v>
      </c>
      <c r="G1109" s="40"/>
      <c r="H1109" s="40"/>
      <c r="I1109" s="233"/>
      <c r="J1109" s="40"/>
      <c r="K1109" s="40"/>
      <c r="L1109" s="44"/>
      <c r="M1109" s="234"/>
      <c r="N1109" s="235"/>
      <c r="O1109" s="91"/>
      <c r="P1109" s="91"/>
      <c r="Q1109" s="91"/>
      <c r="R1109" s="91"/>
      <c r="S1109" s="91"/>
      <c r="T1109" s="92"/>
      <c r="U1109" s="38"/>
      <c r="V1109" s="38"/>
      <c r="W1109" s="38"/>
      <c r="X1109" s="38"/>
      <c r="Y1109" s="38"/>
      <c r="Z1109" s="38"/>
      <c r="AA1109" s="38"/>
      <c r="AB1109" s="38"/>
      <c r="AC1109" s="38"/>
      <c r="AD1109" s="38"/>
      <c r="AE1109" s="38"/>
      <c r="AT1109" s="17" t="s">
        <v>189</v>
      </c>
      <c r="AU1109" s="17" t="s">
        <v>127</v>
      </c>
    </row>
    <row r="1110" s="13" customFormat="1">
      <c r="A1110" s="13"/>
      <c r="B1110" s="236"/>
      <c r="C1110" s="237"/>
      <c r="D1110" s="238" t="s">
        <v>191</v>
      </c>
      <c r="E1110" s="239" t="s">
        <v>1</v>
      </c>
      <c r="F1110" s="240" t="s">
        <v>1517</v>
      </c>
      <c r="G1110" s="237"/>
      <c r="H1110" s="241">
        <v>3</v>
      </c>
      <c r="I1110" s="242"/>
      <c r="J1110" s="237"/>
      <c r="K1110" s="237"/>
      <c r="L1110" s="243"/>
      <c r="M1110" s="244"/>
      <c r="N1110" s="245"/>
      <c r="O1110" s="245"/>
      <c r="P1110" s="245"/>
      <c r="Q1110" s="245"/>
      <c r="R1110" s="245"/>
      <c r="S1110" s="245"/>
      <c r="T1110" s="246"/>
      <c r="U1110" s="13"/>
      <c r="V1110" s="13"/>
      <c r="W1110" s="13"/>
      <c r="X1110" s="13"/>
      <c r="Y1110" s="13"/>
      <c r="Z1110" s="13"/>
      <c r="AA1110" s="13"/>
      <c r="AB1110" s="13"/>
      <c r="AC1110" s="13"/>
      <c r="AD1110" s="13"/>
      <c r="AE1110" s="13"/>
      <c r="AT1110" s="247" t="s">
        <v>191</v>
      </c>
      <c r="AU1110" s="247" t="s">
        <v>127</v>
      </c>
      <c r="AV1110" s="13" t="s">
        <v>127</v>
      </c>
      <c r="AW1110" s="13" t="s">
        <v>36</v>
      </c>
      <c r="AX1110" s="13" t="s">
        <v>79</v>
      </c>
      <c r="AY1110" s="247" t="s">
        <v>181</v>
      </c>
    </row>
    <row r="1111" s="14" customFormat="1">
      <c r="A1111" s="14"/>
      <c r="B1111" s="248"/>
      <c r="C1111" s="249"/>
      <c r="D1111" s="238" t="s">
        <v>191</v>
      </c>
      <c r="E1111" s="250" t="s">
        <v>1</v>
      </c>
      <c r="F1111" s="251" t="s">
        <v>193</v>
      </c>
      <c r="G1111" s="249"/>
      <c r="H1111" s="252">
        <v>3</v>
      </c>
      <c r="I1111" s="253"/>
      <c r="J1111" s="249"/>
      <c r="K1111" s="249"/>
      <c r="L1111" s="254"/>
      <c r="M1111" s="255"/>
      <c r="N1111" s="256"/>
      <c r="O1111" s="256"/>
      <c r="P1111" s="256"/>
      <c r="Q1111" s="256"/>
      <c r="R1111" s="256"/>
      <c r="S1111" s="256"/>
      <c r="T1111" s="257"/>
      <c r="U1111" s="14"/>
      <c r="V1111" s="14"/>
      <c r="W1111" s="14"/>
      <c r="X1111" s="14"/>
      <c r="Y1111" s="14"/>
      <c r="Z1111" s="14"/>
      <c r="AA1111" s="14"/>
      <c r="AB1111" s="14"/>
      <c r="AC1111" s="14"/>
      <c r="AD1111" s="14"/>
      <c r="AE1111" s="14"/>
      <c r="AT1111" s="258" t="s">
        <v>191</v>
      </c>
      <c r="AU1111" s="258" t="s">
        <v>127</v>
      </c>
      <c r="AV1111" s="14" t="s">
        <v>188</v>
      </c>
      <c r="AW1111" s="14" t="s">
        <v>36</v>
      </c>
      <c r="AX1111" s="14" t="s">
        <v>86</v>
      </c>
      <c r="AY1111" s="258" t="s">
        <v>181</v>
      </c>
    </row>
    <row r="1112" s="2" customFormat="1" ht="90" customHeight="1">
      <c r="A1112" s="38"/>
      <c r="B1112" s="39"/>
      <c r="C1112" s="259" t="s">
        <v>1518</v>
      </c>
      <c r="D1112" s="259" t="s">
        <v>238</v>
      </c>
      <c r="E1112" s="260" t="s">
        <v>1519</v>
      </c>
      <c r="F1112" s="261" t="s">
        <v>1520</v>
      </c>
      <c r="G1112" s="262" t="s">
        <v>227</v>
      </c>
      <c r="H1112" s="263">
        <v>3</v>
      </c>
      <c r="I1112" s="264"/>
      <c r="J1112" s="265">
        <f>ROUND(I1112*H1112,2)</f>
        <v>0</v>
      </c>
      <c r="K1112" s="261" t="s">
        <v>729</v>
      </c>
      <c r="L1112" s="266"/>
      <c r="M1112" s="267" t="s">
        <v>1</v>
      </c>
      <c r="N1112" s="268" t="s">
        <v>45</v>
      </c>
      <c r="O1112" s="91"/>
      <c r="P1112" s="227">
        <f>O1112*H1112</f>
        <v>0</v>
      </c>
      <c r="Q1112" s="227">
        <v>0</v>
      </c>
      <c r="R1112" s="227">
        <f>Q1112*H1112</f>
        <v>0</v>
      </c>
      <c r="S1112" s="227">
        <v>0</v>
      </c>
      <c r="T1112" s="228">
        <f>S1112*H1112</f>
        <v>0</v>
      </c>
      <c r="U1112" s="38"/>
      <c r="V1112" s="38"/>
      <c r="W1112" s="38"/>
      <c r="X1112" s="38"/>
      <c r="Y1112" s="38"/>
      <c r="Z1112" s="38"/>
      <c r="AA1112" s="38"/>
      <c r="AB1112" s="38"/>
      <c r="AC1112" s="38"/>
      <c r="AD1112" s="38"/>
      <c r="AE1112" s="38"/>
      <c r="AR1112" s="229" t="s">
        <v>269</v>
      </c>
      <c r="AT1112" s="229" t="s">
        <v>238</v>
      </c>
      <c r="AU1112" s="229" t="s">
        <v>127</v>
      </c>
      <c r="AY1112" s="17" t="s">
        <v>181</v>
      </c>
      <c r="BE1112" s="230">
        <f>IF(N1112="základní",J1112,0)</f>
        <v>0</v>
      </c>
      <c r="BF1112" s="230">
        <f>IF(N1112="snížená",J1112,0)</f>
        <v>0</v>
      </c>
      <c r="BG1112" s="230">
        <f>IF(N1112="zákl. přenesená",J1112,0)</f>
        <v>0</v>
      </c>
      <c r="BH1112" s="230">
        <f>IF(N1112="sníž. přenesená",J1112,0)</f>
        <v>0</v>
      </c>
      <c r="BI1112" s="230">
        <f>IF(N1112="nulová",J1112,0)</f>
        <v>0</v>
      </c>
      <c r="BJ1112" s="17" t="s">
        <v>127</v>
      </c>
      <c r="BK1112" s="230">
        <f>ROUND(I1112*H1112,2)</f>
        <v>0</v>
      </c>
      <c r="BL1112" s="17" t="s">
        <v>228</v>
      </c>
      <c r="BM1112" s="229" t="s">
        <v>1521</v>
      </c>
    </row>
    <row r="1113" s="2" customFormat="1" ht="37.8" customHeight="1">
      <c r="A1113" s="38"/>
      <c r="B1113" s="39"/>
      <c r="C1113" s="218" t="s">
        <v>916</v>
      </c>
      <c r="D1113" s="218" t="s">
        <v>183</v>
      </c>
      <c r="E1113" s="219" t="s">
        <v>1522</v>
      </c>
      <c r="F1113" s="220" t="s">
        <v>1523</v>
      </c>
      <c r="G1113" s="221" t="s">
        <v>235</v>
      </c>
      <c r="H1113" s="222">
        <v>10</v>
      </c>
      <c r="I1113" s="223"/>
      <c r="J1113" s="224">
        <f>ROUND(I1113*H1113,2)</f>
        <v>0</v>
      </c>
      <c r="K1113" s="220" t="s">
        <v>187</v>
      </c>
      <c r="L1113" s="44"/>
      <c r="M1113" s="225" t="s">
        <v>1</v>
      </c>
      <c r="N1113" s="226" t="s">
        <v>45</v>
      </c>
      <c r="O1113" s="91"/>
      <c r="P1113" s="227">
        <f>O1113*H1113</f>
        <v>0</v>
      </c>
      <c r="Q1113" s="227">
        <v>0</v>
      </c>
      <c r="R1113" s="227">
        <f>Q1113*H1113</f>
        <v>0</v>
      </c>
      <c r="S1113" s="227">
        <v>0</v>
      </c>
      <c r="T1113" s="228">
        <f>S1113*H1113</f>
        <v>0</v>
      </c>
      <c r="U1113" s="38"/>
      <c r="V1113" s="38"/>
      <c r="W1113" s="38"/>
      <c r="X1113" s="38"/>
      <c r="Y1113" s="38"/>
      <c r="Z1113" s="38"/>
      <c r="AA1113" s="38"/>
      <c r="AB1113" s="38"/>
      <c r="AC1113" s="38"/>
      <c r="AD1113" s="38"/>
      <c r="AE1113" s="38"/>
      <c r="AR1113" s="229" t="s">
        <v>228</v>
      </c>
      <c r="AT1113" s="229" t="s">
        <v>183</v>
      </c>
      <c r="AU1113" s="229" t="s">
        <v>127</v>
      </c>
      <c r="AY1113" s="17" t="s">
        <v>181</v>
      </c>
      <c r="BE1113" s="230">
        <f>IF(N1113="základní",J1113,0)</f>
        <v>0</v>
      </c>
      <c r="BF1113" s="230">
        <f>IF(N1113="snížená",J1113,0)</f>
        <v>0</v>
      </c>
      <c r="BG1113" s="230">
        <f>IF(N1113="zákl. přenesená",J1113,0)</f>
        <v>0</v>
      </c>
      <c r="BH1113" s="230">
        <f>IF(N1113="sníž. přenesená",J1113,0)</f>
        <v>0</v>
      </c>
      <c r="BI1113" s="230">
        <f>IF(N1113="nulová",J1113,0)</f>
        <v>0</v>
      </c>
      <c r="BJ1113" s="17" t="s">
        <v>127</v>
      </c>
      <c r="BK1113" s="230">
        <f>ROUND(I1113*H1113,2)</f>
        <v>0</v>
      </c>
      <c r="BL1113" s="17" t="s">
        <v>228</v>
      </c>
      <c r="BM1113" s="229" t="s">
        <v>1524</v>
      </c>
    </row>
    <row r="1114" s="2" customFormat="1">
      <c r="A1114" s="38"/>
      <c r="B1114" s="39"/>
      <c r="C1114" s="40"/>
      <c r="D1114" s="231" t="s">
        <v>189</v>
      </c>
      <c r="E1114" s="40"/>
      <c r="F1114" s="232" t="s">
        <v>1525</v>
      </c>
      <c r="G1114" s="40"/>
      <c r="H1114" s="40"/>
      <c r="I1114" s="233"/>
      <c r="J1114" s="40"/>
      <c r="K1114" s="40"/>
      <c r="L1114" s="44"/>
      <c r="M1114" s="234"/>
      <c r="N1114" s="235"/>
      <c r="O1114" s="91"/>
      <c r="P1114" s="91"/>
      <c r="Q1114" s="91"/>
      <c r="R1114" s="91"/>
      <c r="S1114" s="91"/>
      <c r="T1114" s="92"/>
      <c r="U1114" s="38"/>
      <c r="V1114" s="38"/>
      <c r="W1114" s="38"/>
      <c r="X1114" s="38"/>
      <c r="Y1114" s="38"/>
      <c r="Z1114" s="38"/>
      <c r="AA1114" s="38"/>
      <c r="AB1114" s="38"/>
      <c r="AC1114" s="38"/>
      <c r="AD1114" s="38"/>
      <c r="AE1114" s="38"/>
      <c r="AT1114" s="17" t="s">
        <v>189</v>
      </c>
      <c r="AU1114" s="17" t="s">
        <v>127</v>
      </c>
    </row>
    <row r="1115" s="13" customFormat="1">
      <c r="A1115" s="13"/>
      <c r="B1115" s="236"/>
      <c r="C1115" s="237"/>
      <c r="D1115" s="238" t="s">
        <v>191</v>
      </c>
      <c r="E1115" s="239" t="s">
        <v>1</v>
      </c>
      <c r="F1115" s="240" t="s">
        <v>828</v>
      </c>
      <c r="G1115" s="237"/>
      <c r="H1115" s="241">
        <v>1</v>
      </c>
      <c r="I1115" s="242"/>
      <c r="J1115" s="237"/>
      <c r="K1115" s="237"/>
      <c r="L1115" s="243"/>
      <c r="M1115" s="244"/>
      <c r="N1115" s="245"/>
      <c r="O1115" s="245"/>
      <c r="P1115" s="245"/>
      <c r="Q1115" s="245"/>
      <c r="R1115" s="245"/>
      <c r="S1115" s="245"/>
      <c r="T1115" s="246"/>
      <c r="U1115" s="13"/>
      <c r="V1115" s="13"/>
      <c r="W1115" s="13"/>
      <c r="X1115" s="13"/>
      <c r="Y1115" s="13"/>
      <c r="Z1115" s="13"/>
      <c r="AA1115" s="13"/>
      <c r="AB1115" s="13"/>
      <c r="AC1115" s="13"/>
      <c r="AD1115" s="13"/>
      <c r="AE1115" s="13"/>
      <c r="AT1115" s="247" t="s">
        <v>191</v>
      </c>
      <c r="AU1115" s="247" t="s">
        <v>127</v>
      </c>
      <c r="AV1115" s="13" t="s">
        <v>127</v>
      </c>
      <c r="AW1115" s="13" t="s">
        <v>36</v>
      </c>
      <c r="AX1115" s="13" t="s">
        <v>79</v>
      </c>
      <c r="AY1115" s="247" t="s">
        <v>181</v>
      </c>
    </row>
    <row r="1116" s="13" customFormat="1">
      <c r="A1116" s="13"/>
      <c r="B1116" s="236"/>
      <c r="C1116" s="237"/>
      <c r="D1116" s="238" t="s">
        <v>191</v>
      </c>
      <c r="E1116" s="239" t="s">
        <v>1</v>
      </c>
      <c r="F1116" s="240" t="s">
        <v>829</v>
      </c>
      <c r="G1116" s="237"/>
      <c r="H1116" s="241">
        <v>9</v>
      </c>
      <c r="I1116" s="242"/>
      <c r="J1116" s="237"/>
      <c r="K1116" s="237"/>
      <c r="L1116" s="243"/>
      <c r="M1116" s="244"/>
      <c r="N1116" s="245"/>
      <c r="O1116" s="245"/>
      <c r="P1116" s="245"/>
      <c r="Q1116" s="245"/>
      <c r="R1116" s="245"/>
      <c r="S1116" s="245"/>
      <c r="T1116" s="246"/>
      <c r="U1116" s="13"/>
      <c r="V1116" s="13"/>
      <c r="W1116" s="13"/>
      <c r="X1116" s="13"/>
      <c r="Y1116" s="13"/>
      <c r="Z1116" s="13"/>
      <c r="AA1116" s="13"/>
      <c r="AB1116" s="13"/>
      <c r="AC1116" s="13"/>
      <c r="AD1116" s="13"/>
      <c r="AE1116" s="13"/>
      <c r="AT1116" s="247" t="s">
        <v>191</v>
      </c>
      <c r="AU1116" s="247" t="s">
        <v>127</v>
      </c>
      <c r="AV1116" s="13" t="s">
        <v>127</v>
      </c>
      <c r="AW1116" s="13" t="s">
        <v>36</v>
      </c>
      <c r="AX1116" s="13" t="s">
        <v>79</v>
      </c>
      <c r="AY1116" s="247" t="s">
        <v>181</v>
      </c>
    </row>
    <row r="1117" s="14" customFormat="1">
      <c r="A1117" s="14"/>
      <c r="B1117" s="248"/>
      <c r="C1117" s="249"/>
      <c r="D1117" s="238" t="s">
        <v>191</v>
      </c>
      <c r="E1117" s="250" t="s">
        <v>1</v>
      </c>
      <c r="F1117" s="251" t="s">
        <v>193</v>
      </c>
      <c r="G1117" s="249"/>
      <c r="H1117" s="252">
        <v>10</v>
      </c>
      <c r="I1117" s="253"/>
      <c r="J1117" s="249"/>
      <c r="K1117" s="249"/>
      <c r="L1117" s="254"/>
      <c r="M1117" s="255"/>
      <c r="N1117" s="256"/>
      <c r="O1117" s="256"/>
      <c r="P1117" s="256"/>
      <c r="Q1117" s="256"/>
      <c r="R1117" s="256"/>
      <c r="S1117" s="256"/>
      <c r="T1117" s="257"/>
      <c r="U1117" s="14"/>
      <c r="V1117" s="14"/>
      <c r="W1117" s="14"/>
      <c r="X1117" s="14"/>
      <c r="Y1117" s="14"/>
      <c r="Z1117" s="14"/>
      <c r="AA1117" s="14"/>
      <c r="AB1117" s="14"/>
      <c r="AC1117" s="14"/>
      <c r="AD1117" s="14"/>
      <c r="AE1117" s="14"/>
      <c r="AT1117" s="258" t="s">
        <v>191</v>
      </c>
      <c r="AU1117" s="258" t="s">
        <v>127</v>
      </c>
      <c r="AV1117" s="14" t="s">
        <v>188</v>
      </c>
      <c r="AW1117" s="14" t="s">
        <v>36</v>
      </c>
      <c r="AX1117" s="14" t="s">
        <v>86</v>
      </c>
      <c r="AY1117" s="258" t="s">
        <v>181</v>
      </c>
    </row>
    <row r="1118" s="2" customFormat="1" ht="37.8" customHeight="1">
      <c r="A1118" s="38"/>
      <c r="B1118" s="39"/>
      <c r="C1118" s="259" t="s">
        <v>1526</v>
      </c>
      <c r="D1118" s="259" t="s">
        <v>238</v>
      </c>
      <c r="E1118" s="260" t="s">
        <v>1527</v>
      </c>
      <c r="F1118" s="261" t="s">
        <v>1528</v>
      </c>
      <c r="G1118" s="262" t="s">
        <v>235</v>
      </c>
      <c r="H1118" s="263">
        <v>1</v>
      </c>
      <c r="I1118" s="264"/>
      <c r="J1118" s="265">
        <f>ROUND(I1118*H1118,2)</f>
        <v>0</v>
      </c>
      <c r="K1118" s="261" t="s">
        <v>729</v>
      </c>
      <c r="L1118" s="266"/>
      <c r="M1118" s="267" t="s">
        <v>1</v>
      </c>
      <c r="N1118" s="268" t="s">
        <v>45</v>
      </c>
      <c r="O1118" s="91"/>
      <c r="P1118" s="227">
        <f>O1118*H1118</f>
        <v>0</v>
      </c>
      <c r="Q1118" s="227">
        <v>0</v>
      </c>
      <c r="R1118" s="227">
        <f>Q1118*H1118</f>
        <v>0</v>
      </c>
      <c r="S1118" s="227">
        <v>0</v>
      </c>
      <c r="T1118" s="228">
        <f>S1118*H1118</f>
        <v>0</v>
      </c>
      <c r="U1118" s="38"/>
      <c r="V1118" s="38"/>
      <c r="W1118" s="38"/>
      <c r="X1118" s="38"/>
      <c r="Y1118" s="38"/>
      <c r="Z1118" s="38"/>
      <c r="AA1118" s="38"/>
      <c r="AB1118" s="38"/>
      <c r="AC1118" s="38"/>
      <c r="AD1118" s="38"/>
      <c r="AE1118" s="38"/>
      <c r="AR1118" s="229" t="s">
        <v>269</v>
      </c>
      <c r="AT1118" s="229" t="s">
        <v>238</v>
      </c>
      <c r="AU1118" s="229" t="s">
        <v>127</v>
      </c>
      <c r="AY1118" s="17" t="s">
        <v>181</v>
      </c>
      <c r="BE1118" s="230">
        <f>IF(N1118="základní",J1118,0)</f>
        <v>0</v>
      </c>
      <c r="BF1118" s="230">
        <f>IF(N1118="snížená",J1118,0)</f>
        <v>0</v>
      </c>
      <c r="BG1118" s="230">
        <f>IF(N1118="zákl. přenesená",J1118,0)</f>
        <v>0</v>
      </c>
      <c r="BH1118" s="230">
        <f>IF(N1118="sníž. přenesená",J1118,0)</f>
        <v>0</v>
      </c>
      <c r="BI1118" s="230">
        <f>IF(N1118="nulová",J1118,0)</f>
        <v>0</v>
      </c>
      <c r="BJ1118" s="17" t="s">
        <v>127</v>
      </c>
      <c r="BK1118" s="230">
        <f>ROUND(I1118*H1118,2)</f>
        <v>0</v>
      </c>
      <c r="BL1118" s="17" t="s">
        <v>228</v>
      </c>
      <c r="BM1118" s="229" t="s">
        <v>1529</v>
      </c>
    </row>
    <row r="1119" s="13" customFormat="1">
      <c r="A1119" s="13"/>
      <c r="B1119" s="236"/>
      <c r="C1119" s="237"/>
      <c r="D1119" s="238" t="s">
        <v>191</v>
      </c>
      <c r="E1119" s="239" t="s">
        <v>1</v>
      </c>
      <c r="F1119" s="240" t="s">
        <v>828</v>
      </c>
      <c r="G1119" s="237"/>
      <c r="H1119" s="241">
        <v>1</v>
      </c>
      <c r="I1119" s="242"/>
      <c r="J1119" s="237"/>
      <c r="K1119" s="237"/>
      <c r="L1119" s="243"/>
      <c r="M1119" s="244"/>
      <c r="N1119" s="245"/>
      <c r="O1119" s="245"/>
      <c r="P1119" s="245"/>
      <c r="Q1119" s="245"/>
      <c r="R1119" s="245"/>
      <c r="S1119" s="245"/>
      <c r="T1119" s="246"/>
      <c r="U1119" s="13"/>
      <c r="V1119" s="13"/>
      <c r="W1119" s="13"/>
      <c r="X1119" s="13"/>
      <c r="Y1119" s="13"/>
      <c r="Z1119" s="13"/>
      <c r="AA1119" s="13"/>
      <c r="AB1119" s="13"/>
      <c r="AC1119" s="13"/>
      <c r="AD1119" s="13"/>
      <c r="AE1119" s="13"/>
      <c r="AT1119" s="247" t="s">
        <v>191</v>
      </c>
      <c r="AU1119" s="247" t="s">
        <v>127</v>
      </c>
      <c r="AV1119" s="13" t="s">
        <v>127</v>
      </c>
      <c r="AW1119" s="13" t="s">
        <v>36</v>
      </c>
      <c r="AX1119" s="13" t="s">
        <v>79</v>
      </c>
      <c r="AY1119" s="247" t="s">
        <v>181</v>
      </c>
    </row>
    <row r="1120" s="14" customFormat="1">
      <c r="A1120" s="14"/>
      <c r="B1120" s="248"/>
      <c r="C1120" s="249"/>
      <c r="D1120" s="238" t="s">
        <v>191</v>
      </c>
      <c r="E1120" s="250" t="s">
        <v>1</v>
      </c>
      <c r="F1120" s="251" t="s">
        <v>193</v>
      </c>
      <c r="G1120" s="249"/>
      <c r="H1120" s="252">
        <v>1</v>
      </c>
      <c r="I1120" s="253"/>
      <c r="J1120" s="249"/>
      <c r="K1120" s="249"/>
      <c r="L1120" s="254"/>
      <c r="M1120" s="255"/>
      <c r="N1120" s="256"/>
      <c r="O1120" s="256"/>
      <c r="P1120" s="256"/>
      <c r="Q1120" s="256"/>
      <c r="R1120" s="256"/>
      <c r="S1120" s="256"/>
      <c r="T1120" s="257"/>
      <c r="U1120" s="14"/>
      <c r="V1120" s="14"/>
      <c r="W1120" s="14"/>
      <c r="X1120" s="14"/>
      <c r="Y1120" s="14"/>
      <c r="Z1120" s="14"/>
      <c r="AA1120" s="14"/>
      <c r="AB1120" s="14"/>
      <c r="AC1120" s="14"/>
      <c r="AD1120" s="14"/>
      <c r="AE1120" s="14"/>
      <c r="AT1120" s="258" t="s">
        <v>191</v>
      </c>
      <c r="AU1120" s="258" t="s">
        <v>127</v>
      </c>
      <c r="AV1120" s="14" t="s">
        <v>188</v>
      </c>
      <c r="AW1120" s="14" t="s">
        <v>36</v>
      </c>
      <c r="AX1120" s="14" t="s">
        <v>86</v>
      </c>
      <c r="AY1120" s="258" t="s">
        <v>181</v>
      </c>
    </row>
    <row r="1121" s="2" customFormat="1" ht="37.8" customHeight="1">
      <c r="A1121" s="38"/>
      <c r="B1121" s="39"/>
      <c r="C1121" s="259" t="s">
        <v>923</v>
      </c>
      <c r="D1121" s="259" t="s">
        <v>238</v>
      </c>
      <c r="E1121" s="260" t="s">
        <v>1530</v>
      </c>
      <c r="F1121" s="261" t="s">
        <v>1531</v>
      </c>
      <c r="G1121" s="262" t="s">
        <v>235</v>
      </c>
      <c r="H1121" s="263">
        <v>9</v>
      </c>
      <c r="I1121" s="264"/>
      <c r="J1121" s="265">
        <f>ROUND(I1121*H1121,2)</f>
        <v>0</v>
      </c>
      <c r="K1121" s="261" t="s">
        <v>729</v>
      </c>
      <c r="L1121" s="266"/>
      <c r="M1121" s="267" t="s">
        <v>1</v>
      </c>
      <c r="N1121" s="268" t="s">
        <v>45</v>
      </c>
      <c r="O1121" s="91"/>
      <c r="P1121" s="227">
        <f>O1121*H1121</f>
        <v>0</v>
      </c>
      <c r="Q1121" s="227">
        <v>0</v>
      </c>
      <c r="R1121" s="227">
        <f>Q1121*H1121</f>
        <v>0</v>
      </c>
      <c r="S1121" s="227">
        <v>0</v>
      </c>
      <c r="T1121" s="228">
        <f>S1121*H1121</f>
        <v>0</v>
      </c>
      <c r="U1121" s="38"/>
      <c r="V1121" s="38"/>
      <c r="W1121" s="38"/>
      <c r="X1121" s="38"/>
      <c r="Y1121" s="38"/>
      <c r="Z1121" s="38"/>
      <c r="AA1121" s="38"/>
      <c r="AB1121" s="38"/>
      <c r="AC1121" s="38"/>
      <c r="AD1121" s="38"/>
      <c r="AE1121" s="38"/>
      <c r="AR1121" s="229" t="s">
        <v>269</v>
      </c>
      <c r="AT1121" s="229" t="s">
        <v>238</v>
      </c>
      <c r="AU1121" s="229" t="s">
        <v>127</v>
      </c>
      <c r="AY1121" s="17" t="s">
        <v>181</v>
      </c>
      <c r="BE1121" s="230">
        <f>IF(N1121="základní",J1121,0)</f>
        <v>0</v>
      </c>
      <c r="BF1121" s="230">
        <f>IF(N1121="snížená",J1121,0)</f>
        <v>0</v>
      </c>
      <c r="BG1121" s="230">
        <f>IF(N1121="zákl. přenesená",J1121,0)</f>
        <v>0</v>
      </c>
      <c r="BH1121" s="230">
        <f>IF(N1121="sníž. přenesená",J1121,0)</f>
        <v>0</v>
      </c>
      <c r="BI1121" s="230">
        <f>IF(N1121="nulová",J1121,0)</f>
        <v>0</v>
      </c>
      <c r="BJ1121" s="17" t="s">
        <v>127</v>
      </c>
      <c r="BK1121" s="230">
        <f>ROUND(I1121*H1121,2)</f>
        <v>0</v>
      </c>
      <c r="BL1121" s="17" t="s">
        <v>228</v>
      </c>
      <c r="BM1121" s="229" t="s">
        <v>1532</v>
      </c>
    </row>
    <row r="1122" s="13" customFormat="1">
      <c r="A1122" s="13"/>
      <c r="B1122" s="236"/>
      <c r="C1122" s="237"/>
      <c r="D1122" s="238" t="s">
        <v>191</v>
      </c>
      <c r="E1122" s="239" t="s">
        <v>1</v>
      </c>
      <c r="F1122" s="240" t="s">
        <v>829</v>
      </c>
      <c r="G1122" s="237"/>
      <c r="H1122" s="241">
        <v>9</v>
      </c>
      <c r="I1122" s="242"/>
      <c r="J1122" s="237"/>
      <c r="K1122" s="237"/>
      <c r="L1122" s="243"/>
      <c r="M1122" s="244"/>
      <c r="N1122" s="245"/>
      <c r="O1122" s="245"/>
      <c r="P1122" s="245"/>
      <c r="Q1122" s="245"/>
      <c r="R1122" s="245"/>
      <c r="S1122" s="245"/>
      <c r="T1122" s="246"/>
      <c r="U1122" s="13"/>
      <c r="V1122" s="13"/>
      <c r="W1122" s="13"/>
      <c r="X1122" s="13"/>
      <c r="Y1122" s="13"/>
      <c r="Z1122" s="13"/>
      <c r="AA1122" s="13"/>
      <c r="AB1122" s="13"/>
      <c r="AC1122" s="13"/>
      <c r="AD1122" s="13"/>
      <c r="AE1122" s="13"/>
      <c r="AT1122" s="247" t="s">
        <v>191</v>
      </c>
      <c r="AU1122" s="247" t="s">
        <v>127</v>
      </c>
      <c r="AV1122" s="13" t="s">
        <v>127</v>
      </c>
      <c r="AW1122" s="13" t="s">
        <v>36</v>
      </c>
      <c r="AX1122" s="13" t="s">
        <v>79</v>
      </c>
      <c r="AY1122" s="247" t="s">
        <v>181</v>
      </c>
    </row>
    <row r="1123" s="14" customFormat="1">
      <c r="A1123" s="14"/>
      <c r="B1123" s="248"/>
      <c r="C1123" s="249"/>
      <c r="D1123" s="238" t="s">
        <v>191</v>
      </c>
      <c r="E1123" s="250" t="s">
        <v>1</v>
      </c>
      <c r="F1123" s="251" t="s">
        <v>193</v>
      </c>
      <c r="G1123" s="249"/>
      <c r="H1123" s="252">
        <v>9</v>
      </c>
      <c r="I1123" s="253"/>
      <c r="J1123" s="249"/>
      <c r="K1123" s="249"/>
      <c r="L1123" s="254"/>
      <c r="M1123" s="255"/>
      <c r="N1123" s="256"/>
      <c r="O1123" s="256"/>
      <c r="P1123" s="256"/>
      <c r="Q1123" s="256"/>
      <c r="R1123" s="256"/>
      <c r="S1123" s="256"/>
      <c r="T1123" s="257"/>
      <c r="U1123" s="14"/>
      <c r="V1123" s="14"/>
      <c r="W1123" s="14"/>
      <c r="X1123" s="14"/>
      <c r="Y1123" s="14"/>
      <c r="Z1123" s="14"/>
      <c r="AA1123" s="14"/>
      <c r="AB1123" s="14"/>
      <c r="AC1123" s="14"/>
      <c r="AD1123" s="14"/>
      <c r="AE1123" s="14"/>
      <c r="AT1123" s="258" t="s">
        <v>191</v>
      </c>
      <c r="AU1123" s="258" t="s">
        <v>127</v>
      </c>
      <c r="AV1123" s="14" t="s">
        <v>188</v>
      </c>
      <c r="AW1123" s="14" t="s">
        <v>36</v>
      </c>
      <c r="AX1123" s="14" t="s">
        <v>86</v>
      </c>
      <c r="AY1123" s="258" t="s">
        <v>181</v>
      </c>
    </row>
    <row r="1124" s="2" customFormat="1" ht="37.8" customHeight="1">
      <c r="A1124" s="38"/>
      <c r="B1124" s="39"/>
      <c r="C1124" s="218" t="s">
        <v>1533</v>
      </c>
      <c r="D1124" s="218" t="s">
        <v>183</v>
      </c>
      <c r="E1124" s="219" t="s">
        <v>1534</v>
      </c>
      <c r="F1124" s="220" t="s">
        <v>1535</v>
      </c>
      <c r="G1124" s="221" t="s">
        <v>235</v>
      </c>
      <c r="H1124" s="222">
        <v>18</v>
      </c>
      <c r="I1124" s="223"/>
      <c r="J1124" s="224">
        <f>ROUND(I1124*H1124,2)</f>
        <v>0</v>
      </c>
      <c r="K1124" s="220" t="s">
        <v>187</v>
      </c>
      <c r="L1124" s="44"/>
      <c r="M1124" s="225" t="s">
        <v>1</v>
      </c>
      <c r="N1124" s="226" t="s">
        <v>45</v>
      </c>
      <c r="O1124" s="91"/>
      <c r="P1124" s="227">
        <f>O1124*H1124</f>
        <v>0</v>
      </c>
      <c r="Q1124" s="227">
        <v>0</v>
      </c>
      <c r="R1124" s="227">
        <f>Q1124*H1124</f>
        <v>0</v>
      </c>
      <c r="S1124" s="227">
        <v>0</v>
      </c>
      <c r="T1124" s="228">
        <f>S1124*H1124</f>
        <v>0</v>
      </c>
      <c r="U1124" s="38"/>
      <c r="V1124" s="38"/>
      <c r="W1124" s="38"/>
      <c r="X1124" s="38"/>
      <c r="Y1124" s="38"/>
      <c r="Z1124" s="38"/>
      <c r="AA1124" s="38"/>
      <c r="AB1124" s="38"/>
      <c r="AC1124" s="38"/>
      <c r="AD1124" s="38"/>
      <c r="AE1124" s="38"/>
      <c r="AR1124" s="229" t="s">
        <v>228</v>
      </c>
      <c r="AT1124" s="229" t="s">
        <v>183</v>
      </c>
      <c r="AU1124" s="229" t="s">
        <v>127</v>
      </c>
      <c r="AY1124" s="17" t="s">
        <v>181</v>
      </c>
      <c r="BE1124" s="230">
        <f>IF(N1124="základní",J1124,0)</f>
        <v>0</v>
      </c>
      <c r="BF1124" s="230">
        <f>IF(N1124="snížená",J1124,0)</f>
        <v>0</v>
      </c>
      <c r="BG1124" s="230">
        <f>IF(N1124="zákl. přenesená",J1124,0)</f>
        <v>0</v>
      </c>
      <c r="BH1124" s="230">
        <f>IF(N1124="sníž. přenesená",J1124,0)</f>
        <v>0</v>
      </c>
      <c r="BI1124" s="230">
        <f>IF(N1124="nulová",J1124,0)</f>
        <v>0</v>
      </c>
      <c r="BJ1124" s="17" t="s">
        <v>127</v>
      </c>
      <c r="BK1124" s="230">
        <f>ROUND(I1124*H1124,2)</f>
        <v>0</v>
      </c>
      <c r="BL1124" s="17" t="s">
        <v>228</v>
      </c>
      <c r="BM1124" s="229" t="s">
        <v>1536</v>
      </c>
    </row>
    <row r="1125" s="2" customFormat="1">
      <c r="A1125" s="38"/>
      <c r="B1125" s="39"/>
      <c r="C1125" s="40"/>
      <c r="D1125" s="231" t="s">
        <v>189</v>
      </c>
      <c r="E1125" s="40"/>
      <c r="F1125" s="232" t="s">
        <v>1537</v>
      </c>
      <c r="G1125" s="40"/>
      <c r="H1125" s="40"/>
      <c r="I1125" s="233"/>
      <c r="J1125" s="40"/>
      <c r="K1125" s="40"/>
      <c r="L1125" s="44"/>
      <c r="M1125" s="234"/>
      <c r="N1125" s="235"/>
      <c r="O1125" s="91"/>
      <c r="P1125" s="91"/>
      <c r="Q1125" s="91"/>
      <c r="R1125" s="91"/>
      <c r="S1125" s="91"/>
      <c r="T1125" s="92"/>
      <c r="U1125" s="38"/>
      <c r="V1125" s="38"/>
      <c r="W1125" s="38"/>
      <c r="X1125" s="38"/>
      <c r="Y1125" s="38"/>
      <c r="Z1125" s="38"/>
      <c r="AA1125" s="38"/>
      <c r="AB1125" s="38"/>
      <c r="AC1125" s="38"/>
      <c r="AD1125" s="38"/>
      <c r="AE1125" s="38"/>
      <c r="AT1125" s="17" t="s">
        <v>189</v>
      </c>
      <c r="AU1125" s="17" t="s">
        <v>127</v>
      </c>
    </row>
    <row r="1126" s="13" customFormat="1">
      <c r="A1126" s="13"/>
      <c r="B1126" s="236"/>
      <c r="C1126" s="237"/>
      <c r="D1126" s="238" t="s">
        <v>191</v>
      </c>
      <c r="E1126" s="239" t="s">
        <v>1</v>
      </c>
      <c r="F1126" s="240" t="s">
        <v>830</v>
      </c>
      <c r="G1126" s="237"/>
      <c r="H1126" s="241">
        <v>2</v>
      </c>
      <c r="I1126" s="242"/>
      <c r="J1126" s="237"/>
      <c r="K1126" s="237"/>
      <c r="L1126" s="243"/>
      <c r="M1126" s="244"/>
      <c r="N1126" s="245"/>
      <c r="O1126" s="245"/>
      <c r="P1126" s="245"/>
      <c r="Q1126" s="245"/>
      <c r="R1126" s="245"/>
      <c r="S1126" s="245"/>
      <c r="T1126" s="246"/>
      <c r="U1126" s="13"/>
      <c r="V1126" s="13"/>
      <c r="W1126" s="13"/>
      <c r="X1126" s="13"/>
      <c r="Y1126" s="13"/>
      <c r="Z1126" s="13"/>
      <c r="AA1126" s="13"/>
      <c r="AB1126" s="13"/>
      <c r="AC1126" s="13"/>
      <c r="AD1126" s="13"/>
      <c r="AE1126" s="13"/>
      <c r="AT1126" s="247" t="s">
        <v>191</v>
      </c>
      <c r="AU1126" s="247" t="s">
        <v>127</v>
      </c>
      <c r="AV1126" s="13" t="s">
        <v>127</v>
      </c>
      <c r="AW1126" s="13" t="s">
        <v>36</v>
      </c>
      <c r="AX1126" s="13" t="s">
        <v>79</v>
      </c>
      <c r="AY1126" s="247" t="s">
        <v>181</v>
      </c>
    </row>
    <row r="1127" s="13" customFormat="1">
      <c r="A1127" s="13"/>
      <c r="B1127" s="236"/>
      <c r="C1127" s="237"/>
      <c r="D1127" s="238" t="s">
        <v>191</v>
      </c>
      <c r="E1127" s="239" t="s">
        <v>1</v>
      </c>
      <c r="F1127" s="240" t="s">
        <v>831</v>
      </c>
      <c r="G1127" s="237"/>
      <c r="H1127" s="241">
        <v>8</v>
      </c>
      <c r="I1127" s="242"/>
      <c r="J1127" s="237"/>
      <c r="K1127" s="237"/>
      <c r="L1127" s="243"/>
      <c r="M1127" s="244"/>
      <c r="N1127" s="245"/>
      <c r="O1127" s="245"/>
      <c r="P1127" s="245"/>
      <c r="Q1127" s="245"/>
      <c r="R1127" s="245"/>
      <c r="S1127" s="245"/>
      <c r="T1127" s="246"/>
      <c r="U1127" s="13"/>
      <c r="V1127" s="13"/>
      <c r="W1127" s="13"/>
      <c r="X1127" s="13"/>
      <c r="Y1127" s="13"/>
      <c r="Z1127" s="13"/>
      <c r="AA1127" s="13"/>
      <c r="AB1127" s="13"/>
      <c r="AC1127" s="13"/>
      <c r="AD1127" s="13"/>
      <c r="AE1127" s="13"/>
      <c r="AT1127" s="247" t="s">
        <v>191</v>
      </c>
      <c r="AU1127" s="247" t="s">
        <v>127</v>
      </c>
      <c r="AV1127" s="13" t="s">
        <v>127</v>
      </c>
      <c r="AW1127" s="13" t="s">
        <v>36</v>
      </c>
      <c r="AX1127" s="13" t="s">
        <v>79</v>
      </c>
      <c r="AY1127" s="247" t="s">
        <v>181</v>
      </c>
    </row>
    <row r="1128" s="13" customFormat="1">
      <c r="A1128" s="13"/>
      <c r="B1128" s="236"/>
      <c r="C1128" s="237"/>
      <c r="D1128" s="238" t="s">
        <v>191</v>
      </c>
      <c r="E1128" s="239" t="s">
        <v>1</v>
      </c>
      <c r="F1128" s="240" t="s">
        <v>832</v>
      </c>
      <c r="G1128" s="237"/>
      <c r="H1128" s="241">
        <v>4</v>
      </c>
      <c r="I1128" s="242"/>
      <c r="J1128" s="237"/>
      <c r="K1128" s="237"/>
      <c r="L1128" s="243"/>
      <c r="M1128" s="244"/>
      <c r="N1128" s="245"/>
      <c r="O1128" s="245"/>
      <c r="P1128" s="245"/>
      <c r="Q1128" s="245"/>
      <c r="R1128" s="245"/>
      <c r="S1128" s="245"/>
      <c r="T1128" s="246"/>
      <c r="U1128" s="13"/>
      <c r="V1128" s="13"/>
      <c r="W1128" s="13"/>
      <c r="X1128" s="13"/>
      <c r="Y1128" s="13"/>
      <c r="Z1128" s="13"/>
      <c r="AA1128" s="13"/>
      <c r="AB1128" s="13"/>
      <c r="AC1128" s="13"/>
      <c r="AD1128" s="13"/>
      <c r="AE1128" s="13"/>
      <c r="AT1128" s="247" t="s">
        <v>191</v>
      </c>
      <c r="AU1128" s="247" t="s">
        <v>127</v>
      </c>
      <c r="AV1128" s="13" t="s">
        <v>127</v>
      </c>
      <c r="AW1128" s="13" t="s">
        <v>36</v>
      </c>
      <c r="AX1128" s="13" t="s">
        <v>79</v>
      </c>
      <c r="AY1128" s="247" t="s">
        <v>181</v>
      </c>
    </row>
    <row r="1129" s="13" customFormat="1">
      <c r="A1129" s="13"/>
      <c r="B1129" s="236"/>
      <c r="C1129" s="237"/>
      <c r="D1129" s="238" t="s">
        <v>191</v>
      </c>
      <c r="E1129" s="239" t="s">
        <v>1</v>
      </c>
      <c r="F1129" s="240" t="s">
        <v>833</v>
      </c>
      <c r="G1129" s="237"/>
      <c r="H1129" s="241">
        <v>2</v>
      </c>
      <c r="I1129" s="242"/>
      <c r="J1129" s="237"/>
      <c r="K1129" s="237"/>
      <c r="L1129" s="243"/>
      <c r="M1129" s="244"/>
      <c r="N1129" s="245"/>
      <c r="O1129" s="245"/>
      <c r="P1129" s="245"/>
      <c r="Q1129" s="245"/>
      <c r="R1129" s="245"/>
      <c r="S1129" s="245"/>
      <c r="T1129" s="246"/>
      <c r="U1129" s="13"/>
      <c r="V1129" s="13"/>
      <c r="W1129" s="13"/>
      <c r="X1129" s="13"/>
      <c r="Y1129" s="13"/>
      <c r="Z1129" s="13"/>
      <c r="AA1129" s="13"/>
      <c r="AB1129" s="13"/>
      <c r="AC1129" s="13"/>
      <c r="AD1129" s="13"/>
      <c r="AE1129" s="13"/>
      <c r="AT1129" s="247" t="s">
        <v>191</v>
      </c>
      <c r="AU1129" s="247" t="s">
        <v>127</v>
      </c>
      <c r="AV1129" s="13" t="s">
        <v>127</v>
      </c>
      <c r="AW1129" s="13" t="s">
        <v>36</v>
      </c>
      <c r="AX1129" s="13" t="s">
        <v>79</v>
      </c>
      <c r="AY1129" s="247" t="s">
        <v>181</v>
      </c>
    </row>
    <row r="1130" s="13" customFormat="1">
      <c r="A1130" s="13"/>
      <c r="B1130" s="236"/>
      <c r="C1130" s="237"/>
      <c r="D1130" s="238" t="s">
        <v>191</v>
      </c>
      <c r="E1130" s="239" t="s">
        <v>1</v>
      </c>
      <c r="F1130" s="240" t="s">
        <v>834</v>
      </c>
      <c r="G1130" s="237"/>
      <c r="H1130" s="241">
        <v>2</v>
      </c>
      <c r="I1130" s="242"/>
      <c r="J1130" s="237"/>
      <c r="K1130" s="237"/>
      <c r="L1130" s="243"/>
      <c r="M1130" s="244"/>
      <c r="N1130" s="245"/>
      <c r="O1130" s="245"/>
      <c r="P1130" s="245"/>
      <c r="Q1130" s="245"/>
      <c r="R1130" s="245"/>
      <c r="S1130" s="245"/>
      <c r="T1130" s="246"/>
      <c r="U1130" s="13"/>
      <c r="V1130" s="13"/>
      <c r="W1130" s="13"/>
      <c r="X1130" s="13"/>
      <c r="Y1130" s="13"/>
      <c r="Z1130" s="13"/>
      <c r="AA1130" s="13"/>
      <c r="AB1130" s="13"/>
      <c r="AC1130" s="13"/>
      <c r="AD1130" s="13"/>
      <c r="AE1130" s="13"/>
      <c r="AT1130" s="247" t="s">
        <v>191</v>
      </c>
      <c r="AU1130" s="247" t="s">
        <v>127</v>
      </c>
      <c r="AV1130" s="13" t="s">
        <v>127</v>
      </c>
      <c r="AW1130" s="13" t="s">
        <v>36</v>
      </c>
      <c r="AX1130" s="13" t="s">
        <v>79</v>
      </c>
      <c r="AY1130" s="247" t="s">
        <v>181</v>
      </c>
    </row>
    <row r="1131" s="14" customFormat="1">
      <c r="A1131" s="14"/>
      <c r="B1131" s="248"/>
      <c r="C1131" s="249"/>
      <c r="D1131" s="238" t="s">
        <v>191</v>
      </c>
      <c r="E1131" s="250" t="s">
        <v>1</v>
      </c>
      <c r="F1131" s="251" t="s">
        <v>193</v>
      </c>
      <c r="G1131" s="249"/>
      <c r="H1131" s="252">
        <v>18</v>
      </c>
      <c r="I1131" s="253"/>
      <c r="J1131" s="249"/>
      <c r="K1131" s="249"/>
      <c r="L1131" s="254"/>
      <c r="M1131" s="255"/>
      <c r="N1131" s="256"/>
      <c r="O1131" s="256"/>
      <c r="P1131" s="256"/>
      <c r="Q1131" s="256"/>
      <c r="R1131" s="256"/>
      <c r="S1131" s="256"/>
      <c r="T1131" s="257"/>
      <c r="U1131" s="14"/>
      <c r="V1131" s="14"/>
      <c r="W1131" s="14"/>
      <c r="X1131" s="14"/>
      <c r="Y1131" s="14"/>
      <c r="Z1131" s="14"/>
      <c r="AA1131" s="14"/>
      <c r="AB1131" s="14"/>
      <c r="AC1131" s="14"/>
      <c r="AD1131" s="14"/>
      <c r="AE1131" s="14"/>
      <c r="AT1131" s="258" t="s">
        <v>191</v>
      </c>
      <c r="AU1131" s="258" t="s">
        <v>127</v>
      </c>
      <c r="AV1131" s="14" t="s">
        <v>188</v>
      </c>
      <c r="AW1131" s="14" t="s">
        <v>36</v>
      </c>
      <c r="AX1131" s="14" t="s">
        <v>86</v>
      </c>
      <c r="AY1131" s="258" t="s">
        <v>181</v>
      </c>
    </row>
    <row r="1132" s="2" customFormat="1" ht="37.8" customHeight="1">
      <c r="A1132" s="38"/>
      <c r="B1132" s="39"/>
      <c r="C1132" s="259" t="s">
        <v>931</v>
      </c>
      <c r="D1132" s="259" t="s">
        <v>238</v>
      </c>
      <c r="E1132" s="260" t="s">
        <v>1538</v>
      </c>
      <c r="F1132" s="261" t="s">
        <v>1539</v>
      </c>
      <c r="G1132" s="262" t="s">
        <v>235</v>
      </c>
      <c r="H1132" s="263">
        <v>2</v>
      </c>
      <c r="I1132" s="264"/>
      <c r="J1132" s="265">
        <f>ROUND(I1132*H1132,2)</f>
        <v>0</v>
      </c>
      <c r="K1132" s="261" t="s">
        <v>729</v>
      </c>
      <c r="L1132" s="266"/>
      <c r="M1132" s="267" t="s">
        <v>1</v>
      </c>
      <c r="N1132" s="268" t="s">
        <v>45</v>
      </c>
      <c r="O1132" s="91"/>
      <c r="P1132" s="227">
        <f>O1132*H1132</f>
        <v>0</v>
      </c>
      <c r="Q1132" s="227">
        <v>0</v>
      </c>
      <c r="R1132" s="227">
        <f>Q1132*H1132</f>
        <v>0</v>
      </c>
      <c r="S1132" s="227">
        <v>0</v>
      </c>
      <c r="T1132" s="228">
        <f>S1132*H1132</f>
        <v>0</v>
      </c>
      <c r="U1132" s="38"/>
      <c r="V1132" s="38"/>
      <c r="W1132" s="38"/>
      <c r="X1132" s="38"/>
      <c r="Y1132" s="38"/>
      <c r="Z1132" s="38"/>
      <c r="AA1132" s="38"/>
      <c r="AB1132" s="38"/>
      <c r="AC1132" s="38"/>
      <c r="AD1132" s="38"/>
      <c r="AE1132" s="38"/>
      <c r="AR1132" s="229" t="s">
        <v>269</v>
      </c>
      <c r="AT1132" s="229" t="s">
        <v>238</v>
      </c>
      <c r="AU1132" s="229" t="s">
        <v>127</v>
      </c>
      <c r="AY1132" s="17" t="s">
        <v>181</v>
      </c>
      <c r="BE1132" s="230">
        <f>IF(N1132="základní",J1132,0)</f>
        <v>0</v>
      </c>
      <c r="BF1132" s="230">
        <f>IF(N1132="snížená",J1132,0)</f>
        <v>0</v>
      </c>
      <c r="BG1132" s="230">
        <f>IF(N1132="zákl. přenesená",J1132,0)</f>
        <v>0</v>
      </c>
      <c r="BH1132" s="230">
        <f>IF(N1132="sníž. přenesená",J1132,0)</f>
        <v>0</v>
      </c>
      <c r="BI1132" s="230">
        <f>IF(N1132="nulová",J1132,0)</f>
        <v>0</v>
      </c>
      <c r="BJ1132" s="17" t="s">
        <v>127</v>
      </c>
      <c r="BK1132" s="230">
        <f>ROUND(I1132*H1132,2)</f>
        <v>0</v>
      </c>
      <c r="BL1132" s="17" t="s">
        <v>228</v>
      </c>
      <c r="BM1132" s="229" t="s">
        <v>1540</v>
      </c>
    </row>
    <row r="1133" s="13" customFormat="1">
      <c r="A1133" s="13"/>
      <c r="B1133" s="236"/>
      <c r="C1133" s="237"/>
      <c r="D1133" s="238" t="s">
        <v>191</v>
      </c>
      <c r="E1133" s="239" t="s">
        <v>1</v>
      </c>
      <c r="F1133" s="240" t="s">
        <v>830</v>
      </c>
      <c r="G1133" s="237"/>
      <c r="H1133" s="241">
        <v>2</v>
      </c>
      <c r="I1133" s="242"/>
      <c r="J1133" s="237"/>
      <c r="K1133" s="237"/>
      <c r="L1133" s="243"/>
      <c r="M1133" s="244"/>
      <c r="N1133" s="245"/>
      <c r="O1133" s="245"/>
      <c r="P1133" s="245"/>
      <c r="Q1133" s="245"/>
      <c r="R1133" s="245"/>
      <c r="S1133" s="245"/>
      <c r="T1133" s="246"/>
      <c r="U1133" s="13"/>
      <c r="V1133" s="13"/>
      <c r="W1133" s="13"/>
      <c r="X1133" s="13"/>
      <c r="Y1133" s="13"/>
      <c r="Z1133" s="13"/>
      <c r="AA1133" s="13"/>
      <c r="AB1133" s="13"/>
      <c r="AC1133" s="13"/>
      <c r="AD1133" s="13"/>
      <c r="AE1133" s="13"/>
      <c r="AT1133" s="247" t="s">
        <v>191</v>
      </c>
      <c r="AU1133" s="247" t="s">
        <v>127</v>
      </c>
      <c r="AV1133" s="13" t="s">
        <v>127</v>
      </c>
      <c r="AW1133" s="13" t="s">
        <v>36</v>
      </c>
      <c r="AX1133" s="13" t="s">
        <v>79</v>
      </c>
      <c r="AY1133" s="247" t="s">
        <v>181</v>
      </c>
    </row>
    <row r="1134" s="14" customFormat="1">
      <c r="A1134" s="14"/>
      <c r="B1134" s="248"/>
      <c r="C1134" s="249"/>
      <c r="D1134" s="238" t="s">
        <v>191</v>
      </c>
      <c r="E1134" s="250" t="s">
        <v>1</v>
      </c>
      <c r="F1134" s="251" t="s">
        <v>193</v>
      </c>
      <c r="G1134" s="249"/>
      <c r="H1134" s="252">
        <v>2</v>
      </c>
      <c r="I1134" s="253"/>
      <c r="J1134" s="249"/>
      <c r="K1134" s="249"/>
      <c r="L1134" s="254"/>
      <c r="M1134" s="255"/>
      <c r="N1134" s="256"/>
      <c r="O1134" s="256"/>
      <c r="P1134" s="256"/>
      <c r="Q1134" s="256"/>
      <c r="R1134" s="256"/>
      <c r="S1134" s="256"/>
      <c r="T1134" s="257"/>
      <c r="U1134" s="14"/>
      <c r="V1134" s="14"/>
      <c r="W1134" s="14"/>
      <c r="X1134" s="14"/>
      <c r="Y1134" s="14"/>
      <c r="Z1134" s="14"/>
      <c r="AA1134" s="14"/>
      <c r="AB1134" s="14"/>
      <c r="AC1134" s="14"/>
      <c r="AD1134" s="14"/>
      <c r="AE1134" s="14"/>
      <c r="AT1134" s="258" t="s">
        <v>191</v>
      </c>
      <c r="AU1134" s="258" t="s">
        <v>127</v>
      </c>
      <c r="AV1134" s="14" t="s">
        <v>188</v>
      </c>
      <c r="AW1134" s="14" t="s">
        <v>36</v>
      </c>
      <c r="AX1134" s="14" t="s">
        <v>86</v>
      </c>
      <c r="AY1134" s="258" t="s">
        <v>181</v>
      </c>
    </row>
    <row r="1135" s="2" customFormat="1" ht="37.8" customHeight="1">
      <c r="A1135" s="38"/>
      <c r="B1135" s="39"/>
      <c r="C1135" s="259" t="s">
        <v>1541</v>
      </c>
      <c r="D1135" s="259" t="s">
        <v>238</v>
      </c>
      <c r="E1135" s="260" t="s">
        <v>1542</v>
      </c>
      <c r="F1135" s="261" t="s">
        <v>1543</v>
      </c>
      <c r="G1135" s="262" t="s">
        <v>235</v>
      </c>
      <c r="H1135" s="263">
        <v>2</v>
      </c>
      <c r="I1135" s="264"/>
      <c r="J1135" s="265">
        <f>ROUND(I1135*H1135,2)</f>
        <v>0</v>
      </c>
      <c r="K1135" s="261" t="s">
        <v>729</v>
      </c>
      <c r="L1135" s="266"/>
      <c r="M1135" s="267" t="s">
        <v>1</v>
      </c>
      <c r="N1135" s="268" t="s">
        <v>45</v>
      </c>
      <c r="O1135" s="91"/>
      <c r="P1135" s="227">
        <f>O1135*H1135</f>
        <v>0</v>
      </c>
      <c r="Q1135" s="227">
        <v>0</v>
      </c>
      <c r="R1135" s="227">
        <f>Q1135*H1135</f>
        <v>0</v>
      </c>
      <c r="S1135" s="227">
        <v>0</v>
      </c>
      <c r="T1135" s="228">
        <f>S1135*H1135</f>
        <v>0</v>
      </c>
      <c r="U1135" s="38"/>
      <c r="V1135" s="38"/>
      <c r="W1135" s="38"/>
      <c r="X1135" s="38"/>
      <c r="Y1135" s="38"/>
      <c r="Z1135" s="38"/>
      <c r="AA1135" s="38"/>
      <c r="AB1135" s="38"/>
      <c r="AC1135" s="38"/>
      <c r="AD1135" s="38"/>
      <c r="AE1135" s="38"/>
      <c r="AR1135" s="229" t="s">
        <v>269</v>
      </c>
      <c r="AT1135" s="229" t="s">
        <v>238</v>
      </c>
      <c r="AU1135" s="229" t="s">
        <v>127</v>
      </c>
      <c r="AY1135" s="17" t="s">
        <v>181</v>
      </c>
      <c r="BE1135" s="230">
        <f>IF(N1135="základní",J1135,0)</f>
        <v>0</v>
      </c>
      <c r="BF1135" s="230">
        <f>IF(N1135="snížená",J1135,0)</f>
        <v>0</v>
      </c>
      <c r="BG1135" s="230">
        <f>IF(N1135="zákl. přenesená",J1135,0)</f>
        <v>0</v>
      </c>
      <c r="BH1135" s="230">
        <f>IF(N1135="sníž. přenesená",J1135,0)</f>
        <v>0</v>
      </c>
      <c r="BI1135" s="230">
        <f>IF(N1135="nulová",J1135,0)</f>
        <v>0</v>
      </c>
      <c r="BJ1135" s="17" t="s">
        <v>127</v>
      </c>
      <c r="BK1135" s="230">
        <f>ROUND(I1135*H1135,2)</f>
        <v>0</v>
      </c>
      <c r="BL1135" s="17" t="s">
        <v>228</v>
      </c>
      <c r="BM1135" s="229" t="s">
        <v>1544</v>
      </c>
    </row>
    <row r="1136" s="13" customFormat="1">
      <c r="A1136" s="13"/>
      <c r="B1136" s="236"/>
      <c r="C1136" s="237"/>
      <c r="D1136" s="238" t="s">
        <v>191</v>
      </c>
      <c r="E1136" s="239" t="s">
        <v>1</v>
      </c>
      <c r="F1136" s="240" t="s">
        <v>834</v>
      </c>
      <c r="G1136" s="237"/>
      <c r="H1136" s="241">
        <v>2</v>
      </c>
      <c r="I1136" s="242"/>
      <c r="J1136" s="237"/>
      <c r="K1136" s="237"/>
      <c r="L1136" s="243"/>
      <c r="M1136" s="244"/>
      <c r="N1136" s="245"/>
      <c r="O1136" s="245"/>
      <c r="P1136" s="245"/>
      <c r="Q1136" s="245"/>
      <c r="R1136" s="245"/>
      <c r="S1136" s="245"/>
      <c r="T1136" s="246"/>
      <c r="U1136" s="13"/>
      <c r="V1136" s="13"/>
      <c r="W1136" s="13"/>
      <c r="X1136" s="13"/>
      <c r="Y1136" s="13"/>
      <c r="Z1136" s="13"/>
      <c r="AA1136" s="13"/>
      <c r="AB1136" s="13"/>
      <c r="AC1136" s="13"/>
      <c r="AD1136" s="13"/>
      <c r="AE1136" s="13"/>
      <c r="AT1136" s="247" t="s">
        <v>191</v>
      </c>
      <c r="AU1136" s="247" t="s">
        <v>127</v>
      </c>
      <c r="AV1136" s="13" t="s">
        <v>127</v>
      </c>
      <c r="AW1136" s="13" t="s">
        <v>36</v>
      </c>
      <c r="AX1136" s="13" t="s">
        <v>79</v>
      </c>
      <c r="AY1136" s="247" t="s">
        <v>181</v>
      </c>
    </row>
    <row r="1137" s="14" customFormat="1">
      <c r="A1137" s="14"/>
      <c r="B1137" s="248"/>
      <c r="C1137" s="249"/>
      <c r="D1137" s="238" t="s">
        <v>191</v>
      </c>
      <c r="E1137" s="250" t="s">
        <v>1</v>
      </c>
      <c r="F1137" s="251" t="s">
        <v>193</v>
      </c>
      <c r="G1137" s="249"/>
      <c r="H1137" s="252">
        <v>2</v>
      </c>
      <c r="I1137" s="253"/>
      <c r="J1137" s="249"/>
      <c r="K1137" s="249"/>
      <c r="L1137" s="254"/>
      <c r="M1137" s="255"/>
      <c r="N1137" s="256"/>
      <c r="O1137" s="256"/>
      <c r="P1137" s="256"/>
      <c r="Q1137" s="256"/>
      <c r="R1137" s="256"/>
      <c r="S1137" s="256"/>
      <c r="T1137" s="257"/>
      <c r="U1137" s="14"/>
      <c r="V1137" s="14"/>
      <c r="W1137" s="14"/>
      <c r="X1137" s="14"/>
      <c r="Y1137" s="14"/>
      <c r="Z1137" s="14"/>
      <c r="AA1137" s="14"/>
      <c r="AB1137" s="14"/>
      <c r="AC1137" s="14"/>
      <c r="AD1137" s="14"/>
      <c r="AE1137" s="14"/>
      <c r="AT1137" s="258" t="s">
        <v>191</v>
      </c>
      <c r="AU1137" s="258" t="s">
        <v>127</v>
      </c>
      <c r="AV1137" s="14" t="s">
        <v>188</v>
      </c>
      <c r="AW1137" s="14" t="s">
        <v>36</v>
      </c>
      <c r="AX1137" s="14" t="s">
        <v>86</v>
      </c>
      <c r="AY1137" s="258" t="s">
        <v>181</v>
      </c>
    </row>
    <row r="1138" s="2" customFormat="1" ht="37.8" customHeight="1">
      <c r="A1138" s="38"/>
      <c r="B1138" s="39"/>
      <c r="C1138" s="259" t="s">
        <v>937</v>
      </c>
      <c r="D1138" s="259" t="s">
        <v>238</v>
      </c>
      <c r="E1138" s="260" t="s">
        <v>1545</v>
      </c>
      <c r="F1138" s="261" t="s">
        <v>1546</v>
      </c>
      <c r="G1138" s="262" t="s">
        <v>235</v>
      </c>
      <c r="H1138" s="263">
        <v>8</v>
      </c>
      <c r="I1138" s="264"/>
      <c r="J1138" s="265">
        <f>ROUND(I1138*H1138,2)</f>
        <v>0</v>
      </c>
      <c r="K1138" s="261" t="s">
        <v>729</v>
      </c>
      <c r="L1138" s="266"/>
      <c r="M1138" s="267" t="s">
        <v>1</v>
      </c>
      <c r="N1138" s="268" t="s">
        <v>45</v>
      </c>
      <c r="O1138" s="91"/>
      <c r="P1138" s="227">
        <f>O1138*H1138</f>
        <v>0</v>
      </c>
      <c r="Q1138" s="227">
        <v>0</v>
      </c>
      <c r="R1138" s="227">
        <f>Q1138*H1138</f>
        <v>0</v>
      </c>
      <c r="S1138" s="227">
        <v>0</v>
      </c>
      <c r="T1138" s="228">
        <f>S1138*H1138</f>
        <v>0</v>
      </c>
      <c r="U1138" s="38"/>
      <c r="V1138" s="38"/>
      <c r="W1138" s="38"/>
      <c r="X1138" s="38"/>
      <c r="Y1138" s="38"/>
      <c r="Z1138" s="38"/>
      <c r="AA1138" s="38"/>
      <c r="AB1138" s="38"/>
      <c r="AC1138" s="38"/>
      <c r="AD1138" s="38"/>
      <c r="AE1138" s="38"/>
      <c r="AR1138" s="229" t="s">
        <v>269</v>
      </c>
      <c r="AT1138" s="229" t="s">
        <v>238</v>
      </c>
      <c r="AU1138" s="229" t="s">
        <v>127</v>
      </c>
      <c r="AY1138" s="17" t="s">
        <v>181</v>
      </c>
      <c r="BE1138" s="230">
        <f>IF(N1138="základní",J1138,0)</f>
        <v>0</v>
      </c>
      <c r="BF1138" s="230">
        <f>IF(N1138="snížená",J1138,0)</f>
        <v>0</v>
      </c>
      <c r="BG1138" s="230">
        <f>IF(N1138="zákl. přenesená",J1138,0)</f>
        <v>0</v>
      </c>
      <c r="BH1138" s="230">
        <f>IF(N1138="sníž. přenesená",J1138,0)</f>
        <v>0</v>
      </c>
      <c r="BI1138" s="230">
        <f>IF(N1138="nulová",J1138,0)</f>
        <v>0</v>
      </c>
      <c r="BJ1138" s="17" t="s">
        <v>127</v>
      </c>
      <c r="BK1138" s="230">
        <f>ROUND(I1138*H1138,2)</f>
        <v>0</v>
      </c>
      <c r="BL1138" s="17" t="s">
        <v>228</v>
      </c>
      <c r="BM1138" s="229" t="s">
        <v>1547</v>
      </c>
    </row>
    <row r="1139" s="13" customFormat="1">
      <c r="A1139" s="13"/>
      <c r="B1139" s="236"/>
      <c r="C1139" s="237"/>
      <c r="D1139" s="238" t="s">
        <v>191</v>
      </c>
      <c r="E1139" s="239" t="s">
        <v>1</v>
      </c>
      <c r="F1139" s="240" t="s">
        <v>831</v>
      </c>
      <c r="G1139" s="237"/>
      <c r="H1139" s="241">
        <v>8</v>
      </c>
      <c r="I1139" s="242"/>
      <c r="J1139" s="237"/>
      <c r="K1139" s="237"/>
      <c r="L1139" s="243"/>
      <c r="M1139" s="244"/>
      <c r="N1139" s="245"/>
      <c r="O1139" s="245"/>
      <c r="P1139" s="245"/>
      <c r="Q1139" s="245"/>
      <c r="R1139" s="245"/>
      <c r="S1139" s="245"/>
      <c r="T1139" s="246"/>
      <c r="U1139" s="13"/>
      <c r="V1139" s="13"/>
      <c r="W1139" s="13"/>
      <c r="X1139" s="13"/>
      <c r="Y1139" s="13"/>
      <c r="Z1139" s="13"/>
      <c r="AA1139" s="13"/>
      <c r="AB1139" s="13"/>
      <c r="AC1139" s="13"/>
      <c r="AD1139" s="13"/>
      <c r="AE1139" s="13"/>
      <c r="AT1139" s="247" t="s">
        <v>191</v>
      </c>
      <c r="AU1139" s="247" t="s">
        <v>127</v>
      </c>
      <c r="AV1139" s="13" t="s">
        <v>127</v>
      </c>
      <c r="AW1139" s="13" t="s">
        <v>36</v>
      </c>
      <c r="AX1139" s="13" t="s">
        <v>79</v>
      </c>
      <c r="AY1139" s="247" t="s">
        <v>181</v>
      </c>
    </row>
    <row r="1140" s="14" customFormat="1">
      <c r="A1140" s="14"/>
      <c r="B1140" s="248"/>
      <c r="C1140" s="249"/>
      <c r="D1140" s="238" t="s">
        <v>191</v>
      </c>
      <c r="E1140" s="250" t="s">
        <v>1</v>
      </c>
      <c r="F1140" s="251" t="s">
        <v>193</v>
      </c>
      <c r="G1140" s="249"/>
      <c r="H1140" s="252">
        <v>8</v>
      </c>
      <c r="I1140" s="253"/>
      <c r="J1140" s="249"/>
      <c r="K1140" s="249"/>
      <c r="L1140" s="254"/>
      <c r="M1140" s="255"/>
      <c r="N1140" s="256"/>
      <c r="O1140" s="256"/>
      <c r="P1140" s="256"/>
      <c r="Q1140" s="256"/>
      <c r="R1140" s="256"/>
      <c r="S1140" s="256"/>
      <c r="T1140" s="257"/>
      <c r="U1140" s="14"/>
      <c r="V1140" s="14"/>
      <c r="W1140" s="14"/>
      <c r="X1140" s="14"/>
      <c r="Y1140" s="14"/>
      <c r="Z1140" s="14"/>
      <c r="AA1140" s="14"/>
      <c r="AB1140" s="14"/>
      <c r="AC1140" s="14"/>
      <c r="AD1140" s="14"/>
      <c r="AE1140" s="14"/>
      <c r="AT1140" s="258" t="s">
        <v>191</v>
      </c>
      <c r="AU1140" s="258" t="s">
        <v>127</v>
      </c>
      <c r="AV1140" s="14" t="s">
        <v>188</v>
      </c>
      <c r="AW1140" s="14" t="s">
        <v>36</v>
      </c>
      <c r="AX1140" s="14" t="s">
        <v>86</v>
      </c>
      <c r="AY1140" s="258" t="s">
        <v>181</v>
      </c>
    </row>
    <row r="1141" s="2" customFormat="1" ht="37.8" customHeight="1">
      <c r="A1141" s="38"/>
      <c r="B1141" s="39"/>
      <c r="C1141" s="259" t="s">
        <v>1548</v>
      </c>
      <c r="D1141" s="259" t="s">
        <v>238</v>
      </c>
      <c r="E1141" s="260" t="s">
        <v>1549</v>
      </c>
      <c r="F1141" s="261" t="s">
        <v>1550</v>
      </c>
      <c r="G1141" s="262" t="s">
        <v>235</v>
      </c>
      <c r="H1141" s="263">
        <v>4</v>
      </c>
      <c r="I1141" s="264"/>
      <c r="J1141" s="265">
        <f>ROUND(I1141*H1141,2)</f>
        <v>0</v>
      </c>
      <c r="K1141" s="261" t="s">
        <v>729</v>
      </c>
      <c r="L1141" s="266"/>
      <c r="M1141" s="267" t="s">
        <v>1</v>
      </c>
      <c r="N1141" s="268" t="s">
        <v>45</v>
      </c>
      <c r="O1141" s="91"/>
      <c r="P1141" s="227">
        <f>O1141*H1141</f>
        <v>0</v>
      </c>
      <c r="Q1141" s="227">
        <v>0</v>
      </c>
      <c r="R1141" s="227">
        <f>Q1141*H1141</f>
        <v>0</v>
      </c>
      <c r="S1141" s="227">
        <v>0</v>
      </c>
      <c r="T1141" s="228">
        <f>S1141*H1141</f>
        <v>0</v>
      </c>
      <c r="U1141" s="38"/>
      <c r="V1141" s="38"/>
      <c r="W1141" s="38"/>
      <c r="X1141" s="38"/>
      <c r="Y1141" s="38"/>
      <c r="Z1141" s="38"/>
      <c r="AA1141" s="38"/>
      <c r="AB1141" s="38"/>
      <c r="AC1141" s="38"/>
      <c r="AD1141" s="38"/>
      <c r="AE1141" s="38"/>
      <c r="AR1141" s="229" t="s">
        <v>269</v>
      </c>
      <c r="AT1141" s="229" t="s">
        <v>238</v>
      </c>
      <c r="AU1141" s="229" t="s">
        <v>127</v>
      </c>
      <c r="AY1141" s="17" t="s">
        <v>181</v>
      </c>
      <c r="BE1141" s="230">
        <f>IF(N1141="základní",J1141,0)</f>
        <v>0</v>
      </c>
      <c r="BF1141" s="230">
        <f>IF(N1141="snížená",J1141,0)</f>
        <v>0</v>
      </c>
      <c r="BG1141" s="230">
        <f>IF(N1141="zákl. přenesená",J1141,0)</f>
        <v>0</v>
      </c>
      <c r="BH1141" s="230">
        <f>IF(N1141="sníž. přenesená",J1141,0)</f>
        <v>0</v>
      </c>
      <c r="BI1141" s="230">
        <f>IF(N1141="nulová",J1141,0)</f>
        <v>0</v>
      </c>
      <c r="BJ1141" s="17" t="s">
        <v>127</v>
      </c>
      <c r="BK1141" s="230">
        <f>ROUND(I1141*H1141,2)</f>
        <v>0</v>
      </c>
      <c r="BL1141" s="17" t="s">
        <v>228</v>
      </c>
      <c r="BM1141" s="229" t="s">
        <v>1551</v>
      </c>
    </row>
    <row r="1142" s="13" customFormat="1">
      <c r="A1142" s="13"/>
      <c r="B1142" s="236"/>
      <c r="C1142" s="237"/>
      <c r="D1142" s="238" t="s">
        <v>191</v>
      </c>
      <c r="E1142" s="239" t="s">
        <v>1</v>
      </c>
      <c r="F1142" s="240" t="s">
        <v>832</v>
      </c>
      <c r="G1142" s="237"/>
      <c r="H1142" s="241">
        <v>4</v>
      </c>
      <c r="I1142" s="242"/>
      <c r="J1142" s="237"/>
      <c r="K1142" s="237"/>
      <c r="L1142" s="243"/>
      <c r="M1142" s="244"/>
      <c r="N1142" s="245"/>
      <c r="O1142" s="245"/>
      <c r="P1142" s="245"/>
      <c r="Q1142" s="245"/>
      <c r="R1142" s="245"/>
      <c r="S1142" s="245"/>
      <c r="T1142" s="246"/>
      <c r="U1142" s="13"/>
      <c r="V1142" s="13"/>
      <c r="W1142" s="13"/>
      <c r="X1142" s="13"/>
      <c r="Y1142" s="13"/>
      <c r="Z1142" s="13"/>
      <c r="AA1142" s="13"/>
      <c r="AB1142" s="13"/>
      <c r="AC1142" s="13"/>
      <c r="AD1142" s="13"/>
      <c r="AE1142" s="13"/>
      <c r="AT1142" s="247" t="s">
        <v>191</v>
      </c>
      <c r="AU1142" s="247" t="s">
        <v>127</v>
      </c>
      <c r="AV1142" s="13" t="s">
        <v>127</v>
      </c>
      <c r="AW1142" s="13" t="s">
        <v>36</v>
      </c>
      <c r="AX1142" s="13" t="s">
        <v>79</v>
      </c>
      <c r="AY1142" s="247" t="s">
        <v>181</v>
      </c>
    </row>
    <row r="1143" s="14" customFormat="1">
      <c r="A1143" s="14"/>
      <c r="B1143" s="248"/>
      <c r="C1143" s="249"/>
      <c r="D1143" s="238" t="s">
        <v>191</v>
      </c>
      <c r="E1143" s="250" t="s">
        <v>1</v>
      </c>
      <c r="F1143" s="251" t="s">
        <v>193</v>
      </c>
      <c r="G1143" s="249"/>
      <c r="H1143" s="252">
        <v>4</v>
      </c>
      <c r="I1143" s="253"/>
      <c r="J1143" s="249"/>
      <c r="K1143" s="249"/>
      <c r="L1143" s="254"/>
      <c r="M1143" s="255"/>
      <c r="N1143" s="256"/>
      <c r="O1143" s="256"/>
      <c r="P1143" s="256"/>
      <c r="Q1143" s="256"/>
      <c r="R1143" s="256"/>
      <c r="S1143" s="256"/>
      <c r="T1143" s="257"/>
      <c r="U1143" s="14"/>
      <c r="V1143" s="14"/>
      <c r="W1143" s="14"/>
      <c r="X1143" s="14"/>
      <c r="Y1143" s="14"/>
      <c r="Z1143" s="14"/>
      <c r="AA1143" s="14"/>
      <c r="AB1143" s="14"/>
      <c r="AC1143" s="14"/>
      <c r="AD1143" s="14"/>
      <c r="AE1143" s="14"/>
      <c r="AT1143" s="258" t="s">
        <v>191</v>
      </c>
      <c r="AU1143" s="258" t="s">
        <v>127</v>
      </c>
      <c r="AV1143" s="14" t="s">
        <v>188</v>
      </c>
      <c r="AW1143" s="14" t="s">
        <v>36</v>
      </c>
      <c r="AX1143" s="14" t="s">
        <v>86</v>
      </c>
      <c r="AY1143" s="258" t="s">
        <v>181</v>
      </c>
    </row>
    <row r="1144" s="2" customFormat="1" ht="37.8" customHeight="1">
      <c r="A1144" s="38"/>
      <c r="B1144" s="39"/>
      <c r="C1144" s="259" t="s">
        <v>941</v>
      </c>
      <c r="D1144" s="259" t="s">
        <v>238</v>
      </c>
      <c r="E1144" s="260" t="s">
        <v>1552</v>
      </c>
      <c r="F1144" s="261" t="s">
        <v>1553</v>
      </c>
      <c r="G1144" s="262" t="s">
        <v>235</v>
      </c>
      <c r="H1144" s="263">
        <v>2</v>
      </c>
      <c r="I1144" s="264"/>
      <c r="J1144" s="265">
        <f>ROUND(I1144*H1144,2)</f>
        <v>0</v>
      </c>
      <c r="K1144" s="261" t="s">
        <v>729</v>
      </c>
      <c r="L1144" s="266"/>
      <c r="M1144" s="267" t="s">
        <v>1</v>
      </c>
      <c r="N1144" s="268" t="s">
        <v>45</v>
      </c>
      <c r="O1144" s="91"/>
      <c r="P1144" s="227">
        <f>O1144*H1144</f>
        <v>0</v>
      </c>
      <c r="Q1144" s="227">
        <v>0</v>
      </c>
      <c r="R1144" s="227">
        <f>Q1144*H1144</f>
        <v>0</v>
      </c>
      <c r="S1144" s="227">
        <v>0</v>
      </c>
      <c r="T1144" s="228">
        <f>S1144*H1144</f>
        <v>0</v>
      </c>
      <c r="U1144" s="38"/>
      <c r="V1144" s="38"/>
      <c r="W1144" s="38"/>
      <c r="X1144" s="38"/>
      <c r="Y1144" s="38"/>
      <c r="Z1144" s="38"/>
      <c r="AA1144" s="38"/>
      <c r="AB1144" s="38"/>
      <c r="AC1144" s="38"/>
      <c r="AD1144" s="38"/>
      <c r="AE1144" s="38"/>
      <c r="AR1144" s="229" t="s">
        <v>269</v>
      </c>
      <c r="AT1144" s="229" t="s">
        <v>238</v>
      </c>
      <c r="AU1144" s="229" t="s">
        <v>127</v>
      </c>
      <c r="AY1144" s="17" t="s">
        <v>181</v>
      </c>
      <c r="BE1144" s="230">
        <f>IF(N1144="základní",J1144,0)</f>
        <v>0</v>
      </c>
      <c r="BF1144" s="230">
        <f>IF(N1144="snížená",J1144,0)</f>
        <v>0</v>
      </c>
      <c r="BG1144" s="230">
        <f>IF(N1144="zákl. přenesená",J1144,0)</f>
        <v>0</v>
      </c>
      <c r="BH1144" s="230">
        <f>IF(N1144="sníž. přenesená",J1144,0)</f>
        <v>0</v>
      </c>
      <c r="BI1144" s="230">
        <f>IF(N1144="nulová",J1144,0)</f>
        <v>0</v>
      </c>
      <c r="BJ1144" s="17" t="s">
        <v>127</v>
      </c>
      <c r="BK1144" s="230">
        <f>ROUND(I1144*H1144,2)</f>
        <v>0</v>
      </c>
      <c r="BL1144" s="17" t="s">
        <v>228</v>
      </c>
      <c r="BM1144" s="229" t="s">
        <v>1554</v>
      </c>
    </row>
    <row r="1145" s="13" customFormat="1">
      <c r="A1145" s="13"/>
      <c r="B1145" s="236"/>
      <c r="C1145" s="237"/>
      <c r="D1145" s="238" t="s">
        <v>191</v>
      </c>
      <c r="E1145" s="239" t="s">
        <v>1</v>
      </c>
      <c r="F1145" s="240" t="s">
        <v>833</v>
      </c>
      <c r="G1145" s="237"/>
      <c r="H1145" s="241">
        <v>2</v>
      </c>
      <c r="I1145" s="242"/>
      <c r="J1145" s="237"/>
      <c r="K1145" s="237"/>
      <c r="L1145" s="243"/>
      <c r="M1145" s="244"/>
      <c r="N1145" s="245"/>
      <c r="O1145" s="245"/>
      <c r="P1145" s="245"/>
      <c r="Q1145" s="245"/>
      <c r="R1145" s="245"/>
      <c r="S1145" s="245"/>
      <c r="T1145" s="246"/>
      <c r="U1145" s="13"/>
      <c r="V1145" s="13"/>
      <c r="W1145" s="13"/>
      <c r="X1145" s="13"/>
      <c r="Y1145" s="13"/>
      <c r="Z1145" s="13"/>
      <c r="AA1145" s="13"/>
      <c r="AB1145" s="13"/>
      <c r="AC1145" s="13"/>
      <c r="AD1145" s="13"/>
      <c r="AE1145" s="13"/>
      <c r="AT1145" s="247" t="s">
        <v>191</v>
      </c>
      <c r="AU1145" s="247" t="s">
        <v>127</v>
      </c>
      <c r="AV1145" s="13" t="s">
        <v>127</v>
      </c>
      <c r="AW1145" s="13" t="s">
        <v>36</v>
      </c>
      <c r="AX1145" s="13" t="s">
        <v>79</v>
      </c>
      <c r="AY1145" s="247" t="s">
        <v>181</v>
      </c>
    </row>
    <row r="1146" s="14" customFormat="1">
      <c r="A1146" s="14"/>
      <c r="B1146" s="248"/>
      <c r="C1146" s="249"/>
      <c r="D1146" s="238" t="s">
        <v>191</v>
      </c>
      <c r="E1146" s="250" t="s">
        <v>1</v>
      </c>
      <c r="F1146" s="251" t="s">
        <v>193</v>
      </c>
      <c r="G1146" s="249"/>
      <c r="H1146" s="252">
        <v>2</v>
      </c>
      <c r="I1146" s="253"/>
      <c r="J1146" s="249"/>
      <c r="K1146" s="249"/>
      <c r="L1146" s="254"/>
      <c r="M1146" s="255"/>
      <c r="N1146" s="256"/>
      <c r="O1146" s="256"/>
      <c r="P1146" s="256"/>
      <c r="Q1146" s="256"/>
      <c r="R1146" s="256"/>
      <c r="S1146" s="256"/>
      <c r="T1146" s="257"/>
      <c r="U1146" s="14"/>
      <c r="V1146" s="14"/>
      <c r="W1146" s="14"/>
      <c r="X1146" s="14"/>
      <c r="Y1146" s="14"/>
      <c r="Z1146" s="14"/>
      <c r="AA1146" s="14"/>
      <c r="AB1146" s="14"/>
      <c r="AC1146" s="14"/>
      <c r="AD1146" s="14"/>
      <c r="AE1146" s="14"/>
      <c r="AT1146" s="258" t="s">
        <v>191</v>
      </c>
      <c r="AU1146" s="258" t="s">
        <v>127</v>
      </c>
      <c r="AV1146" s="14" t="s">
        <v>188</v>
      </c>
      <c r="AW1146" s="14" t="s">
        <v>36</v>
      </c>
      <c r="AX1146" s="14" t="s">
        <v>86</v>
      </c>
      <c r="AY1146" s="258" t="s">
        <v>181</v>
      </c>
    </row>
    <row r="1147" s="2" customFormat="1" ht="44.25" customHeight="1">
      <c r="A1147" s="38"/>
      <c r="B1147" s="39"/>
      <c r="C1147" s="218" t="s">
        <v>1555</v>
      </c>
      <c r="D1147" s="218" t="s">
        <v>183</v>
      </c>
      <c r="E1147" s="219" t="s">
        <v>1556</v>
      </c>
      <c r="F1147" s="220" t="s">
        <v>1557</v>
      </c>
      <c r="G1147" s="221" t="s">
        <v>235</v>
      </c>
      <c r="H1147" s="222">
        <v>5</v>
      </c>
      <c r="I1147" s="223"/>
      <c r="J1147" s="224">
        <f>ROUND(I1147*H1147,2)</f>
        <v>0</v>
      </c>
      <c r="K1147" s="220" t="s">
        <v>187</v>
      </c>
      <c r="L1147" s="44"/>
      <c r="M1147" s="225" t="s">
        <v>1</v>
      </c>
      <c r="N1147" s="226" t="s">
        <v>45</v>
      </c>
      <c r="O1147" s="91"/>
      <c r="P1147" s="227">
        <f>O1147*H1147</f>
        <v>0</v>
      </c>
      <c r="Q1147" s="227">
        <v>0</v>
      </c>
      <c r="R1147" s="227">
        <f>Q1147*H1147</f>
        <v>0</v>
      </c>
      <c r="S1147" s="227">
        <v>0</v>
      </c>
      <c r="T1147" s="228">
        <f>S1147*H1147</f>
        <v>0</v>
      </c>
      <c r="U1147" s="38"/>
      <c r="V1147" s="38"/>
      <c r="W1147" s="38"/>
      <c r="X1147" s="38"/>
      <c r="Y1147" s="38"/>
      <c r="Z1147" s="38"/>
      <c r="AA1147" s="38"/>
      <c r="AB1147" s="38"/>
      <c r="AC1147" s="38"/>
      <c r="AD1147" s="38"/>
      <c r="AE1147" s="38"/>
      <c r="AR1147" s="229" t="s">
        <v>228</v>
      </c>
      <c r="AT1147" s="229" t="s">
        <v>183</v>
      </c>
      <c r="AU1147" s="229" t="s">
        <v>127</v>
      </c>
      <c r="AY1147" s="17" t="s">
        <v>181</v>
      </c>
      <c r="BE1147" s="230">
        <f>IF(N1147="základní",J1147,0)</f>
        <v>0</v>
      </c>
      <c r="BF1147" s="230">
        <f>IF(N1147="snížená",J1147,0)</f>
        <v>0</v>
      </c>
      <c r="BG1147" s="230">
        <f>IF(N1147="zákl. přenesená",J1147,0)</f>
        <v>0</v>
      </c>
      <c r="BH1147" s="230">
        <f>IF(N1147="sníž. přenesená",J1147,0)</f>
        <v>0</v>
      </c>
      <c r="BI1147" s="230">
        <f>IF(N1147="nulová",J1147,0)</f>
        <v>0</v>
      </c>
      <c r="BJ1147" s="17" t="s">
        <v>127</v>
      </c>
      <c r="BK1147" s="230">
        <f>ROUND(I1147*H1147,2)</f>
        <v>0</v>
      </c>
      <c r="BL1147" s="17" t="s">
        <v>228</v>
      </c>
      <c r="BM1147" s="229" t="s">
        <v>1558</v>
      </c>
    </row>
    <row r="1148" s="2" customFormat="1">
      <c r="A1148" s="38"/>
      <c r="B1148" s="39"/>
      <c r="C1148" s="40"/>
      <c r="D1148" s="231" t="s">
        <v>189</v>
      </c>
      <c r="E1148" s="40"/>
      <c r="F1148" s="232" t="s">
        <v>1559</v>
      </c>
      <c r="G1148" s="40"/>
      <c r="H1148" s="40"/>
      <c r="I1148" s="233"/>
      <c r="J1148" s="40"/>
      <c r="K1148" s="40"/>
      <c r="L1148" s="44"/>
      <c r="M1148" s="234"/>
      <c r="N1148" s="235"/>
      <c r="O1148" s="91"/>
      <c r="P1148" s="91"/>
      <c r="Q1148" s="91"/>
      <c r="R1148" s="91"/>
      <c r="S1148" s="91"/>
      <c r="T1148" s="92"/>
      <c r="U1148" s="38"/>
      <c r="V1148" s="38"/>
      <c r="W1148" s="38"/>
      <c r="X1148" s="38"/>
      <c r="Y1148" s="38"/>
      <c r="Z1148" s="38"/>
      <c r="AA1148" s="38"/>
      <c r="AB1148" s="38"/>
      <c r="AC1148" s="38"/>
      <c r="AD1148" s="38"/>
      <c r="AE1148" s="38"/>
      <c r="AT1148" s="17" t="s">
        <v>189</v>
      </c>
      <c r="AU1148" s="17" t="s">
        <v>127</v>
      </c>
    </row>
    <row r="1149" s="13" customFormat="1">
      <c r="A1149" s="13"/>
      <c r="B1149" s="236"/>
      <c r="C1149" s="237"/>
      <c r="D1149" s="238" t="s">
        <v>191</v>
      </c>
      <c r="E1149" s="239" t="s">
        <v>1</v>
      </c>
      <c r="F1149" s="240" t="s">
        <v>857</v>
      </c>
      <c r="G1149" s="237"/>
      <c r="H1149" s="241">
        <v>5</v>
      </c>
      <c r="I1149" s="242"/>
      <c r="J1149" s="237"/>
      <c r="K1149" s="237"/>
      <c r="L1149" s="243"/>
      <c r="M1149" s="244"/>
      <c r="N1149" s="245"/>
      <c r="O1149" s="245"/>
      <c r="P1149" s="245"/>
      <c r="Q1149" s="245"/>
      <c r="R1149" s="245"/>
      <c r="S1149" s="245"/>
      <c r="T1149" s="246"/>
      <c r="U1149" s="13"/>
      <c r="V1149" s="13"/>
      <c r="W1149" s="13"/>
      <c r="X1149" s="13"/>
      <c r="Y1149" s="13"/>
      <c r="Z1149" s="13"/>
      <c r="AA1149" s="13"/>
      <c r="AB1149" s="13"/>
      <c r="AC1149" s="13"/>
      <c r="AD1149" s="13"/>
      <c r="AE1149" s="13"/>
      <c r="AT1149" s="247" t="s">
        <v>191</v>
      </c>
      <c r="AU1149" s="247" t="s">
        <v>127</v>
      </c>
      <c r="AV1149" s="13" t="s">
        <v>127</v>
      </c>
      <c r="AW1149" s="13" t="s">
        <v>36</v>
      </c>
      <c r="AX1149" s="13" t="s">
        <v>79</v>
      </c>
      <c r="AY1149" s="247" t="s">
        <v>181</v>
      </c>
    </row>
    <row r="1150" s="14" customFormat="1">
      <c r="A1150" s="14"/>
      <c r="B1150" s="248"/>
      <c r="C1150" s="249"/>
      <c r="D1150" s="238" t="s">
        <v>191</v>
      </c>
      <c r="E1150" s="250" t="s">
        <v>1</v>
      </c>
      <c r="F1150" s="251" t="s">
        <v>193</v>
      </c>
      <c r="G1150" s="249"/>
      <c r="H1150" s="252">
        <v>5</v>
      </c>
      <c r="I1150" s="253"/>
      <c r="J1150" s="249"/>
      <c r="K1150" s="249"/>
      <c r="L1150" s="254"/>
      <c r="M1150" s="255"/>
      <c r="N1150" s="256"/>
      <c r="O1150" s="256"/>
      <c r="P1150" s="256"/>
      <c r="Q1150" s="256"/>
      <c r="R1150" s="256"/>
      <c r="S1150" s="256"/>
      <c r="T1150" s="257"/>
      <c r="U1150" s="14"/>
      <c r="V1150" s="14"/>
      <c r="W1150" s="14"/>
      <c r="X1150" s="14"/>
      <c r="Y1150" s="14"/>
      <c r="Z1150" s="14"/>
      <c r="AA1150" s="14"/>
      <c r="AB1150" s="14"/>
      <c r="AC1150" s="14"/>
      <c r="AD1150" s="14"/>
      <c r="AE1150" s="14"/>
      <c r="AT1150" s="258" t="s">
        <v>191</v>
      </c>
      <c r="AU1150" s="258" t="s">
        <v>127</v>
      </c>
      <c r="AV1150" s="14" t="s">
        <v>188</v>
      </c>
      <c r="AW1150" s="14" t="s">
        <v>36</v>
      </c>
      <c r="AX1150" s="14" t="s">
        <v>86</v>
      </c>
      <c r="AY1150" s="258" t="s">
        <v>181</v>
      </c>
    </row>
    <row r="1151" s="2" customFormat="1" ht="37.8" customHeight="1">
      <c r="A1151" s="38"/>
      <c r="B1151" s="39"/>
      <c r="C1151" s="259" t="s">
        <v>946</v>
      </c>
      <c r="D1151" s="259" t="s">
        <v>238</v>
      </c>
      <c r="E1151" s="260" t="s">
        <v>1560</v>
      </c>
      <c r="F1151" s="261" t="s">
        <v>1561</v>
      </c>
      <c r="G1151" s="262" t="s">
        <v>235</v>
      </c>
      <c r="H1151" s="263">
        <v>5</v>
      </c>
      <c r="I1151" s="264"/>
      <c r="J1151" s="265">
        <f>ROUND(I1151*H1151,2)</f>
        <v>0</v>
      </c>
      <c r="K1151" s="261" t="s">
        <v>729</v>
      </c>
      <c r="L1151" s="266"/>
      <c r="M1151" s="267" t="s">
        <v>1</v>
      </c>
      <c r="N1151" s="268" t="s">
        <v>45</v>
      </c>
      <c r="O1151" s="91"/>
      <c r="P1151" s="227">
        <f>O1151*H1151</f>
        <v>0</v>
      </c>
      <c r="Q1151" s="227">
        <v>0</v>
      </c>
      <c r="R1151" s="227">
        <f>Q1151*H1151</f>
        <v>0</v>
      </c>
      <c r="S1151" s="227">
        <v>0</v>
      </c>
      <c r="T1151" s="228">
        <f>S1151*H1151</f>
        <v>0</v>
      </c>
      <c r="U1151" s="38"/>
      <c r="V1151" s="38"/>
      <c r="W1151" s="38"/>
      <c r="X1151" s="38"/>
      <c r="Y1151" s="38"/>
      <c r="Z1151" s="38"/>
      <c r="AA1151" s="38"/>
      <c r="AB1151" s="38"/>
      <c r="AC1151" s="38"/>
      <c r="AD1151" s="38"/>
      <c r="AE1151" s="38"/>
      <c r="AR1151" s="229" t="s">
        <v>269</v>
      </c>
      <c r="AT1151" s="229" t="s">
        <v>238</v>
      </c>
      <c r="AU1151" s="229" t="s">
        <v>127</v>
      </c>
      <c r="AY1151" s="17" t="s">
        <v>181</v>
      </c>
      <c r="BE1151" s="230">
        <f>IF(N1151="základní",J1151,0)</f>
        <v>0</v>
      </c>
      <c r="BF1151" s="230">
        <f>IF(N1151="snížená",J1151,0)</f>
        <v>0</v>
      </c>
      <c r="BG1151" s="230">
        <f>IF(N1151="zákl. přenesená",J1151,0)</f>
        <v>0</v>
      </c>
      <c r="BH1151" s="230">
        <f>IF(N1151="sníž. přenesená",J1151,0)</f>
        <v>0</v>
      </c>
      <c r="BI1151" s="230">
        <f>IF(N1151="nulová",J1151,0)</f>
        <v>0</v>
      </c>
      <c r="BJ1151" s="17" t="s">
        <v>127</v>
      </c>
      <c r="BK1151" s="230">
        <f>ROUND(I1151*H1151,2)</f>
        <v>0</v>
      </c>
      <c r="BL1151" s="17" t="s">
        <v>228</v>
      </c>
      <c r="BM1151" s="229" t="s">
        <v>1562</v>
      </c>
    </row>
    <row r="1152" s="2" customFormat="1" ht="44.25" customHeight="1">
      <c r="A1152" s="38"/>
      <c r="B1152" s="39"/>
      <c r="C1152" s="218" t="s">
        <v>1563</v>
      </c>
      <c r="D1152" s="218" t="s">
        <v>183</v>
      </c>
      <c r="E1152" s="219" t="s">
        <v>1564</v>
      </c>
      <c r="F1152" s="220" t="s">
        <v>1565</v>
      </c>
      <c r="G1152" s="221" t="s">
        <v>235</v>
      </c>
      <c r="H1152" s="222">
        <v>2</v>
      </c>
      <c r="I1152" s="223"/>
      <c r="J1152" s="224">
        <f>ROUND(I1152*H1152,2)</f>
        <v>0</v>
      </c>
      <c r="K1152" s="220" t="s">
        <v>187</v>
      </c>
      <c r="L1152" s="44"/>
      <c r="M1152" s="225" t="s">
        <v>1</v>
      </c>
      <c r="N1152" s="226" t="s">
        <v>45</v>
      </c>
      <c r="O1152" s="91"/>
      <c r="P1152" s="227">
        <f>O1152*H1152</f>
        <v>0</v>
      </c>
      <c r="Q1152" s="227">
        <v>0</v>
      </c>
      <c r="R1152" s="227">
        <f>Q1152*H1152</f>
        <v>0</v>
      </c>
      <c r="S1152" s="227">
        <v>0</v>
      </c>
      <c r="T1152" s="228">
        <f>S1152*H1152</f>
        <v>0</v>
      </c>
      <c r="U1152" s="38"/>
      <c r="V1152" s="38"/>
      <c r="W1152" s="38"/>
      <c r="X1152" s="38"/>
      <c r="Y1152" s="38"/>
      <c r="Z1152" s="38"/>
      <c r="AA1152" s="38"/>
      <c r="AB1152" s="38"/>
      <c r="AC1152" s="38"/>
      <c r="AD1152" s="38"/>
      <c r="AE1152" s="38"/>
      <c r="AR1152" s="229" t="s">
        <v>228</v>
      </c>
      <c r="AT1152" s="229" t="s">
        <v>183</v>
      </c>
      <c r="AU1152" s="229" t="s">
        <v>127</v>
      </c>
      <c r="AY1152" s="17" t="s">
        <v>181</v>
      </c>
      <c r="BE1152" s="230">
        <f>IF(N1152="základní",J1152,0)</f>
        <v>0</v>
      </c>
      <c r="BF1152" s="230">
        <f>IF(N1152="snížená",J1152,0)</f>
        <v>0</v>
      </c>
      <c r="BG1152" s="230">
        <f>IF(N1152="zákl. přenesená",J1152,0)</f>
        <v>0</v>
      </c>
      <c r="BH1152" s="230">
        <f>IF(N1152="sníž. přenesená",J1152,0)</f>
        <v>0</v>
      </c>
      <c r="BI1152" s="230">
        <f>IF(N1152="nulová",J1152,0)</f>
        <v>0</v>
      </c>
      <c r="BJ1152" s="17" t="s">
        <v>127</v>
      </c>
      <c r="BK1152" s="230">
        <f>ROUND(I1152*H1152,2)</f>
        <v>0</v>
      </c>
      <c r="BL1152" s="17" t="s">
        <v>228</v>
      </c>
      <c r="BM1152" s="229" t="s">
        <v>1566</v>
      </c>
    </row>
    <row r="1153" s="2" customFormat="1">
      <c r="A1153" s="38"/>
      <c r="B1153" s="39"/>
      <c r="C1153" s="40"/>
      <c r="D1153" s="231" t="s">
        <v>189</v>
      </c>
      <c r="E1153" s="40"/>
      <c r="F1153" s="232" t="s">
        <v>1567</v>
      </c>
      <c r="G1153" s="40"/>
      <c r="H1153" s="40"/>
      <c r="I1153" s="233"/>
      <c r="J1153" s="40"/>
      <c r="K1153" s="40"/>
      <c r="L1153" s="44"/>
      <c r="M1153" s="234"/>
      <c r="N1153" s="235"/>
      <c r="O1153" s="91"/>
      <c r="P1153" s="91"/>
      <c r="Q1153" s="91"/>
      <c r="R1153" s="91"/>
      <c r="S1153" s="91"/>
      <c r="T1153" s="92"/>
      <c r="U1153" s="38"/>
      <c r="V1153" s="38"/>
      <c r="W1153" s="38"/>
      <c r="X1153" s="38"/>
      <c r="Y1153" s="38"/>
      <c r="Z1153" s="38"/>
      <c r="AA1153" s="38"/>
      <c r="AB1153" s="38"/>
      <c r="AC1153" s="38"/>
      <c r="AD1153" s="38"/>
      <c r="AE1153" s="38"/>
      <c r="AT1153" s="17" t="s">
        <v>189</v>
      </c>
      <c r="AU1153" s="17" t="s">
        <v>127</v>
      </c>
    </row>
    <row r="1154" s="13" customFormat="1">
      <c r="A1154" s="13"/>
      <c r="B1154" s="236"/>
      <c r="C1154" s="237"/>
      <c r="D1154" s="238" t="s">
        <v>191</v>
      </c>
      <c r="E1154" s="239" t="s">
        <v>1</v>
      </c>
      <c r="F1154" s="240" t="s">
        <v>866</v>
      </c>
      <c r="G1154" s="237"/>
      <c r="H1154" s="241">
        <v>2</v>
      </c>
      <c r="I1154" s="242"/>
      <c r="J1154" s="237"/>
      <c r="K1154" s="237"/>
      <c r="L1154" s="243"/>
      <c r="M1154" s="244"/>
      <c r="N1154" s="245"/>
      <c r="O1154" s="245"/>
      <c r="P1154" s="245"/>
      <c r="Q1154" s="245"/>
      <c r="R1154" s="245"/>
      <c r="S1154" s="245"/>
      <c r="T1154" s="246"/>
      <c r="U1154" s="13"/>
      <c r="V1154" s="13"/>
      <c r="W1154" s="13"/>
      <c r="X1154" s="13"/>
      <c r="Y1154" s="13"/>
      <c r="Z1154" s="13"/>
      <c r="AA1154" s="13"/>
      <c r="AB1154" s="13"/>
      <c r="AC1154" s="13"/>
      <c r="AD1154" s="13"/>
      <c r="AE1154" s="13"/>
      <c r="AT1154" s="247" t="s">
        <v>191</v>
      </c>
      <c r="AU1154" s="247" t="s">
        <v>127</v>
      </c>
      <c r="AV1154" s="13" t="s">
        <v>127</v>
      </c>
      <c r="AW1154" s="13" t="s">
        <v>36</v>
      </c>
      <c r="AX1154" s="13" t="s">
        <v>79</v>
      </c>
      <c r="AY1154" s="247" t="s">
        <v>181</v>
      </c>
    </row>
    <row r="1155" s="14" customFormat="1">
      <c r="A1155" s="14"/>
      <c r="B1155" s="248"/>
      <c r="C1155" s="249"/>
      <c r="D1155" s="238" t="s">
        <v>191</v>
      </c>
      <c r="E1155" s="250" t="s">
        <v>1</v>
      </c>
      <c r="F1155" s="251" t="s">
        <v>193</v>
      </c>
      <c r="G1155" s="249"/>
      <c r="H1155" s="252">
        <v>2</v>
      </c>
      <c r="I1155" s="253"/>
      <c r="J1155" s="249"/>
      <c r="K1155" s="249"/>
      <c r="L1155" s="254"/>
      <c r="M1155" s="255"/>
      <c r="N1155" s="256"/>
      <c r="O1155" s="256"/>
      <c r="P1155" s="256"/>
      <c r="Q1155" s="256"/>
      <c r="R1155" s="256"/>
      <c r="S1155" s="256"/>
      <c r="T1155" s="257"/>
      <c r="U1155" s="14"/>
      <c r="V1155" s="14"/>
      <c r="W1155" s="14"/>
      <c r="X1155" s="14"/>
      <c r="Y1155" s="14"/>
      <c r="Z1155" s="14"/>
      <c r="AA1155" s="14"/>
      <c r="AB1155" s="14"/>
      <c r="AC1155" s="14"/>
      <c r="AD1155" s="14"/>
      <c r="AE1155" s="14"/>
      <c r="AT1155" s="258" t="s">
        <v>191</v>
      </c>
      <c r="AU1155" s="258" t="s">
        <v>127</v>
      </c>
      <c r="AV1155" s="14" t="s">
        <v>188</v>
      </c>
      <c r="AW1155" s="14" t="s">
        <v>36</v>
      </c>
      <c r="AX1155" s="14" t="s">
        <v>86</v>
      </c>
      <c r="AY1155" s="258" t="s">
        <v>181</v>
      </c>
    </row>
    <row r="1156" s="2" customFormat="1" ht="37.8" customHeight="1">
      <c r="A1156" s="38"/>
      <c r="B1156" s="39"/>
      <c r="C1156" s="259" t="s">
        <v>950</v>
      </c>
      <c r="D1156" s="259" t="s">
        <v>238</v>
      </c>
      <c r="E1156" s="260" t="s">
        <v>1568</v>
      </c>
      <c r="F1156" s="261" t="s">
        <v>1569</v>
      </c>
      <c r="G1156" s="262" t="s">
        <v>235</v>
      </c>
      <c r="H1156" s="263">
        <v>2</v>
      </c>
      <c r="I1156" s="264"/>
      <c r="J1156" s="265">
        <f>ROUND(I1156*H1156,2)</f>
        <v>0</v>
      </c>
      <c r="K1156" s="261" t="s">
        <v>729</v>
      </c>
      <c r="L1156" s="266"/>
      <c r="M1156" s="267" t="s">
        <v>1</v>
      </c>
      <c r="N1156" s="268" t="s">
        <v>45</v>
      </c>
      <c r="O1156" s="91"/>
      <c r="P1156" s="227">
        <f>O1156*H1156</f>
        <v>0</v>
      </c>
      <c r="Q1156" s="227">
        <v>0</v>
      </c>
      <c r="R1156" s="227">
        <f>Q1156*H1156</f>
        <v>0</v>
      </c>
      <c r="S1156" s="227">
        <v>0</v>
      </c>
      <c r="T1156" s="228">
        <f>S1156*H1156</f>
        <v>0</v>
      </c>
      <c r="U1156" s="38"/>
      <c r="V1156" s="38"/>
      <c r="W1156" s="38"/>
      <c r="X1156" s="38"/>
      <c r="Y1156" s="38"/>
      <c r="Z1156" s="38"/>
      <c r="AA1156" s="38"/>
      <c r="AB1156" s="38"/>
      <c r="AC1156" s="38"/>
      <c r="AD1156" s="38"/>
      <c r="AE1156" s="38"/>
      <c r="AR1156" s="229" t="s">
        <v>269</v>
      </c>
      <c r="AT1156" s="229" t="s">
        <v>238</v>
      </c>
      <c r="AU1156" s="229" t="s">
        <v>127</v>
      </c>
      <c r="AY1156" s="17" t="s">
        <v>181</v>
      </c>
      <c r="BE1156" s="230">
        <f>IF(N1156="základní",J1156,0)</f>
        <v>0</v>
      </c>
      <c r="BF1156" s="230">
        <f>IF(N1156="snížená",J1156,0)</f>
        <v>0</v>
      </c>
      <c r="BG1156" s="230">
        <f>IF(N1156="zákl. přenesená",J1156,0)</f>
        <v>0</v>
      </c>
      <c r="BH1156" s="230">
        <f>IF(N1156="sníž. přenesená",J1156,0)</f>
        <v>0</v>
      </c>
      <c r="BI1156" s="230">
        <f>IF(N1156="nulová",J1156,0)</f>
        <v>0</v>
      </c>
      <c r="BJ1156" s="17" t="s">
        <v>127</v>
      </c>
      <c r="BK1156" s="230">
        <f>ROUND(I1156*H1156,2)</f>
        <v>0</v>
      </c>
      <c r="BL1156" s="17" t="s">
        <v>228</v>
      </c>
      <c r="BM1156" s="229" t="s">
        <v>1570</v>
      </c>
    </row>
    <row r="1157" s="2" customFormat="1" ht="44.25" customHeight="1">
      <c r="A1157" s="38"/>
      <c r="B1157" s="39"/>
      <c r="C1157" s="218" t="s">
        <v>1571</v>
      </c>
      <c r="D1157" s="218" t="s">
        <v>183</v>
      </c>
      <c r="E1157" s="219" t="s">
        <v>1572</v>
      </c>
      <c r="F1157" s="220" t="s">
        <v>1573</v>
      </c>
      <c r="G1157" s="221" t="s">
        <v>983</v>
      </c>
      <c r="H1157" s="279"/>
      <c r="I1157" s="223"/>
      <c r="J1157" s="224">
        <f>ROUND(I1157*H1157,2)</f>
        <v>0</v>
      </c>
      <c r="K1157" s="220" t="s">
        <v>187</v>
      </c>
      <c r="L1157" s="44"/>
      <c r="M1157" s="225" t="s">
        <v>1</v>
      </c>
      <c r="N1157" s="226" t="s">
        <v>45</v>
      </c>
      <c r="O1157" s="91"/>
      <c r="P1157" s="227">
        <f>O1157*H1157</f>
        <v>0</v>
      </c>
      <c r="Q1157" s="227">
        <v>0</v>
      </c>
      <c r="R1157" s="227">
        <f>Q1157*H1157</f>
        <v>0</v>
      </c>
      <c r="S1157" s="227">
        <v>0</v>
      </c>
      <c r="T1157" s="228">
        <f>S1157*H1157</f>
        <v>0</v>
      </c>
      <c r="U1157" s="38"/>
      <c r="V1157" s="38"/>
      <c r="W1157" s="38"/>
      <c r="X1157" s="38"/>
      <c r="Y1157" s="38"/>
      <c r="Z1157" s="38"/>
      <c r="AA1157" s="38"/>
      <c r="AB1157" s="38"/>
      <c r="AC1157" s="38"/>
      <c r="AD1157" s="38"/>
      <c r="AE1157" s="38"/>
      <c r="AR1157" s="229" t="s">
        <v>228</v>
      </c>
      <c r="AT1157" s="229" t="s">
        <v>183</v>
      </c>
      <c r="AU1157" s="229" t="s">
        <v>127</v>
      </c>
      <c r="AY1157" s="17" t="s">
        <v>181</v>
      </c>
      <c r="BE1157" s="230">
        <f>IF(N1157="základní",J1157,0)</f>
        <v>0</v>
      </c>
      <c r="BF1157" s="230">
        <f>IF(N1157="snížená",J1157,0)</f>
        <v>0</v>
      </c>
      <c r="BG1157" s="230">
        <f>IF(N1157="zákl. přenesená",J1157,0)</f>
        <v>0</v>
      </c>
      <c r="BH1157" s="230">
        <f>IF(N1157="sníž. přenesená",J1157,0)</f>
        <v>0</v>
      </c>
      <c r="BI1157" s="230">
        <f>IF(N1157="nulová",J1157,0)</f>
        <v>0</v>
      </c>
      <c r="BJ1157" s="17" t="s">
        <v>127</v>
      </c>
      <c r="BK1157" s="230">
        <f>ROUND(I1157*H1157,2)</f>
        <v>0</v>
      </c>
      <c r="BL1157" s="17" t="s">
        <v>228</v>
      </c>
      <c r="BM1157" s="229" t="s">
        <v>1574</v>
      </c>
    </row>
    <row r="1158" s="2" customFormat="1">
      <c r="A1158" s="38"/>
      <c r="B1158" s="39"/>
      <c r="C1158" s="40"/>
      <c r="D1158" s="231" t="s">
        <v>189</v>
      </c>
      <c r="E1158" s="40"/>
      <c r="F1158" s="232" t="s">
        <v>1575</v>
      </c>
      <c r="G1158" s="40"/>
      <c r="H1158" s="40"/>
      <c r="I1158" s="233"/>
      <c r="J1158" s="40"/>
      <c r="K1158" s="40"/>
      <c r="L1158" s="44"/>
      <c r="M1158" s="234"/>
      <c r="N1158" s="235"/>
      <c r="O1158" s="91"/>
      <c r="P1158" s="91"/>
      <c r="Q1158" s="91"/>
      <c r="R1158" s="91"/>
      <c r="S1158" s="91"/>
      <c r="T1158" s="92"/>
      <c r="U1158" s="38"/>
      <c r="V1158" s="38"/>
      <c r="W1158" s="38"/>
      <c r="X1158" s="38"/>
      <c r="Y1158" s="38"/>
      <c r="Z1158" s="38"/>
      <c r="AA1158" s="38"/>
      <c r="AB1158" s="38"/>
      <c r="AC1158" s="38"/>
      <c r="AD1158" s="38"/>
      <c r="AE1158" s="38"/>
      <c r="AT1158" s="17" t="s">
        <v>189</v>
      </c>
      <c r="AU1158" s="17" t="s">
        <v>127</v>
      </c>
    </row>
    <row r="1159" s="12" customFormat="1" ht="22.8" customHeight="1">
      <c r="A1159" s="12"/>
      <c r="B1159" s="202"/>
      <c r="C1159" s="203"/>
      <c r="D1159" s="204" t="s">
        <v>78</v>
      </c>
      <c r="E1159" s="216" t="s">
        <v>1576</v>
      </c>
      <c r="F1159" s="216" t="s">
        <v>1577</v>
      </c>
      <c r="G1159" s="203"/>
      <c r="H1159" s="203"/>
      <c r="I1159" s="206"/>
      <c r="J1159" s="217">
        <f>BK1159</f>
        <v>0</v>
      </c>
      <c r="K1159" s="203"/>
      <c r="L1159" s="208"/>
      <c r="M1159" s="209"/>
      <c r="N1159" s="210"/>
      <c r="O1159" s="210"/>
      <c r="P1159" s="211">
        <f>SUM(P1160:P1241)</f>
        <v>0</v>
      </c>
      <c r="Q1159" s="210"/>
      <c r="R1159" s="211">
        <f>SUM(R1160:R1241)</f>
        <v>0</v>
      </c>
      <c r="S1159" s="210"/>
      <c r="T1159" s="212">
        <f>SUM(T1160:T1241)</f>
        <v>0</v>
      </c>
      <c r="U1159" s="12"/>
      <c r="V1159" s="12"/>
      <c r="W1159" s="12"/>
      <c r="X1159" s="12"/>
      <c r="Y1159" s="12"/>
      <c r="Z1159" s="12"/>
      <c r="AA1159" s="12"/>
      <c r="AB1159" s="12"/>
      <c r="AC1159" s="12"/>
      <c r="AD1159" s="12"/>
      <c r="AE1159" s="12"/>
      <c r="AR1159" s="213" t="s">
        <v>127</v>
      </c>
      <c r="AT1159" s="214" t="s">
        <v>78</v>
      </c>
      <c r="AU1159" s="214" t="s">
        <v>86</v>
      </c>
      <c r="AY1159" s="213" t="s">
        <v>181</v>
      </c>
      <c r="BK1159" s="215">
        <f>SUM(BK1160:BK1241)</f>
        <v>0</v>
      </c>
    </row>
    <row r="1160" s="2" customFormat="1" ht="16.5" customHeight="1">
      <c r="A1160" s="38"/>
      <c r="B1160" s="39"/>
      <c r="C1160" s="218" t="s">
        <v>955</v>
      </c>
      <c r="D1160" s="218" t="s">
        <v>183</v>
      </c>
      <c r="E1160" s="219" t="s">
        <v>1578</v>
      </c>
      <c r="F1160" s="220" t="s">
        <v>1579</v>
      </c>
      <c r="G1160" s="221" t="s">
        <v>235</v>
      </c>
      <c r="H1160" s="222">
        <v>6</v>
      </c>
      <c r="I1160" s="223"/>
      <c r="J1160" s="224">
        <f>ROUND(I1160*H1160,2)</f>
        <v>0</v>
      </c>
      <c r="K1160" s="220" t="s">
        <v>187</v>
      </c>
      <c r="L1160" s="44"/>
      <c r="M1160" s="225" t="s">
        <v>1</v>
      </c>
      <c r="N1160" s="226" t="s">
        <v>45</v>
      </c>
      <c r="O1160" s="91"/>
      <c r="P1160" s="227">
        <f>O1160*H1160</f>
        <v>0</v>
      </c>
      <c r="Q1160" s="227">
        <v>0</v>
      </c>
      <c r="R1160" s="227">
        <f>Q1160*H1160</f>
        <v>0</v>
      </c>
      <c r="S1160" s="227">
        <v>0</v>
      </c>
      <c r="T1160" s="228">
        <f>S1160*H1160</f>
        <v>0</v>
      </c>
      <c r="U1160" s="38"/>
      <c r="V1160" s="38"/>
      <c r="W1160" s="38"/>
      <c r="X1160" s="38"/>
      <c r="Y1160" s="38"/>
      <c r="Z1160" s="38"/>
      <c r="AA1160" s="38"/>
      <c r="AB1160" s="38"/>
      <c r="AC1160" s="38"/>
      <c r="AD1160" s="38"/>
      <c r="AE1160" s="38"/>
      <c r="AR1160" s="229" t="s">
        <v>228</v>
      </c>
      <c r="AT1160" s="229" t="s">
        <v>183</v>
      </c>
      <c r="AU1160" s="229" t="s">
        <v>127</v>
      </c>
      <c r="AY1160" s="17" t="s">
        <v>181</v>
      </c>
      <c r="BE1160" s="230">
        <f>IF(N1160="základní",J1160,0)</f>
        <v>0</v>
      </c>
      <c r="BF1160" s="230">
        <f>IF(N1160="snížená",J1160,0)</f>
        <v>0</v>
      </c>
      <c r="BG1160" s="230">
        <f>IF(N1160="zákl. přenesená",J1160,0)</f>
        <v>0</v>
      </c>
      <c r="BH1160" s="230">
        <f>IF(N1160="sníž. přenesená",J1160,0)</f>
        <v>0</v>
      </c>
      <c r="BI1160" s="230">
        <f>IF(N1160="nulová",J1160,0)</f>
        <v>0</v>
      </c>
      <c r="BJ1160" s="17" t="s">
        <v>127</v>
      </c>
      <c r="BK1160" s="230">
        <f>ROUND(I1160*H1160,2)</f>
        <v>0</v>
      </c>
      <c r="BL1160" s="17" t="s">
        <v>228</v>
      </c>
      <c r="BM1160" s="229" t="s">
        <v>1580</v>
      </c>
    </row>
    <row r="1161" s="2" customFormat="1">
      <c r="A1161" s="38"/>
      <c r="B1161" s="39"/>
      <c r="C1161" s="40"/>
      <c r="D1161" s="231" t="s">
        <v>189</v>
      </c>
      <c r="E1161" s="40"/>
      <c r="F1161" s="232" t="s">
        <v>1581</v>
      </c>
      <c r="G1161" s="40"/>
      <c r="H1161" s="40"/>
      <c r="I1161" s="233"/>
      <c r="J1161" s="40"/>
      <c r="K1161" s="40"/>
      <c r="L1161" s="44"/>
      <c r="M1161" s="234"/>
      <c r="N1161" s="235"/>
      <c r="O1161" s="91"/>
      <c r="P1161" s="91"/>
      <c r="Q1161" s="91"/>
      <c r="R1161" s="91"/>
      <c r="S1161" s="91"/>
      <c r="T1161" s="92"/>
      <c r="U1161" s="38"/>
      <c r="V1161" s="38"/>
      <c r="W1161" s="38"/>
      <c r="X1161" s="38"/>
      <c r="Y1161" s="38"/>
      <c r="Z1161" s="38"/>
      <c r="AA1161" s="38"/>
      <c r="AB1161" s="38"/>
      <c r="AC1161" s="38"/>
      <c r="AD1161" s="38"/>
      <c r="AE1161" s="38"/>
      <c r="AT1161" s="17" t="s">
        <v>189</v>
      </c>
      <c r="AU1161" s="17" t="s">
        <v>127</v>
      </c>
    </row>
    <row r="1162" s="13" customFormat="1">
      <c r="A1162" s="13"/>
      <c r="B1162" s="236"/>
      <c r="C1162" s="237"/>
      <c r="D1162" s="238" t="s">
        <v>191</v>
      </c>
      <c r="E1162" s="239" t="s">
        <v>1</v>
      </c>
      <c r="F1162" s="240" t="s">
        <v>1582</v>
      </c>
      <c r="G1162" s="237"/>
      <c r="H1162" s="241">
        <v>6</v>
      </c>
      <c r="I1162" s="242"/>
      <c r="J1162" s="237"/>
      <c r="K1162" s="237"/>
      <c r="L1162" s="243"/>
      <c r="M1162" s="244"/>
      <c r="N1162" s="245"/>
      <c r="O1162" s="245"/>
      <c r="P1162" s="245"/>
      <c r="Q1162" s="245"/>
      <c r="R1162" s="245"/>
      <c r="S1162" s="245"/>
      <c r="T1162" s="246"/>
      <c r="U1162" s="13"/>
      <c r="V1162" s="13"/>
      <c r="W1162" s="13"/>
      <c r="X1162" s="13"/>
      <c r="Y1162" s="13"/>
      <c r="Z1162" s="13"/>
      <c r="AA1162" s="13"/>
      <c r="AB1162" s="13"/>
      <c r="AC1162" s="13"/>
      <c r="AD1162" s="13"/>
      <c r="AE1162" s="13"/>
      <c r="AT1162" s="247" t="s">
        <v>191</v>
      </c>
      <c r="AU1162" s="247" t="s">
        <v>127</v>
      </c>
      <c r="AV1162" s="13" t="s">
        <v>127</v>
      </c>
      <c r="AW1162" s="13" t="s">
        <v>36</v>
      </c>
      <c r="AX1162" s="13" t="s">
        <v>79</v>
      </c>
      <c r="AY1162" s="247" t="s">
        <v>181</v>
      </c>
    </row>
    <row r="1163" s="14" customFormat="1">
      <c r="A1163" s="14"/>
      <c r="B1163" s="248"/>
      <c r="C1163" s="249"/>
      <c r="D1163" s="238" t="s">
        <v>191</v>
      </c>
      <c r="E1163" s="250" t="s">
        <v>1</v>
      </c>
      <c r="F1163" s="251" t="s">
        <v>193</v>
      </c>
      <c r="G1163" s="249"/>
      <c r="H1163" s="252">
        <v>6</v>
      </c>
      <c r="I1163" s="253"/>
      <c r="J1163" s="249"/>
      <c r="K1163" s="249"/>
      <c r="L1163" s="254"/>
      <c r="M1163" s="255"/>
      <c r="N1163" s="256"/>
      <c r="O1163" s="256"/>
      <c r="P1163" s="256"/>
      <c r="Q1163" s="256"/>
      <c r="R1163" s="256"/>
      <c r="S1163" s="256"/>
      <c r="T1163" s="257"/>
      <c r="U1163" s="14"/>
      <c r="V1163" s="14"/>
      <c r="W1163" s="14"/>
      <c r="X1163" s="14"/>
      <c r="Y1163" s="14"/>
      <c r="Z1163" s="14"/>
      <c r="AA1163" s="14"/>
      <c r="AB1163" s="14"/>
      <c r="AC1163" s="14"/>
      <c r="AD1163" s="14"/>
      <c r="AE1163" s="14"/>
      <c r="AT1163" s="258" t="s">
        <v>191</v>
      </c>
      <c r="AU1163" s="258" t="s">
        <v>127</v>
      </c>
      <c r="AV1163" s="14" t="s">
        <v>188</v>
      </c>
      <c r="AW1163" s="14" t="s">
        <v>36</v>
      </c>
      <c r="AX1163" s="14" t="s">
        <v>86</v>
      </c>
      <c r="AY1163" s="258" t="s">
        <v>181</v>
      </c>
    </row>
    <row r="1164" s="2" customFormat="1" ht="114.9" customHeight="1">
      <c r="A1164" s="38"/>
      <c r="B1164" s="39"/>
      <c r="C1164" s="259" t="s">
        <v>1583</v>
      </c>
      <c r="D1164" s="259" t="s">
        <v>238</v>
      </c>
      <c r="E1164" s="260" t="s">
        <v>1584</v>
      </c>
      <c r="F1164" s="261" t="s">
        <v>1585</v>
      </c>
      <c r="G1164" s="262" t="s">
        <v>235</v>
      </c>
      <c r="H1164" s="263">
        <v>6</v>
      </c>
      <c r="I1164" s="264"/>
      <c r="J1164" s="265">
        <f>ROUND(I1164*H1164,2)</f>
        <v>0</v>
      </c>
      <c r="K1164" s="261" t="s">
        <v>729</v>
      </c>
      <c r="L1164" s="266"/>
      <c r="M1164" s="267" t="s">
        <v>1</v>
      </c>
      <c r="N1164" s="268" t="s">
        <v>45</v>
      </c>
      <c r="O1164" s="91"/>
      <c r="P1164" s="227">
        <f>O1164*H1164</f>
        <v>0</v>
      </c>
      <c r="Q1164" s="227">
        <v>0</v>
      </c>
      <c r="R1164" s="227">
        <f>Q1164*H1164</f>
        <v>0</v>
      </c>
      <c r="S1164" s="227">
        <v>0</v>
      </c>
      <c r="T1164" s="228">
        <f>S1164*H1164</f>
        <v>0</v>
      </c>
      <c r="U1164" s="38"/>
      <c r="V1164" s="38"/>
      <c r="W1164" s="38"/>
      <c r="X1164" s="38"/>
      <c r="Y1164" s="38"/>
      <c r="Z1164" s="38"/>
      <c r="AA1164" s="38"/>
      <c r="AB1164" s="38"/>
      <c r="AC1164" s="38"/>
      <c r="AD1164" s="38"/>
      <c r="AE1164" s="38"/>
      <c r="AR1164" s="229" t="s">
        <v>269</v>
      </c>
      <c r="AT1164" s="229" t="s">
        <v>238</v>
      </c>
      <c r="AU1164" s="229" t="s">
        <v>127</v>
      </c>
      <c r="AY1164" s="17" t="s">
        <v>181</v>
      </c>
      <c r="BE1164" s="230">
        <f>IF(N1164="základní",J1164,0)</f>
        <v>0</v>
      </c>
      <c r="BF1164" s="230">
        <f>IF(N1164="snížená",J1164,0)</f>
        <v>0</v>
      </c>
      <c r="BG1164" s="230">
        <f>IF(N1164="zákl. přenesená",J1164,0)</f>
        <v>0</v>
      </c>
      <c r="BH1164" s="230">
        <f>IF(N1164="sníž. přenesená",J1164,0)</f>
        <v>0</v>
      </c>
      <c r="BI1164" s="230">
        <f>IF(N1164="nulová",J1164,0)</f>
        <v>0</v>
      </c>
      <c r="BJ1164" s="17" t="s">
        <v>127</v>
      </c>
      <c r="BK1164" s="230">
        <f>ROUND(I1164*H1164,2)</f>
        <v>0</v>
      </c>
      <c r="BL1164" s="17" t="s">
        <v>228</v>
      </c>
      <c r="BM1164" s="229" t="s">
        <v>1586</v>
      </c>
    </row>
    <row r="1165" s="2" customFormat="1" ht="33" customHeight="1">
      <c r="A1165" s="38"/>
      <c r="B1165" s="39"/>
      <c r="C1165" s="218" t="s">
        <v>957</v>
      </c>
      <c r="D1165" s="218" t="s">
        <v>183</v>
      </c>
      <c r="E1165" s="219" t="s">
        <v>1587</v>
      </c>
      <c r="F1165" s="220" t="s">
        <v>1588</v>
      </c>
      <c r="G1165" s="221" t="s">
        <v>241</v>
      </c>
      <c r="H1165" s="222">
        <v>14</v>
      </c>
      <c r="I1165" s="223"/>
      <c r="J1165" s="224">
        <f>ROUND(I1165*H1165,2)</f>
        <v>0</v>
      </c>
      <c r="K1165" s="220" t="s">
        <v>187</v>
      </c>
      <c r="L1165" s="44"/>
      <c r="M1165" s="225" t="s">
        <v>1</v>
      </c>
      <c r="N1165" s="226" t="s">
        <v>45</v>
      </c>
      <c r="O1165" s="91"/>
      <c r="P1165" s="227">
        <f>O1165*H1165</f>
        <v>0</v>
      </c>
      <c r="Q1165" s="227">
        <v>0</v>
      </c>
      <c r="R1165" s="227">
        <f>Q1165*H1165</f>
        <v>0</v>
      </c>
      <c r="S1165" s="227">
        <v>0</v>
      </c>
      <c r="T1165" s="228">
        <f>S1165*H1165</f>
        <v>0</v>
      </c>
      <c r="U1165" s="38"/>
      <c r="V1165" s="38"/>
      <c r="W1165" s="38"/>
      <c r="X1165" s="38"/>
      <c r="Y1165" s="38"/>
      <c r="Z1165" s="38"/>
      <c r="AA1165" s="38"/>
      <c r="AB1165" s="38"/>
      <c r="AC1165" s="38"/>
      <c r="AD1165" s="38"/>
      <c r="AE1165" s="38"/>
      <c r="AR1165" s="229" t="s">
        <v>228</v>
      </c>
      <c r="AT1165" s="229" t="s">
        <v>183</v>
      </c>
      <c r="AU1165" s="229" t="s">
        <v>127</v>
      </c>
      <c r="AY1165" s="17" t="s">
        <v>181</v>
      </c>
      <c r="BE1165" s="230">
        <f>IF(N1165="základní",J1165,0)</f>
        <v>0</v>
      </c>
      <c r="BF1165" s="230">
        <f>IF(N1165="snížená",J1165,0)</f>
        <v>0</v>
      </c>
      <c r="BG1165" s="230">
        <f>IF(N1165="zákl. přenesená",J1165,0)</f>
        <v>0</v>
      </c>
      <c r="BH1165" s="230">
        <f>IF(N1165="sníž. přenesená",J1165,0)</f>
        <v>0</v>
      </c>
      <c r="BI1165" s="230">
        <f>IF(N1165="nulová",J1165,0)</f>
        <v>0</v>
      </c>
      <c r="BJ1165" s="17" t="s">
        <v>127</v>
      </c>
      <c r="BK1165" s="230">
        <f>ROUND(I1165*H1165,2)</f>
        <v>0</v>
      </c>
      <c r="BL1165" s="17" t="s">
        <v>228</v>
      </c>
      <c r="BM1165" s="229" t="s">
        <v>1589</v>
      </c>
    </row>
    <row r="1166" s="2" customFormat="1">
      <c r="A1166" s="38"/>
      <c r="B1166" s="39"/>
      <c r="C1166" s="40"/>
      <c r="D1166" s="231" t="s">
        <v>189</v>
      </c>
      <c r="E1166" s="40"/>
      <c r="F1166" s="232" t="s">
        <v>1590</v>
      </c>
      <c r="G1166" s="40"/>
      <c r="H1166" s="40"/>
      <c r="I1166" s="233"/>
      <c r="J1166" s="40"/>
      <c r="K1166" s="40"/>
      <c r="L1166" s="44"/>
      <c r="M1166" s="234"/>
      <c r="N1166" s="235"/>
      <c r="O1166" s="91"/>
      <c r="P1166" s="91"/>
      <c r="Q1166" s="91"/>
      <c r="R1166" s="91"/>
      <c r="S1166" s="91"/>
      <c r="T1166" s="92"/>
      <c r="U1166" s="38"/>
      <c r="V1166" s="38"/>
      <c r="W1166" s="38"/>
      <c r="X1166" s="38"/>
      <c r="Y1166" s="38"/>
      <c r="Z1166" s="38"/>
      <c r="AA1166" s="38"/>
      <c r="AB1166" s="38"/>
      <c r="AC1166" s="38"/>
      <c r="AD1166" s="38"/>
      <c r="AE1166" s="38"/>
      <c r="AT1166" s="17" t="s">
        <v>189</v>
      </c>
      <c r="AU1166" s="17" t="s">
        <v>127</v>
      </c>
    </row>
    <row r="1167" s="13" customFormat="1">
      <c r="A1167" s="13"/>
      <c r="B1167" s="236"/>
      <c r="C1167" s="237"/>
      <c r="D1167" s="238" t="s">
        <v>191</v>
      </c>
      <c r="E1167" s="239" t="s">
        <v>1</v>
      </c>
      <c r="F1167" s="240" t="s">
        <v>1591</v>
      </c>
      <c r="G1167" s="237"/>
      <c r="H1167" s="241">
        <v>14</v>
      </c>
      <c r="I1167" s="242"/>
      <c r="J1167" s="237"/>
      <c r="K1167" s="237"/>
      <c r="L1167" s="243"/>
      <c r="M1167" s="244"/>
      <c r="N1167" s="245"/>
      <c r="O1167" s="245"/>
      <c r="P1167" s="245"/>
      <c r="Q1167" s="245"/>
      <c r="R1167" s="245"/>
      <c r="S1167" s="245"/>
      <c r="T1167" s="246"/>
      <c r="U1167" s="13"/>
      <c r="V1167" s="13"/>
      <c r="W1167" s="13"/>
      <c r="X1167" s="13"/>
      <c r="Y1167" s="13"/>
      <c r="Z1167" s="13"/>
      <c r="AA1167" s="13"/>
      <c r="AB1167" s="13"/>
      <c r="AC1167" s="13"/>
      <c r="AD1167" s="13"/>
      <c r="AE1167" s="13"/>
      <c r="AT1167" s="247" t="s">
        <v>191</v>
      </c>
      <c r="AU1167" s="247" t="s">
        <v>127</v>
      </c>
      <c r="AV1167" s="13" t="s">
        <v>127</v>
      </c>
      <c r="AW1167" s="13" t="s">
        <v>36</v>
      </c>
      <c r="AX1167" s="13" t="s">
        <v>79</v>
      </c>
      <c r="AY1167" s="247" t="s">
        <v>181</v>
      </c>
    </row>
    <row r="1168" s="14" customFormat="1">
      <c r="A1168" s="14"/>
      <c r="B1168" s="248"/>
      <c r="C1168" s="249"/>
      <c r="D1168" s="238" t="s">
        <v>191</v>
      </c>
      <c r="E1168" s="250" t="s">
        <v>1</v>
      </c>
      <c r="F1168" s="251" t="s">
        <v>193</v>
      </c>
      <c r="G1168" s="249"/>
      <c r="H1168" s="252">
        <v>14</v>
      </c>
      <c r="I1168" s="253"/>
      <c r="J1168" s="249"/>
      <c r="K1168" s="249"/>
      <c r="L1168" s="254"/>
      <c r="M1168" s="255"/>
      <c r="N1168" s="256"/>
      <c r="O1168" s="256"/>
      <c r="P1168" s="256"/>
      <c r="Q1168" s="256"/>
      <c r="R1168" s="256"/>
      <c r="S1168" s="256"/>
      <c r="T1168" s="257"/>
      <c r="U1168" s="14"/>
      <c r="V1168" s="14"/>
      <c r="W1168" s="14"/>
      <c r="X1168" s="14"/>
      <c r="Y1168" s="14"/>
      <c r="Z1168" s="14"/>
      <c r="AA1168" s="14"/>
      <c r="AB1168" s="14"/>
      <c r="AC1168" s="14"/>
      <c r="AD1168" s="14"/>
      <c r="AE1168" s="14"/>
      <c r="AT1168" s="258" t="s">
        <v>191</v>
      </c>
      <c r="AU1168" s="258" t="s">
        <v>127</v>
      </c>
      <c r="AV1168" s="14" t="s">
        <v>188</v>
      </c>
      <c r="AW1168" s="14" t="s">
        <v>36</v>
      </c>
      <c r="AX1168" s="14" t="s">
        <v>86</v>
      </c>
      <c r="AY1168" s="258" t="s">
        <v>181</v>
      </c>
    </row>
    <row r="1169" s="2" customFormat="1" ht="21.75" customHeight="1">
      <c r="A1169" s="38"/>
      <c r="B1169" s="39"/>
      <c r="C1169" s="259" t="s">
        <v>1592</v>
      </c>
      <c r="D1169" s="259" t="s">
        <v>238</v>
      </c>
      <c r="E1169" s="260" t="s">
        <v>1593</v>
      </c>
      <c r="F1169" s="261" t="s">
        <v>1594</v>
      </c>
      <c r="G1169" s="262" t="s">
        <v>241</v>
      </c>
      <c r="H1169" s="263">
        <v>15.4</v>
      </c>
      <c r="I1169" s="264"/>
      <c r="J1169" s="265">
        <f>ROUND(I1169*H1169,2)</f>
        <v>0</v>
      </c>
      <c r="K1169" s="261" t="s">
        <v>187</v>
      </c>
      <c r="L1169" s="266"/>
      <c r="M1169" s="267" t="s">
        <v>1</v>
      </c>
      <c r="N1169" s="268" t="s">
        <v>45</v>
      </c>
      <c r="O1169" s="91"/>
      <c r="P1169" s="227">
        <f>O1169*H1169</f>
        <v>0</v>
      </c>
      <c r="Q1169" s="227">
        <v>0</v>
      </c>
      <c r="R1169" s="227">
        <f>Q1169*H1169</f>
        <v>0</v>
      </c>
      <c r="S1169" s="227">
        <v>0</v>
      </c>
      <c r="T1169" s="228">
        <f>S1169*H1169</f>
        <v>0</v>
      </c>
      <c r="U1169" s="38"/>
      <c r="V1169" s="38"/>
      <c r="W1169" s="38"/>
      <c r="X1169" s="38"/>
      <c r="Y1169" s="38"/>
      <c r="Z1169" s="38"/>
      <c r="AA1169" s="38"/>
      <c r="AB1169" s="38"/>
      <c r="AC1169" s="38"/>
      <c r="AD1169" s="38"/>
      <c r="AE1169" s="38"/>
      <c r="AR1169" s="229" t="s">
        <v>269</v>
      </c>
      <c r="AT1169" s="229" t="s">
        <v>238</v>
      </c>
      <c r="AU1169" s="229" t="s">
        <v>127</v>
      </c>
      <c r="AY1169" s="17" t="s">
        <v>181</v>
      </c>
      <c r="BE1169" s="230">
        <f>IF(N1169="základní",J1169,0)</f>
        <v>0</v>
      </c>
      <c r="BF1169" s="230">
        <f>IF(N1169="snížená",J1169,0)</f>
        <v>0</v>
      </c>
      <c r="BG1169" s="230">
        <f>IF(N1169="zákl. přenesená",J1169,0)</f>
        <v>0</v>
      </c>
      <c r="BH1169" s="230">
        <f>IF(N1169="sníž. přenesená",J1169,0)</f>
        <v>0</v>
      </c>
      <c r="BI1169" s="230">
        <f>IF(N1169="nulová",J1169,0)</f>
        <v>0</v>
      </c>
      <c r="BJ1169" s="17" t="s">
        <v>127</v>
      </c>
      <c r="BK1169" s="230">
        <f>ROUND(I1169*H1169,2)</f>
        <v>0</v>
      </c>
      <c r="BL1169" s="17" t="s">
        <v>228</v>
      </c>
      <c r="BM1169" s="229" t="s">
        <v>1595</v>
      </c>
    </row>
    <row r="1170" s="13" customFormat="1">
      <c r="A1170" s="13"/>
      <c r="B1170" s="236"/>
      <c r="C1170" s="237"/>
      <c r="D1170" s="238" t="s">
        <v>191</v>
      </c>
      <c r="E1170" s="239" t="s">
        <v>1</v>
      </c>
      <c r="F1170" s="240" t="s">
        <v>1596</v>
      </c>
      <c r="G1170" s="237"/>
      <c r="H1170" s="241">
        <v>15.4</v>
      </c>
      <c r="I1170" s="242"/>
      <c r="J1170" s="237"/>
      <c r="K1170" s="237"/>
      <c r="L1170" s="243"/>
      <c r="M1170" s="244"/>
      <c r="N1170" s="245"/>
      <c r="O1170" s="245"/>
      <c r="P1170" s="245"/>
      <c r="Q1170" s="245"/>
      <c r="R1170" s="245"/>
      <c r="S1170" s="245"/>
      <c r="T1170" s="246"/>
      <c r="U1170" s="13"/>
      <c r="V1170" s="13"/>
      <c r="W1170" s="13"/>
      <c r="X1170" s="13"/>
      <c r="Y1170" s="13"/>
      <c r="Z1170" s="13"/>
      <c r="AA1170" s="13"/>
      <c r="AB1170" s="13"/>
      <c r="AC1170" s="13"/>
      <c r="AD1170" s="13"/>
      <c r="AE1170" s="13"/>
      <c r="AT1170" s="247" t="s">
        <v>191</v>
      </c>
      <c r="AU1170" s="247" t="s">
        <v>127</v>
      </c>
      <c r="AV1170" s="13" t="s">
        <v>127</v>
      </c>
      <c r="AW1170" s="13" t="s">
        <v>36</v>
      </c>
      <c r="AX1170" s="13" t="s">
        <v>79</v>
      </c>
      <c r="AY1170" s="247" t="s">
        <v>181</v>
      </c>
    </row>
    <row r="1171" s="14" customFormat="1">
      <c r="A1171" s="14"/>
      <c r="B1171" s="248"/>
      <c r="C1171" s="249"/>
      <c r="D1171" s="238" t="s">
        <v>191</v>
      </c>
      <c r="E1171" s="250" t="s">
        <v>1</v>
      </c>
      <c r="F1171" s="251" t="s">
        <v>193</v>
      </c>
      <c r="G1171" s="249"/>
      <c r="H1171" s="252">
        <v>15.4</v>
      </c>
      <c r="I1171" s="253"/>
      <c r="J1171" s="249"/>
      <c r="K1171" s="249"/>
      <c r="L1171" s="254"/>
      <c r="M1171" s="255"/>
      <c r="N1171" s="256"/>
      <c r="O1171" s="256"/>
      <c r="P1171" s="256"/>
      <c r="Q1171" s="256"/>
      <c r="R1171" s="256"/>
      <c r="S1171" s="256"/>
      <c r="T1171" s="257"/>
      <c r="U1171" s="14"/>
      <c r="V1171" s="14"/>
      <c r="W1171" s="14"/>
      <c r="X1171" s="14"/>
      <c r="Y1171" s="14"/>
      <c r="Z1171" s="14"/>
      <c r="AA1171" s="14"/>
      <c r="AB1171" s="14"/>
      <c r="AC1171" s="14"/>
      <c r="AD1171" s="14"/>
      <c r="AE1171" s="14"/>
      <c r="AT1171" s="258" t="s">
        <v>191</v>
      </c>
      <c r="AU1171" s="258" t="s">
        <v>127</v>
      </c>
      <c r="AV1171" s="14" t="s">
        <v>188</v>
      </c>
      <c r="AW1171" s="14" t="s">
        <v>36</v>
      </c>
      <c r="AX1171" s="14" t="s">
        <v>86</v>
      </c>
      <c r="AY1171" s="258" t="s">
        <v>181</v>
      </c>
    </row>
    <row r="1172" s="2" customFormat="1" ht="24.15" customHeight="1">
      <c r="A1172" s="38"/>
      <c r="B1172" s="39"/>
      <c r="C1172" s="218" t="s">
        <v>961</v>
      </c>
      <c r="D1172" s="218" t="s">
        <v>183</v>
      </c>
      <c r="E1172" s="219" t="s">
        <v>1597</v>
      </c>
      <c r="F1172" s="220" t="s">
        <v>1598</v>
      </c>
      <c r="G1172" s="221" t="s">
        <v>227</v>
      </c>
      <c r="H1172" s="222">
        <v>6</v>
      </c>
      <c r="I1172" s="223"/>
      <c r="J1172" s="224">
        <f>ROUND(I1172*H1172,2)</f>
        <v>0</v>
      </c>
      <c r="K1172" s="220" t="s">
        <v>187</v>
      </c>
      <c r="L1172" s="44"/>
      <c r="M1172" s="225" t="s">
        <v>1</v>
      </c>
      <c r="N1172" s="226" t="s">
        <v>45</v>
      </c>
      <c r="O1172" s="91"/>
      <c r="P1172" s="227">
        <f>O1172*H1172</f>
        <v>0</v>
      </c>
      <c r="Q1172" s="227">
        <v>0</v>
      </c>
      <c r="R1172" s="227">
        <f>Q1172*H1172</f>
        <v>0</v>
      </c>
      <c r="S1172" s="227">
        <v>0</v>
      </c>
      <c r="T1172" s="228">
        <f>S1172*H1172</f>
        <v>0</v>
      </c>
      <c r="U1172" s="38"/>
      <c r="V1172" s="38"/>
      <c r="W1172" s="38"/>
      <c r="X1172" s="38"/>
      <c r="Y1172" s="38"/>
      <c r="Z1172" s="38"/>
      <c r="AA1172" s="38"/>
      <c r="AB1172" s="38"/>
      <c r="AC1172" s="38"/>
      <c r="AD1172" s="38"/>
      <c r="AE1172" s="38"/>
      <c r="AR1172" s="229" t="s">
        <v>228</v>
      </c>
      <c r="AT1172" s="229" t="s">
        <v>183</v>
      </c>
      <c r="AU1172" s="229" t="s">
        <v>127</v>
      </c>
      <c r="AY1172" s="17" t="s">
        <v>181</v>
      </c>
      <c r="BE1172" s="230">
        <f>IF(N1172="základní",J1172,0)</f>
        <v>0</v>
      </c>
      <c r="BF1172" s="230">
        <f>IF(N1172="snížená",J1172,0)</f>
        <v>0</v>
      </c>
      <c r="BG1172" s="230">
        <f>IF(N1172="zákl. přenesená",J1172,0)</f>
        <v>0</v>
      </c>
      <c r="BH1172" s="230">
        <f>IF(N1172="sníž. přenesená",J1172,0)</f>
        <v>0</v>
      </c>
      <c r="BI1172" s="230">
        <f>IF(N1172="nulová",J1172,0)</f>
        <v>0</v>
      </c>
      <c r="BJ1172" s="17" t="s">
        <v>127</v>
      </c>
      <c r="BK1172" s="230">
        <f>ROUND(I1172*H1172,2)</f>
        <v>0</v>
      </c>
      <c r="BL1172" s="17" t="s">
        <v>228</v>
      </c>
      <c r="BM1172" s="229" t="s">
        <v>1599</v>
      </c>
    </row>
    <row r="1173" s="2" customFormat="1">
      <c r="A1173" s="38"/>
      <c r="B1173" s="39"/>
      <c r="C1173" s="40"/>
      <c r="D1173" s="231" t="s">
        <v>189</v>
      </c>
      <c r="E1173" s="40"/>
      <c r="F1173" s="232" t="s">
        <v>1600</v>
      </c>
      <c r="G1173" s="40"/>
      <c r="H1173" s="40"/>
      <c r="I1173" s="233"/>
      <c r="J1173" s="40"/>
      <c r="K1173" s="40"/>
      <c r="L1173" s="44"/>
      <c r="M1173" s="234"/>
      <c r="N1173" s="235"/>
      <c r="O1173" s="91"/>
      <c r="P1173" s="91"/>
      <c r="Q1173" s="91"/>
      <c r="R1173" s="91"/>
      <c r="S1173" s="91"/>
      <c r="T1173" s="92"/>
      <c r="U1173" s="38"/>
      <c r="V1173" s="38"/>
      <c r="W1173" s="38"/>
      <c r="X1173" s="38"/>
      <c r="Y1173" s="38"/>
      <c r="Z1173" s="38"/>
      <c r="AA1173" s="38"/>
      <c r="AB1173" s="38"/>
      <c r="AC1173" s="38"/>
      <c r="AD1173" s="38"/>
      <c r="AE1173" s="38"/>
      <c r="AT1173" s="17" t="s">
        <v>189</v>
      </c>
      <c r="AU1173" s="17" t="s">
        <v>127</v>
      </c>
    </row>
    <row r="1174" s="13" customFormat="1">
      <c r="A1174" s="13"/>
      <c r="B1174" s="236"/>
      <c r="C1174" s="237"/>
      <c r="D1174" s="238" t="s">
        <v>191</v>
      </c>
      <c r="E1174" s="239" t="s">
        <v>1</v>
      </c>
      <c r="F1174" s="240" t="s">
        <v>1601</v>
      </c>
      <c r="G1174" s="237"/>
      <c r="H1174" s="241">
        <v>6</v>
      </c>
      <c r="I1174" s="242"/>
      <c r="J1174" s="237"/>
      <c r="K1174" s="237"/>
      <c r="L1174" s="243"/>
      <c r="M1174" s="244"/>
      <c r="N1174" s="245"/>
      <c r="O1174" s="245"/>
      <c r="P1174" s="245"/>
      <c r="Q1174" s="245"/>
      <c r="R1174" s="245"/>
      <c r="S1174" s="245"/>
      <c r="T1174" s="246"/>
      <c r="U1174" s="13"/>
      <c r="V1174" s="13"/>
      <c r="W1174" s="13"/>
      <c r="X1174" s="13"/>
      <c r="Y1174" s="13"/>
      <c r="Z1174" s="13"/>
      <c r="AA1174" s="13"/>
      <c r="AB1174" s="13"/>
      <c r="AC1174" s="13"/>
      <c r="AD1174" s="13"/>
      <c r="AE1174" s="13"/>
      <c r="AT1174" s="247" t="s">
        <v>191</v>
      </c>
      <c r="AU1174" s="247" t="s">
        <v>127</v>
      </c>
      <c r="AV1174" s="13" t="s">
        <v>127</v>
      </c>
      <c r="AW1174" s="13" t="s">
        <v>36</v>
      </c>
      <c r="AX1174" s="13" t="s">
        <v>79</v>
      </c>
      <c r="AY1174" s="247" t="s">
        <v>181</v>
      </c>
    </row>
    <row r="1175" s="14" customFormat="1">
      <c r="A1175" s="14"/>
      <c r="B1175" s="248"/>
      <c r="C1175" s="249"/>
      <c r="D1175" s="238" t="s">
        <v>191</v>
      </c>
      <c r="E1175" s="250" t="s">
        <v>1</v>
      </c>
      <c r="F1175" s="251" t="s">
        <v>193</v>
      </c>
      <c r="G1175" s="249"/>
      <c r="H1175" s="252">
        <v>6</v>
      </c>
      <c r="I1175" s="253"/>
      <c r="J1175" s="249"/>
      <c r="K1175" s="249"/>
      <c r="L1175" s="254"/>
      <c r="M1175" s="255"/>
      <c r="N1175" s="256"/>
      <c r="O1175" s="256"/>
      <c r="P1175" s="256"/>
      <c r="Q1175" s="256"/>
      <c r="R1175" s="256"/>
      <c r="S1175" s="256"/>
      <c r="T1175" s="257"/>
      <c r="U1175" s="14"/>
      <c r="V1175" s="14"/>
      <c r="W1175" s="14"/>
      <c r="X1175" s="14"/>
      <c r="Y1175" s="14"/>
      <c r="Z1175" s="14"/>
      <c r="AA1175" s="14"/>
      <c r="AB1175" s="14"/>
      <c r="AC1175" s="14"/>
      <c r="AD1175" s="14"/>
      <c r="AE1175" s="14"/>
      <c r="AT1175" s="258" t="s">
        <v>191</v>
      </c>
      <c r="AU1175" s="258" t="s">
        <v>127</v>
      </c>
      <c r="AV1175" s="14" t="s">
        <v>188</v>
      </c>
      <c r="AW1175" s="14" t="s">
        <v>36</v>
      </c>
      <c r="AX1175" s="14" t="s">
        <v>86</v>
      </c>
      <c r="AY1175" s="258" t="s">
        <v>181</v>
      </c>
    </row>
    <row r="1176" s="2" customFormat="1" ht="16.5" customHeight="1">
      <c r="A1176" s="38"/>
      <c r="B1176" s="39"/>
      <c r="C1176" s="259" t="s">
        <v>1602</v>
      </c>
      <c r="D1176" s="259" t="s">
        <v>238</v>
      </c>
      <c r="E1176" s="260" t="s">
        <v>1603</v>
      </c>
      <c r="F1176" s="261" t="s">
        <v>1604</v>
      </c>
      <c r="G1176" s="262" t="s">
        <v>227</v>
      </c>
      <c r="H1176" s="263">
        <v>6.5999999999999996</v>
      </c>
      <c r="I1176" s="264"/>
      <c r="J1176" s="265">
        <f>ROUND(I1176*H1176,2)</f>
        <v>0</v>
      </c>
      <c r="K1176" s="261" t="s">
        <v>729</v>
      </c>
      <c r="L1176" s="266"/>
      <c r="M1176" s="267" t="s">
        <v>1</v>
      </c>
      <c r="N1176" s="268" t="s">
        <v>45</v>
      </c>
      <c r="O1176" s="91"/>
      <c r="P1176" s="227">
        <f>O1176*H1176</f>
        <v>0</v>
      </c>
      <c r="Q1176" s="227">
        <v>0</v>
      </c>
      <c r="R1176" s="227">
        <f>Q1176*H1176</f>
        <v>0</v>
      </c>
      <c r="S1176" s="227">
        <v>0</v>
      </c>
      <c r="T1176" s="228">
        <f>S1176*H1176</f>
        <v>0</v>
      </c>
      <c r="U1176" s="38"/>
      <c r="V1176" s="38"/>
      <c r="W1176" s="38"/>
      <c r="X1176" s="38"/>
      <c r="Y1176" s="38"/>
      <c r="Z1176" s="38"/>
      <c r="AA1176" s="38"/>
      <c r="AB1176" s="38"/>
      <c r="AC1176" s="38"/>
      <c r="AD1176" s="38"/>
      <c r="AE1176" s="38"/>
      <c r="AR1176" s="229" t="s">
        <v>269</v>
      </c>
      <c r="AT1176" s="229" t="s">
        <v>238</v>
      </c>
      <c r="AU1176" s="229" t="s">
        <v>127</v>
      </c>
      <c r="AY1176" s="17" t="s">
        <v>181</v>
      </c>
      <c r="BE1176" s="230">
        <f>IF(N1176="základní",J1176,0)</f>
        <v>0</v>
      </c>
      <c r="BF1176" s="230">
        <f>IF(N1176="snížená",J1176,0)</f>
        <v>0</v>
      </c>
      <c r="BG1176" s="230">
        <f>IF(N1176="zákl. přenesená",J1176,0)</f>
        <v>0</v>
      </c>
      <c r="BH1176" s="230">
        <f>IF(N1176="sníž. přenesená",J1176,0)</f>
        <v>0</v>
      </c>
      <c r="BI1176" s="230">
        <f>IF(N1176="nulová",J1176,0)</f>
        <v>0</v>
      </c>
      <c r="BJ1176" s="17" t="s">
        <v>127</v>
      </c>
      <c r="BK1176" s="230">
        <f>ROUND(I1176*H1176,2)</f>
        <v>0</v>
      </c>
      <c r="BL1176" s="17" t="s">
        <v>228</v>
      </c>
      <c r="BM1176" s="229" t="s">
        <v>1605</v>
      </c>
    </row>
    <row r="1177" s="13" customFormat="1">
      <c r="A1177" s="13"/>
      <c r="B1177" s="236"/>
      <c r="C1177" s="237"/>
      <c r="D1177" s="238" t="s">
        <v>191</v>
      </c>
      <c r="E1177" s="239" t="s">
        <v>1</v>
      </c>
      <c r="F1177" s="240" t="s">
        <v>1606</v>
      </c>
      <c r="G1177" s="237"/>
      <c r="H1177" s="241">
        <v>6.5999999999999996</v>
      </c>
      <c r="I1177" s="242"/>
      <c r="J1177" s="237"/>
      <c r="K1177" s="237"/>
      <c r="L1177" s="243"/>
      <c r="M1177" s="244"/>
      <c r="N1177" s="245"/>
      <c r="O1177" s="245"/>
      <c r="P1177" s="245"/>
      <c r="Q1177" s="245"/>
      <c r="R1177" s="245"/>
      <c r="S1177" s="245"/>
      <c r="T1177" s="246"/>
      <c r="U1177" s="13"/>
      <c r="V1177" s="13"/>
      <c r="W1177" s="13"/>
      <c r="X1177" s="13"/>
      <c r="Y1177" s="13"/>
      <c r="Z1177" s="13"/>
      <c r="AA1177" s="13"/>
      <c r="AB1177" s="13"/>
      <c r="AC1177" s="13"/>
      <c r="AD1177" s="13"/>
      <c r="AE1177" s="13"/>
      <c r="AT1177" s="247" t="s">
        <v>191</v>
      </c>
      <c r="AU1177" s="247" t="s">
        <v>127</v>
      </c>
      <c r="AV1177" s="13" t="s">
        <v>127</v>
      </c>
      <c r="AW1177" s="13" t="s">
        <v>36</v>
      </c>
      <c r="AX1177" s="13" t="s">
        <v>79</v>
      </c>
      <c r="AY1177" s="247" t="s">
        <v>181</v>
      </c>
    </row>
    <row r="1178" s="14" customFormat="1">
      <c r="A1178" s="14"/>
      <c r="B1178" s="248"/>
      <c r="C1178" s="249"/>
      <c r="D1178" s="238" t="s">
        <v>191</v>
      </c>
      <c r="E1178" s="250" t="s">
        <v>1</v>
      </c>
      <c r="F1178" s="251" t="s">
        <v>193</v>
      </c>
      <c r="G1178" s="249"/>
      <c r="H1178" s="252">
        <v>6.5999999999999996</v>
      </c>
      <c r="I1178" s="253"/>
      <c r="J1178" s="249"/>
      <c r="K1178" s="249"/>
      <c r="L1178" s="254"/>
      <c r="M1178" s="255"/>
      <c r="N1178" s="256"/>
      <c r="O1178" s="256"/>
      <c r="P1178" s="256"/>
      <c r="Q1178" s="256"/>
      <c r="R1178" s="256"/>
      <c r="S1178" s="256"/>
      <c r="T1178" s="257"/>
      <c r="U1178" s="14"/>
      <c r="V1178" s="14"/>
      <c r="W1178" s="14"/>
      <c r="X1178" s="14"/>
      <c r="Y1178" s="14"/>
      <c r="Z1178" s="14"/>
      <c r="AA1178" s="14"/>
      <c r="AB1178" s="14"/>
      <c r="AC1178" s="14"/>
      <c r="AD1178" s="14"/>
      <c r="AE1178" s="14"/>
      <c r="AT1178" s="258" t="s">
        <v>191</v>
      </c>
      <c r="AU1178" s="258" t="s">
        <v>127</v>
      </c>
      <c r="AV1178" s="14" t="s">
        <v>188</v>
      </c>
      <c r="AW1178" s="14" t="s">
        <v>36</v>
      </c>
      <c r="AX1178" s="14" t="s">
        <v>86</v>
      </c>
      <c r="AY1178" s="258" t="s">
        <v>181</v>
      </c>
    </row>
    <row r="1179" s="2" customFormat="1" ht="44.25" customHeight="1">
      <c r="A1179" s="38"/>
      <c r="B1179" s="39"/>
      <c r="C1179" s="218" t="s">
        <v>964</v>
      </c>
      <c r="D1179" s="218" t="s">
        <v>183</v>
      </c>
      <c r="E1179" s="219" t="s">
        <v>1607</v>
      </c>
      <c r="F1179" s="220" t="s">
        <v>1608</v>
      </c>
      <c r="G1179" s="221" t="s">
        <v>227</v>
      </c>
      <c r="H1179" s="222">
        <v>6.2999999999999998</v>
      </c>
      <c r="I1179" s="223"/>
      <c r="J1179" s="224">
        <f>ROUND(I1179*H1179,2)</f>
        <v>0</v>
      </c>
      <c r="K1179" s="220" t="s">
        <v>187</v>
      </c>
      <c r="L1179" s="44"/>
      <c r="M1179" s="225" t="s">
        <v>1</v>
      </c>
      <c r="N1179" s="226" t="s">
        <v>45</v>
      </c>
      <c r="O1179" s="91"/>
      <c r="P1179" s="227">
        <f>O1179*H1179</f>
        <v>0</v>
      </c>
      <c r="Q1179" s="227">
        <v>0</v>
      </c>
      <c r="R1179" s="227">
        <f>Q1179*H1179</f>
        <v>0</v>
      </c>
      <c r="S1179" s="227">
        <v>0</v>
      </c>
      <c r="T1179" s="228">
        <f>S1179*H1179</f>
        <v>0</v>
      </c>
      <c r="U1179" s="38"/>
      <c r="V1179" s="38"/>
      <c r="W1179" s="38"/>
      <c r="X1179" s="38"/>
      <c r="Y1179" s="38"/>
      <c r="Z1179" s="38"/>
      <c r="AA1179" s="38"/>
      <c r="AB1179" s="38"/>
      <c r="AC1179" s="38"/>
      <c r="AD1179" s="38"/>
      <c r="AE1179" s="38"/>
      <c r="AR1179" s="229" t="s">
        <v>228</v>
      </c>
      <c r="AT1179" s="229" t="s">
        <v>183</v>
      </c>
      <c r="AU1179" s="229" t="s">
        <v>127</v>
      </c>
      <c r="AY1179" s="17" t="s">
        <v>181</v>
      </c>
      <c r="BE1179" s="230">
        <f>IF(N1179="základní",J1179,0)</f>
        <v>0</v>
      </c>
      <c r="BF1179" s="230">
        <f>IF(N1179="snížená",J1179,0)</f>
        <v>0</v>
      </c>
      <c r="BG1179" s="230">
        <f>IF(N1179="zákl. přenesená",J1179,0)</f>
        <v>0</v>
      </c>
      <c r="BH1179" s="230">
        <f>IF(N1179="sníž. přenesená",J1179,0)</f>
        <v>0</v>
      </c>
      <c r="BI1179" s="230">
        <f>IF(N1179="nulová",J1179,0)</f>
        <v>0</v>
      </c>
      <c r="BJ1179" s="17" t="s">
        <v>127</v>
      </c>
      <c r="BK1179" s="230">
        <f>ROUND(I1179*H1179,2)</f>
        <v>0</v>
      </c>
      <c r="BL1179" s="17" t="s">
        <v>228</v>
      </c>
      <c r="BM1179" s="229" t="s">
        <v>1609</v>
      </c>
    </row>
    <row r="1180" s="2" customFormat="1">
      <c r="A1180" s="38"/>
      <c r="B1180" s="39"/>
      <c r="C1180" s="40"/>
      <c r="D1180" s="231" t="s">
        <v>189</v>
      </c>
      <c r="E1180" s="40"/>
      <c r="F1180" s="232" t="s">
        <v>1610</v>
      </c>
      <c r="G1180" s="40"/>
      <c r="H1180" s="40"/>
      <c r="I1180" s="233"/>
      <c r="J1180" s="40"/>
      <c r="K1180" s="40"/>
      <c r="L1180" s="44"/>
      <c r="M1180" s="234"/>
      <c r="N1180" s="235"/>
      <c r="O1180" s="91"/>
      <c r="P1180" s="91"/>
      <c r="Q1180" s="91"/>
      <c r="R1180" s="91"/>
      <c r="S1180" s="91"/>
      <c r="T1180" s="92"/>
      <c r="U1180" s="38"/>
      <c r="V1180" s="38"/>
      <c r="W1180" s="38"/>
      <c r="X1180" s="38"/>
      <c r="Y1180" s="38"/>
      <c r="Z1180" s="38"/>
      <c r="AA1180" s="38"/>
      <c r="AB1180" s="38"/>
      <c r="AC1180" s="38"/>
      <c r="AD1180" s="38"/>
      <c r="AE1180" s="38"/>
      <c r="AT1180" s="17" t="s">
        <v>189</v>
      </c>
      <c r="AU1180" s="17" t="s">
        <v>127</v>
      </c>
    </row>
    <row r="1181" s="13" customFormat="1">
      <c r="A1181" s="13"/>
      <c r="B1181" s="236"/>
      <c r="C1181" s="237"/>
      <c r="D1181" s="238" t="s">
        <v>191</v>
      </c>
      <c r="E1181" s="239" t="s">
        <v>1</v>
      </c>
      <c r="F1181" s="240" t="s">
        <v>1611</v>
      </c>
      <c r="G1181" s="237"/>
      <c r="H1181" s="241">
        <v>1.8</v>
      </c>
      <c r="I1181" s="242"/>
      <c r="J1181" s="237"/>
      <c r="K1181" s="237"/>
      <c r="L1181" s="243"/>
      <c r="M1181" s="244"/>
      <c r="N1181" s="245"/>
      <c r="O1181" s="245"/>
      <c r="P1181" s="245"/>
      <c r="Q1181" s="245"/>
      <c r="R1181" s="245"/>
      <c r="S1181" s="245"/>
      <c r="T1181" s="246"/>
      <c r="U1181" s="13"/>
      <c r="V1181" s="13"/>
      <c r="W1181" s="13"/>
      <c r="X1181" s="13"/>
      <c r="Y1181" s="13"/>
      <c r="Z1181" s="13"/>
      <c r="AA1181" s="13"/>
      <c r="AB1181" s="13"/>
      <c r="AC1181" s="13"/>
      <c r="AD1181" s="13"/>
      <c r="AE1181" s="13"/>
      <c r="AT1181" s="247" t="s">
        <v>191</v>
      </c>
      <c r="AU1181" s="247" t="s">
        <v>127</v>
      </c>
      <c r="AV1181" s="13" t="s">
        <v>127</v>
      </c>
      <c r="AW1181" s="13" t="s">
        <v>36</v>
      </c>
      <c r="AX1181" s="13" t="s">
        <v>79</v>
      </c>
      <c r="AY1181" s="247" t="s">
        <v>181</v>
      </c>
    </row>
    <row r="1182" s="13" customFormat="1">
      <c r="A1182" s="13"/>
      <c r="B1182" s="236"/>
      <c r="C1182" s="237"/>
      <c r="D1182" s="238" t="s">
        <v>191</v>
      </c>
      <c r="E1182" s="239" t="s">
        <v>1</v>
      </c>
      <c r="F1182" s="240" t="s">
        <v>1612</v>
      </c>
      <c r="G1182" s="237"/>
      <c r="H1182" s="241">
        <v>4.5</v>
      </c>
      <c r="I1182" s="242"/>
      <c r="J1182" s="237"/>
      <c r="K1182" s="237"/>
      <c r="L1182" s="243"/>
      <c r="M1182" s="244"/>
      <c r="N1182" s="245"/>
      <c r="O1182" s="245"/>
      <c r="P1182" s="245"/>
      <c r="Q1182" s="245"/>
      <c r="R1182" s="245"/>
      <c r="S1182" s="245"/>
      <c r="T1182" s="246"/>
      <c r="U1182" s="13"/>
      <c r="V1182" s="13"/>
      <c r="W1182" s="13"/>
      <c r="X1182" s="13"/>
      <c r="Y1182" s="13"/>
      <c r="Z1182" s="13"/>
      <c r="AA1182" s="13"/>
      <c r="AB1182" s="13"/>
      <c r="AC1182" s="13"/>
      <c r="AD1182" s="13"/>
      <c r="AE1182" s="13"/>
      <c r="AT1182" s="247" t="s">
        <v>191</v>
      </c>
      <c r="AU1182" s="247" t="s">
        <v>127</v>
      </c>
      <c r="AV1182" s="13" t="s">
        <v>127</v>
      </c>
      <c r="AW1182" s="13" t="s">
        <v>36</v>
      </c>
      <c r="AX1182" s="13" t="s">
        <v>79</v>
      </c>
      <c r="AY1182" s="247" t="s">
        <v>181</v>
      </c>
    </row>
    <row r="1183" s="14" customFormat="1">
      <c r="A1183" s="14"/>
      <c r="B1183" s="248"/>
      <c r="C1183" s="249"/>
      <c r="D1183" s="238" t="s">
        <v>191</v>
      </c>
      <c r="E1183" s="250" t="s">
        <v>1</v>
      </c>
      <c r="F1183" s="251" t="s">
        <v>193</v>
      </c>
      <c r="G1183" s="249"/>
      <c r="H1183" s="252">
        <v>6.2999999999999998</v>
      </c>
      <c r="I1183" s="253"/>
      <c r="J1183" s="249"/>
      <c r="K1183" s="249"/>
      <c r="L1183" s="254"/>
      <c r="M1183" s="255"/>
      <c r="N1183" s="256"/>
      <c r="O1183" s="256"/>
      <c r="P1183" s="256"/>
      <c r="Q1183" s="256"/>
      <c r="R1183" s="256"/>
      <c r="S1183" s="256"/>
      <c r="T1183" s="257"/>
      <c r="U1183" s="14"/>
      <c r="V1183" s="14"/>
      <c r="W1183" s="14"/>
      <c r="X1183" s="14"/>
      <c r="Y1183" s="14"/>
      <c r="Z1183" s="14"/>
      <c r="AA1183" s="14"/>
      <c r="AB1183" s="14"/>
      <c r="AC1183" s="14"/>
      <c r="AD1183" s="14"/>
      <c r="AE1183" s="14"/>
      <c r="AT1183" s="258" t="s">
        <v>191</v>
      </c>
      <c r="AU1183" s="258" t="s">
        <v>127</v>
      </c>
      <c r="AV1183" s="14" t="s">
        <v>188</v>
      </c>
      <c r="AW1183" s="14" t="s">
        <v>36</v>
      </c>
      <c r="AX1183" s="14" t="s">
        <v>86</v>
      </c>
      <c r="AY1183" s="258" t="s">
        <v>181</v>
      </c>
    </row>
    <row r="1184" s="2" customFormat="1" ht="101.25" customHeight="1">
      <c r="A1184" s="38"/>
      <c r="B1184" s="39"/>
      <c r="C1184" s="259" t="s">
        <v>1613</v>
      </c>
      <c r="D1184" s="259" t="s">
        <v>238</v>
      </c>
      <c r="E1184" s="260" t="s">
        <v>1614</v>
      </c>
      <c r="F1184" s="261" t="s">
        <v>1615</v>
      </c>
      <c r="G1184" s="262" t="s">
        <v>235</v>
      </c>
      <c r="H1184" s="263">
        <v>2</v>
      </c>
      <c r="I1184" s="264"/>
      <c r="J1184" s="265">
        <f>ROUND(I1184*H1184,2)</f>
        <v>0</v>
      </c>
      <c r="K1184" s="261" t="s">
        <v>729</v>
      </c>
      <c r="L1184" s="266"/>
      <c r="M1184" s="267" t="s">
        <v>1</v>
      </c>
      <c r="N1184" s="268" t="s">
        <v>45</v>
      </c>
      <c r="O1184" s="91"/>
      <c r="P1184" s="227">
        <f>O1184*H1184</f>
        <v>0</v>
      </c>
      <c r="Q1184" s="227">
        <v>0</v>
      </c>
      <c r="R1184" s="227">
        <f>Q1184*H1184</f>
        <v>0</v>
      </c>
      <c r="S1184" s="227">
        <v>0</v>
      </c>
      <c r="T1184" s="228">
        <f>S1184*H1184</f>
        <v>0</v>
      </c>
      <c r="U1184" s="38"/>
      <c r="V1184" s="38"/>
      <c r="W1184" s="38"/>
      <c r="X1184" s="38"/>
      <c r="Y1184" s="38"/>
      <c r="Z1184" s="38"/>
      <c r="AA1184" s="38"/>
      <c r="AB1184" s="38"/>
      <c r="AC1184" s="38"/>
      <c r="AD1184" s="38"/>
      <c r="AE1184" s="38"/>
      <c r="AR1184" s="229" t="s">
        <v>269</v>
      </c>
      <c r="AT1184" s="229" t="s">
        <v>238</v>
      </c>
      <c r="AU1184" s="229" t="s">
        <v>127</v>
      </c>
      <c r="AY1184" s="17" t="s">
        <v>181</v>
      </c>
      <c r="BE1184" s="230">
        <f>IF(N1184="základní",J1184,0)</f>
        <v>0</v>
      </c>
      <c r="BF1184" s="230">
        <f>IF(N1184="snížená",J1184,0)</f>
        <v>0</v>
      </c>
      <c r="BG1184" s="230">
        <f>IF(N1184="zákl. přenesená",J1184,0)</f>
        <v>0</v>
      </c>
      <c r="BH1184" s="230">
        <f>IF(N1184="sníž. přenesená",J1184,0)</f>
        <v>0</v>
      </c>
      <c r="BI1184" s="230">
        <f>IF(N1184="nulová",J1184,0)</f>
        <v>0</v>
      </c>
      <c r="BJ1184" s="17" t="s">
        <v>127</v>
      </c>
      <c r="BK1184" s="230">
        <f>ROUND(I1184*H1184,2)</f>
        <v>0</v>
      </c>
      <c r="BL1184" s="17" t="s">
        <v>228</v>
      </c>
      <c r="BM1184" s="229" t="s">
        <v>1616</v>
      </c>
    </row>
    <row r="1185" s="2" customFormat="1" ht="101.25" customHeight="1">
      <c r="A1185" s="38"/>
      <c r="B1185" s="39"/>
      <c r="C1185" s="259" t="s">
        <v>967</v>
      </c>
      <c r="D1185" s="259" t="s">
        <v>238</v>
      </c>
      <c r="E1185" s="260" t="s">
        <v>1617</v>
      </c>
      <c r="F1185" s="261" t="s">
        <v>1618</v>
      </c>
      <c r="G1185" s="262" t="s">
        <v>235</v>
      </c>
      <c r="H1185" s="263">
        <v>2</v>
      </c>
      <c r="I1185" s="264"/>
      <c r="J1185" s="265">
        <f>ROUND(I1185*H1185,2)</f>
        <v>0</v>
      </c>
      <c r="K1185" s="261" t="s">
        <v>729</v>
      </c>
      <c r="L1185" s="266"/>
      <c r="M1185" s="267" t="s">
        <v>1</v>
      </c>
      <c r="N1185" s="268" t="s">
        <v>45</v>
      </c>
      <c r="O1185" s="91"/>
      <c r="P1185" s="227">
        <f>O1185*H1185</f>
        <v>0</v>
      </c>
      <c r="Q1185" s="227">
        <v>0</v>
      </c>
      <c r="R1185" s="227">
        <f>Q1185*H1185</f>
        <v>0</v>
      </c>
      <c r="S1185" s="227">
        <v>0</v>
      </c>
      <c r="T1185" s="228">
        <f>S1185*H1185</f>
        <v>0</v>
      </c>
      <c r="U1185" s="38"/>
      <c r="V1185" s="38"/>
      <c r="W1185" s="38"/>
      <c r="X1185" s="38"/>
      <c r="Y1185" s="38"/>
      <c r="Z1185" s="38"/>
      <c r="AA1185" s="38"/>
      <c r="AB1185" s="38"/>
      <c r="AC1185" s="38"/>
      <c r="AD1185" s="38"/>
      <c r="AE1185" s="38"/>
      <c r="AR1185" s="229" t="s">
        <v>269</v>
      </c>
      <c r="AT1185" s="229" t="s">
        <v>238</v>
      </c>
      <c r="AU1185" s="229" t="s">
        <v>127</v>
      </c>
      <c r="AY1185" s="17" t="s">
        <v>181</v>
      </c>
      <c r="BE1185" s="230">
        <f>IF(N1185="základní",J1185,0)</f>
        <v>0</v>
      </c>
      <c r="BF1185" s="230">
        <f>IF(N1185="snížená",J1185,0)</f>
        <v>0</v>
      </c>
      <c r="BG1185" s="230">
        <f>IF(N1185="zákl. přenesená",J1185,0)</f>
        <v>0</v>
      </c>
      <c r="BH1185" s="230">
        <f>IF(N1185="sníž. přenesená",J1185,0)</f>
        <v>0</v>
      </c>
      <c r="BI1185" s="230">
        <f>IF(N1185="nulová",J1185,0)</f>
        <v>0</v>
      </c>
      <c r="BJ1185" s="17" t="s">
        <v>127</v>
      </c>
      <c r="BK1185" s="230">
        <f>ROUND(I1185*H1185,2)</f>
        <v>0</v>
      </c>
      <c r="BL1185" s="17" t="s">
        <v>228</v>
      </c>
      <c r="BM1185" s="229" t="s">
        <v>1619</v>
      </c>
    </row>
    <row r="1186" s="2" customFormat="1" ht="44.25" customHeight="1">
      <c r="A1186" s="38"/>
      <c r="B1186" s="39"/>
      <c r="C1186" s="218" t="s">
        <v>1620</v>
      </c>
      <c r="D1186" s="218" t="s">
        <v>183</v>
      </c>
      <c r="E1186" s="219" t="s">
        <v>1621</v>
      </c>
      <c r="F1186" s="220" t="s">
        <v>1622</v>
      </c>
      <c r="G1186" s="221" t="s">
        <v>227</v>
      </c>
      <c r="H1186" s="222">
        <v>7</v>
      </c>
      <c r="I1186" s="223"/>
      <c r="J1186" s="224">
        <f>ROUND(I1186*H1186,2)</f>
        <v>0</v>
      </c>
      <c r="K1186" s="220" t="s">
        <v>187</v>
      </c>
      <c r="L1186" s="44"/>
      <c r="M1186" s="225" t="s">
        <v>1</v>
      </c>
      <c r="N1186" s="226" t="s">
        <v>45</v>
      </c>
      <c r="O1186" s="91"/>
      <c r="P1186" s="227">
        <f>O1186*H1186</f>
        <v>0</v>
      </c>
      <c r="Q1186" s="227">
        <v>0</v>
      </c>
      <c r="R1186" s="227">
        <f>Q1186*H1186</f>
        <v>0</v>
      </c>
      <c r="S1186" s="227">
        <v>0</v>
      </c>
      <c r="T1186" s="228">
        <f>S1186*H1186</f>
        <v>0</v>
      </c>
      <c r="U1186" s="38"/>
      <c r="V1186" s="38"/>
      <c r="W1186" s="38"/>
      <c r="X1186" s="38"/>
      <c r="Y1186" s="38"/>
      <c r="Z1186" s="38"/>
      <c r="AA1186" s="38"/>
      <c r="AB1186" s="38"/>
      <c r="AC1186" s="38"/>
      <c r="AD1186" s="38"/>
      <c r="AE1186" s="38"/>
      <c r="AR1186" s="229" t="s">
        <v>228</v>
      </c>
      <c r="AT1186" s="229" t="s">
        <v>183</v>
      </c>
      <c r="AU1186" s="229" t="s">
        <v>127</v>
      </c>
      <c r="AY1186" s="17" t="s">
        <v>181</v>
      </c>
      <c r="BE1186" s="230">
        <f>IF(N1186="základní",J1186,0)</f>
        <v>0</v>
      </c>
      <c r="BF1186" s="230">
        <f>IF(N1186="snížená",J1186,0)</f>
        <v>0</v>
      </c>
      <c r="BG1186" s="230">
        <f>IF(N1186="zákl. přenesená",J1186,0)</f>
        <v>0</v>
      </c>
      <c r="BH1186" s="230">
        <f>IF(N1186="sníž. přenesená",J1186,0)</f>
        <v>0</v>
      </c>
      <c r="BI1186" s="230">
        <f>IF(N1186="nulová",J1186,0)</f>
        <v>0</v>
      </c>
      <c r="BJ1186" s="17" t="s">
        <v>127</v>
      </c>
      <c r="BK1186" s="230">
        <f>ROUND(I1186*H1186,2)</f>
        <v>0</v>
      </c>
      <c r="BL1186" s="17" t="s">
        <v>228</v>
      </c>
      <c r="BM1186" s="229" t="s">
        <v>1623</v>
      </c>
    </row>
    <row r="1187" s="2" customFormat="1">
      <c r="A1187" s="38"/>
      <c r="B1187" s="39"/>
      <c r="C1187" s="40"/>
      <c r="D1187" s="231" t="s">
        <v>189</v>
      </c>
      <c r="E1187" s="40"/>
      <c r="F1187" s="232" t="s">
        <v>1624</v>
      </c>
      <c r="G1187" s="40"/>
      <c r="H1187" s="40"/>
      <c r="I1187" s="233"/>
      <c r="J1187" s="40"/>
      <c r="K1187" s="40"/>
      <c r="L1187" s="44"/>
      <c r="M1187" s="234"/>
      <c r="N1187" s="235"/>
      <c r="O1187" s="91"/>
      <c r="P1187" s="91"/>
      <c r="Q1187" s="91"/>
      <c r="R1187" s="91"/>
      <c r="S1187" s="91"/>
      <c r="T1187" s="92"/>
      <c r="U1187" s="38"/>
      <c r="V1187" s="38"/>
      <c r="W1187" s="38"/>
      <c r="X1187" s="38"/>
      <c r="Y1187" s="38"/>
      <c r="Z1187" s="38"/>
      <c r="AA1187" s="38"/>
      <c r="AB1187" s="38"/>
      <c r="AC1187" s="38"/>
      <c r="AD1187" s="38"/>
      <c r="AE1187" s="38"/>
      <c r="AT1187" s="17" t="s">
        <v>189</v>
      </c>
      <c r="AU1187" s="17" t="s">
        <v>127</v>
      </c>
    </row>
    <row r="1188" s="13" customFormat="1">
      <c r="A1188" s="13"/>
      <c r="B1188" s="236"/>
      <c r="C1188" s="237"/>
      <c r="D1188" s="238" t="s">
        <v>191</v>
      </c>
      <c r="E1188" s="239" t="s">
        <v>1</v>
      </c>
      <c r="F1188" s="240" t="s">
        <v>1625</v>
      </c>
      <c r="G1188" s="237"/>
      <c r="H1188" s="241">
        <v>3</v>
      </c>
      <c r="I1188" s="242"/>
      <c r="J1188" s="237"/>
      <c r="K1188" s="237"/>
      <c r="L1188" s="243"/>
      <c r="M1188" s="244"/>
      <c r="N1188" s="245"/>
      <c r="O1188" s="245"/>
      <c r="P1188" s="245"/>
      <c r="Q1188" s="245"/>
      <c r="R1188" s="245"/>
      <c r="S1188" s="245"/>
      <c r="T1188" s="246"/>
      <c r="U1188" s="13"/>
      <c r="V1188" s="13"/>
      <c r="W1188" s="13"/>
      <c r="X1188" s="13"/>
      <c r="Y1188" s="13"/>
      <c r="Z1188" s="13"/>
      <c r="AA1188" s="13"/>
      <c r="AB1188" s="13"/>
      <c r="AC1188" s="13"/>
      <c r="AD1188" s="13"/>
      <c r="AE1188" s="13"/>
      <c r="AT1188" s="247" t="s">
        <v>191</v>
      </c>
      <c r="AU1188" s="247" t="s">
        <v>127</v>
      </c>
      <c r="AV1188" s="13" t="s">
        <v>127</v>
      </c>
      <c r="AW1188" s="13" t="s">
        <v>36</v>
      </c>
      <c r="AX1188" s="13" t="s">
        <v>79</v>
      </c>
      <c r="AY1188" s="247" t="s">
        <v>181</v>
      </c>
    </row>
    <row r="1189" s="13" customFormat="1">
      <c r="A1189" s="13"/>
      <c r="B1189" s="236"/>
      <c r="C1189" s="237"/>
      <c r="D1189" s="238" t="s">
        <v>191</v>
      </c>
      <c r="E1189" s="239" t="s">
        <v>1</v>
      </c>
      <c r="F1189" s="240" t="s">
        <v>1626</v>
      </c>
      <c r="G1189" s="237"/>
      <c r="H1189" s="241">
        <v>4</v>
      </c>
      <c r="I1189" s="242"/>
      <c r="J1189" s="237"/>
      <c r="K1189" s="237"/>
      <c r="L1189" s="243"/>
      <c r="M1189" s="244"/>
      <c r="N1189" s="245"/>
      <c r="O1189" s="245"/>
      <c r="P1189" s="245"/>
      <c r="Q1189" s="245"/>
      <c r="R1189" s="245"/>
      <c r="S1189" s="245"/>
      <c r="T1189" s="246"/>
      <c r="U1189" s="13"/>
      <c r="V1189" s="13"/>
      <c r="W1189" s="13"/>
      <c r="X1189" s="13"/>
      <c r="Y1189" s="13"/>
      <c r="Z1189" s="13"/>
      <c r="AA1189" s="13"/>
      <c r="AB1189" s="13"/>
      <c r="AC1189" s="13"/>
      <c r="AD1189" s="13"/>
      <c r="AE1189" s="13"/>
      <c r="AT1189" s="247" t="s">
        <v>191</v>
      </c>
      <c r="AU1189" s="247" t="s">
        <v>127</v>
      </c>
      <c r="AV1189" s="13" t="s">
        <v>127</v>
      </c>
      <c r="AW1189" s="13" t="s">
        <v>36</v>
      </c>
      <c r="AX1189" s="13" t="s">
        <v>79</v>
      </c>
      <c r="AY1189" s="247" t="s">
        <v>181</v>
      </c>
    </row>
    <row r="1190" s="14" customFormat="1">
      <c r="A1190" s="14"/>
      <c r="B1190" s="248"/>
      <c r="C1190" s="249"/>
      <c r="D1190" s="238" t="s">
        <v>191</v>
      </c>
      <c r="E1190" s="250" t="s">
        <v>1</v>
      </c>
      <c r="F1190" s="251" t="s">
        <v>193</v>
      </c>
      <c r="G1190" s="249"/>
      <c r="H1190" s="252">
        <v>7</v>
      </c>
      <c r="I1190" s="253"/>
      <c r="J1190" s="249"/>
      <c r="K1190" s="249"/>
      <c r="L1190" s="254"/>
      <c r="M1190" s="255"/>
      <c r="N1190" s="256"/>
      <c r="O1190" s="256"/>
      <c r="P1190" s="256"/>
      <c r="Q1190" s="256"/>
      <c r="R1190" s="256"/>
      <c r="S1190" s="256"/>
      <c r="T1190" s="257"/>
      <c r="U1190" s="14"/>
      <c r="V1190" s="14"/>
      <c r="W1190" s="14"/>
      <c r="X1190" s="14"/>
      <c r="Y1190" s="14"/>
      <c r="Z1190" s="14"/>
      <c r="AA1190" s="14"/>
      <c r="AB1190" s="14"/>
      <c r="AC1190" s="14"/>
      <c r="AD1190" s="14"/>
      <c r="AE1190" s="14"/>
      <c r="AT1190" s="258" t="s">
        <v>191</v>
      </c>
      <c r="AU1190" s="258" t="s">
        <v>127</v>
      </c>
      <c r="AV1190" s="14" t="s">
        <v>188</v>
      </c>
      <c r="AW1190" s="14" t="s">
        <v>36</v>
      </c>
      <c r="AX1190" s="14" t="s">
        <v>86</v>
      </c>
      <c r="AY1190" s="258" t="s">
        <v>181</v>
      </c>
    </row>
    <row r="1191" s="2" customFormat="1" ht="101.25" customHeight="1">
      <c r="A1191" s="38"/>
      <c r="B1191" s="39"/>
      <c r="C1191" s="259" t="s">
        <v>969</v>
      </c>
      <c r="D1191" s="259" t="s">
        <v>238</v>
      </c>
      <c r="E1191" s="260" t="s">
        <v>1627</v>
      </c>
      <c r="F1191" s="261" t="s">
        <v>1628</v>
      </c>
      <c r="G1191" s="262" t="s">
        <v>235</v>
      </c>
      <c r="H1191" s="263">
        <v>2</v>
      </c>
      <c r="I1191" s="264"/>
      <c r="J1191" s="265">
        <f>ROUND(I1191*H1191,2)</f>
        <v>0</v>
      </c>
      <c r="K1191" s="261" t="s">
        <v>729</v>
      </c>
      <c r="L1191" s="266"/>
      <c r="M1191" s="267" t="s">
        <v>1</v>
      </c>
      <c r="N1191" s="268" t="s">
        <v>45</v>
      </c>
      <c r="O1191" s="91"/>
      <c r="P1191" s="227">
        <f>O1191*H1191</f>
        <v>0</v>
      </c>
      <c r="Q1191" s="227">
        <v>0</v>
      </c>
      <c r="R1191" s="227">
        <f>Q1191*H1191</f>
        <v>0</v>
      </c>
      <c r="S1191" s="227">
        <v>0</v>
      </c>
      <c r="T1191" s="228">
        <f>S1191*H1191</f>
        <v>0</v>
      </c>
      <c r="U1191" s="38"/>
      <c r="V1191" s="38"/>
      <c r="W1191" s="38"/>
      <c r="X1191" s="38"/>
      <c r="Y1191" s="38"/>
      <c r="Z1191" s="38"/>
      <c r="AA1191" s="38"/>
      <c r="AB1191" s="38"/>
      <c r="AC1191" s="38"/>
      <c r="AD1191" s="38"/>
      <c r="AE1191" s="38"/>
      <c r="AR1191" s="229" t="s">
        <v>269</v>
      </c>
      <c r="AT1191" s="229" t="s">
        <v>238</v>
      </c>
      <c r="AU1191" s="229" t="s">
        <v>127</v>
      </c>
      <c r="AY1191" s="17" t="s">
        <v>181</v>
      </c>
      <c r="BE1191" s="230">
        <f>IF(N1191="základní",J1191,0)</f>
        <v>0</v>
      </c>
      <c r="BF1191" s="230">
        <f>IF(N1191="snížená",J1191,0)</f>
        <v>0</v>
      </c>
      <c r="BG1191" s="230">
        <f>IF(N1191="zákl. přenesená",J1191,0)</f>
        <v>0</v>
      </c>
      <c r="BH1191" s="230">
        <f>IF(N1191="sníž. přenesená",J1191,0)</f>
        <v>0</v>
      </c>
      <c r="BI1191" s="230">
        <f>IF(N1191="nulová",J1191,0)</f>
        <v>0</v>
      </c>
      <c r="BJ1191" s="17" t="s">
        <v>127</v>
      </c>
      <c r="BK1191" s="230">
        <f>ROUND(I1191*H1191,2)</f>
        <v>0</v>
      </c>
      <c r="BL1191" s="17" t="s">
        <v>228</v>
      </c>
      <c r="BM1191" s="229" t="s">
        <v>1629</v>
      </c>
    </row>
    <row r="1192" s="2" customFormat="1" ht="101.25" customHeight="1">
      <c r="A1192" s="38"/>
      <c r="B1192" s="39"/>
      <c r="C1192" s="259" t="s">
        <v>1630</v>
      </c>
      <c r="D1192" s="259" t="s">
        <v>238</v>
      </c>
      <c r="E1192" s="260" t="s">
        <v>1631</v>
      </c>
      <c r="F1192" s="261" t="s">
        <v>1632</v>
      </c>
      <c r="G1192" s="262" t="s">
        <v>235</v>
      </c>
      <c r="H1192" s="263">
        <v>1</v>
      </c>
      <c r="I1192" s="264"/>
      <c r="J1192" s="265">
        <f>ROUND(I1192*H1192,2)</f>
        <v>0</v>
      </c>
      <c r="K1192" s="261" t="s">
        <v>729</v>
      </c>
      <c r="L1192" s="266"/>
      <c r="M1192" s="267" t="s">
        <v>1</v>
      </c>
      <c r="N1192" s="268" t="s">
        <v>45</v>
      </c>
      <c r="O1192" s="91"/>
      <c r="P1192" s="227">
        <f>O1192*H1192</f>
        <v>0</v>
      </c>
      <c r="Q1192" s="227">
        <v>0</v>
      </c>
      <c r="R1192" s="227">
        <f>Q1192*H1192</f>
        <v>0</v>
      </c>
      <c r="S1192" s="227">
        <v>0</v>
      </c>
      <c r="T1192" s="228">
        <f>S1192*H1192</f>
        <v>0</v>
      </c>
      <c r="U1192" s="38"/>
      <c r="V1192" s="38"/>
      <c r="W1192" s="38"/>
      <c r="X1192" s="38"/>
      <c r="Y1192" s="38"/>
      <c r="Z1192" s="38"/>
      <c r="AA1192" s="38"/>
      <c r="AB1192" s="38"/>
      <c r="AC1192" s="38"/>
      <c r="AD1192" s="38"/>
      <c r="AE1192" s="38"/>
      <c r="AR1192" s="229" t="s">
        <v>269</v>
      </c>
      <c r="AT1192" s="229" t="s">
        <v>238</v>
      </c>
      <c r="AU1192" s="229" t="s">
        <v>127</v>
      </c>
      <c r="AY1192" s="17" t="s">
        <v>181</v>
      </c>
      <c r="BE1192" s="230">
        <f>IF(N1192="základní",J1192,0)</f>
        <v>0</v>
      </c>
      <c r="BF1192" s="230">
        <f>IF(N1192="snížená",J1192,0)</f>
        <v>0</v>
      </c>
      <c r="BG1192" s="230">
        <f>IF(N1192="zákl. přenesená",J1192,0)</f>
        <v>0</v>
      </c>
      <c r="BH1192" s="230">
        <f>IF(N1192="sníž. přenesená",J1192,0)</f>
        <v>0</v>
      </c>
      <c r="BI1192" s="230">
        <f>IF(N1192="nulová",J1192,0)</f>
        <v>0</v>
      </c>
      <c r="BJ1192" s="17" t="s">
        <v>127</v>
      </c>
      <c r="BK1192" s="230">
        <f>ROUND(I1192*H1192,2)</f>
        <v>0</v>
      </c>
      <c r="BL1192" s="17" t="s">
        <v>228</v>
      </c>
      <c r="BM1192" s="229" t="s">
        <v>1633</v>
      </c>
    </row>
    <row r="1193" s="2" customFormat="1" ht="44.25" customHeight="1">
      <c r="A1193" s="38"/>
      <c r="B1193" s="39"/>
      <c r="C1193" s="218" t="s">
        <v>971</v>
      </c>
      <c r="D1193" s="218" t="s">
        <v>183</v>
      </c>
      <c r="E1193" s="219" t="s">
        <v>1634</v>
      </c>
      <c r="F1193" s="220" t="s">
        <v>1635</v>
      </c>
      <c r="G1193" s="221" t="s">
        <v>227</v>
      </c>
      <c r="H1193" s="222">
        <v>38.994999999999997</v>
      </c>
      <c r="I1193" s="223"/>
      <c r="J1193" s="224">
        <f>ROUND(I1193*H1193,2)</f>
        <v>0</v>
      </c>
      <c r="K1193" s="220" t="s">
        <v>187</v>
      </c>
      <c r="L1193" s="44"/>
      <c r="M1193" s="225" t="s">
        <v>1</v>
      </c>
      <c r="N1193" s="226" t="s">
        <v>45</v>
      </c>
      <c r="O1193" s="91"/>
      <c r="P1193" s="227">
        <f>O1193*H1193</f>
        <v>0</v>
      </c>
      <c r="Q1193" s="227">
        <v>0</v>
      </c>
      <c r="R1193" s="227">
        <f>Q1193*H1193</f>
        <v>0</v>
      </c>
      <c r="S1193" s="227">
        <v>0</v>
      </c>
      <c r="T1193" s="228">
        <f>S1193*H1193</f>
        <v>0</v>
      </c>
      <c r="U1193" s="38"/>
      <c r="V1193" s="38"/>
      <c r="W1193" s="38"/>
      <c r="X1193" s="38"/>
      <c r="Y1193" s="38"/>
      <c r="Z1193" s="38"/>
      <c r="AA1193" s="38"/>
      <c r="AB1193" s="38"/>
      <c r="AC1193" s="38"/>
      <c r="AD1193" s="38"/>
      <c r="AE1193" s="38"/>
      <c r="AR1193" s="229" t="s">
        <v>228</v>
      </c>
      <c r="AT1193" s="229" t="s">
        <v>183</v>
      </c>
      <c r="AU1193" s="229" t="s">
        <v>127</v>
      </c>
      <c r="AY1193" s="17" t="s">
        <v>181</v>
      </c>
      <c r="BE1193" s="230">
        <f>IF(N1193="základní",J1193,0)</f>
        <v>0</v>
      </c>
      <c r="BF1193" s="230">
        <f>IF(N1193="snížená",J1193,0)</f>
        <v>0</v>
      </c>
      <c r="BG1193" s="230">
        <f>IF(N1193="zákl. přenesená",J1193,0)</f>
        <v>0</v>
      </c>
      <c r="BH1193" s="230">
        <f>IF(N1193="sníž. přenesená",J1193,0)</f>
        <v>0</v>
      </c>
      <c r="BI1193" s="230">
        <f>IF(N1193="nulová",J1193,0)</f>
        <v>0</v>
      </c>
      <c r="BJ1193" s="17" t="s">
        <v>127</v>
      </c>
      <c r="BK1193" s="230">
        <f>ROUND(I1193*H1193,2)</f>
        <v>0</v>
      </c>
      <c r="BL1193" s="17" t="s">
        <v>228</v>
      </c>
      <c r="BM1193" s="229" t="s">
        <v>1636</v>
      </c>
    </row>
    <row r="1194" s="2" customFormat="1">
      <c r="A1194" s="38"/>
      <c r="B1194" s="39"/>
      <c r="C1194" s="40"/>
      <c r="D1194" s="231" t="s">
        <v>189</v>
      </c>
      <c r="E1194" s="40"/>
      <c r="F1194" s="232" t="s">
        <v>1637</v>
      </c>
      <c r="G1194" s="40"/>
      <c r="H1194" s="40"/>
      <c r="I1194" s="233"/>
      <c r="J1194" s="40"/>
      <c r="K1194" s="40"/>
      <c r="L1194" s="44"/>
      <c r="M1194" s="234"/>
      <c r="N1194" s="235"/>
      <c r="O1194" s="91"/>
      <c r="P1194" s="91"/>
      <c r="Q1194" s="91"/>
      <c r="R1194" s="91"/>
      <c r="S1194" s="91"/>
      <c r="T1194" s="92"/>
      <c r="U1194" s="38"/>
      <c r="V1194" s="38"/>
      <c r="W1194" s="38"/>
      <c r="X1194" s="38"/>
      <c r="Y1194" s="38"/>
      <c r="Z1194" s="38"/>
      <c r="AA1194" s="38"/>
      <c r="AB1194" s="38"/>
      <c r="AC1194" s="38"/>
      <c r="AD1194" s="38"/>
      <c r="AE1194" s="38"/>
      <c r="AT1194" s="17" t="s">
        <v>189</v>
      </c>
      <c r="AU1194" s="17" t="s">
        <v>127</v>
      </c>
    </row>
    <row r="1195" s="13" customFormat="1">
      <c r="A1195" s="13"/>
      <c r="B1195" s="236"/>
      <c r="C1195" s="237"/>
      <c r="D1195" s="238" t="s">
        <v>191</v>
      </c>
      <c r="E1195" s="239" t="s">
        <v>1</v>
      </c>
      <c r="F1195" s="240" t="s">
        <v>1638</v>
      </c>
      <c r="G1195" s="237"/>
      <c r="H1195" s="241">
        <v>38.994999999999997</v>
      </c>
      <c r="I1195" s="242"/>
      <c r="J1195" s="237"/>
      <c r="K1195" s="237"/>
      <c r="L1195" s="243"/>
      <c r="M1195" s="244"/>
      <c r="N1195" s="245"/>
      <c r="O1195" s="245"/>
      <c r="P1195" s="245"/>
      <c r="Q1195" s="245"/>
      <c r="R1195" s="245"/>
      <c r="S1195" s="245"/>
      <c r="T1195" s="246"/>
      <c r="U1195" s="13"/>
      <c r="V1195" s="13"/>
      <c r="W1195" s="13"/>
      <c r="X1195" s="13"/>
      <c r="Y1195" s="13"/>
      <c r="Z1195" s="13"/>
      <c r="AA1195" s="13"/>
      <c r="AB1195" s="13"/>
      <c r="AC1195" s="13"/>
      <c r="AD1195" s="13"/>
      <c r="AE1195" s="13"/>
      <c r="AT1195" s="247" t="s">
        <v>191</v>
      </c>
      <c r="AU1195" s="247" t="s">
        <v>127</v>
      </c>
      <c r="AV1195" s="13" t="s">
        <v>127</v>
      </c>
      <c r="AW1195" s="13" t="s">
        <v>36</v>
      </c>
      <c r="AX1195" s="13" t="s">
        <v>79</v>
      </c>
      <c r="AY1195" s="247" t="s">
        <v>181</v>
      </c>
    </row>
    <row r="1196" s="14" customFormat="1">
      <c r="A1196" s="14"/>
      <c r="B1196" s="248"/>
      <c r="C1196" s="249"/>
      <c r="D1196" s="238" t="s">
        <v>191</v>
      </c>
      <c r="E1196" s="250" t="s">
        <v>1</v>
      </c>
      <c r="F1196" s="251" t="s">
        <v>193</v>
      </c>
      <c r="G1196" s="249"/>
      <c r="H1196" s="252">
        <v>38.994999999999997</v>
      </c>
      <c r="I1196" s="253"/>
      <c r="J1196" s="249"/>
      <c r="K1196" s="249"/>
      <c r="L1196" s="254"/>
      <c r="M1196" s="255"/>
      <c r="N1196" s="256"/>
      <c r="O1196" s="256"/>
      <c r="P1196" s="256"/>
      <c r="Q1196" s="256"/>
      <c r="R1196" s="256"/>
      <c r="S1196" s="256"/>
      <c r="T1196" s="257"/>
      <c r="U1196" s="14"/>
      <c r="V1196" s="14"/>
      <c r="W1196" s="14"/>
      <c r="X1196" s="14"/>
      <c r="Y1196" s="14"/>
      <c r="Z1196" s="14"/>
      <c r="AA1196" s="14"/>
      <c r="AB1196" s="14"/>
      <c r="AC1196" s="14"/>
      <c r="AD1196" s="14"/>
      <c r="AE1196" s="14"/>
      <c r="AT1196" s="258" t="s">
        <v>191</v>
      </c>
      <c r="AU1196" s="258" t="s">
        <v>127</v>
      </c>
      <c r="AV1196" s="14" t="s">
        <v>188</v>
      </c>
      <c r="AW1196" s="14" t="s">
        <v>36</v>
      </c>
      <c r="AX1196" s="14" t="s">
        <v>86</v>
      </c>
      <c r="AY1196" s="258" t="s">
        <v>181</v>
      </c>
    </row>
    <row r="1197" s="2" customFormat="1" ht="66.75" customHeight="1">
      <c r="A1197" s="38"/>
      <c r="B1197" s="39"/>
      <c r="C1197" s="259" t="s">
        <v>1639</v>
      </c>
      <c r="D1197" s="259" t="s">
        <v>238</v>
      </c>
      <c r="E1197" s="260" t="s">
        <v>1640</v>
      </c>
      <c r="F1197" s="261" t="s">
        <v>1641</v>
      </c>
      <c r="G1197" s="262" t="s">
        <v>235</v>
      </c>
      <c r="H1197" s="263">
        <v>2</v>
      </c>
      <c r="I1197" s="264"/>
      <c r="J1197" s="265">
        <f>ROUND(I1197*H1197,2)</f>
        <v>0</v>
      </c>
      <c r="K1197" s="261" t="s">
        <v>729</v>
      </c>
      <c r="L1197" s="266"/>
      <c r="M1197" s="267" t="s">
        <v>1</v>
      </c>
      <c r="N1197" s="268" t="s">
        <v>45</v>
      </c>
      <c r="O1197" s="91"/>
      <c r="P1197" s="227">
        <f>O1197*H1197</f>
        <v>0</v>
      </c>
      <c r="Q1197" s="227">
        <v>0</v>
      </c>
      <c r="R1197" s="227">
        <f>Q1197*H1197</f>
        <v>0</v>
      </c>
      <c r="S1197" s="227">
        <v>0</v>
      </c>
      <c r="T1197" s="228">
        <f>S1197*H1197</f>
        <v>0</v>
      </c>
      <c r="U1197" s="38"/>
      <c r="V1197" s="38"/>
      <c r="W1197" s="38"/>
      <c r="X1197" s="38"/>
      <c r="Y1197" s="38"/>
      <c r="Z1197" s="38"/>
      <c r="AA1197" s="38"/>
      <c r="AB1197" s="38"/>
      <c r="AC1197" s="38"/>
      <c r="AD1197" s="38"/>
      <c r="AE1197" s="38"/>
      <c r="AR1197" s="229" t="s">
        <v>269</v>
      </c>
      <c r="AT1197" s="229" t="s">
        <v>238</v>
      </c>
      <c r="AU1197" s="229" t="s">
        <v>127</v>
      </c>
      <c r="AY1197" s="17" t="s">
        <v>181</v>
      </c>
      <c r="BE1197" s="230">
        <f>IF(N1197="základní",J1197,0)</f>
        <v>0</v>
      </c>
      <c r="BF1197" s="230">
        <f>IF(N1197="snížená",J1197,0)</f>
        <v>0</v>
      </c>
      <c r="BG1197" s="230">
        <f>IF(N1197="zákl. přenesená",J1197,0)</f>
        <v>0</v>
      </c>
      <c r="BH1197" s="230">
        <f>IF(N1197="sníž. přenesená",J1197,0)</f>
        <v>0</v>
      </c>
      <c r="BI1197" s="230">
        <f>IF(N1197="nulová",J1197,0)</f>
        <v>0</v>
      </c>
      <c r="BJ1197" s="17" t="s">
        <v>127</v>
      </c>
      <c r="BK1197" s="230">
        <f>ROUND(I1197*H1197,2)</f>
        <v>0</v>
      </c>
      <c r="BL1197" s="17" t="s">
        <v>228</v>
      </c>
      <c r="BM1197" s="229" t="s">
        <v>1642</v>
      </c>
    </row>
    <row r="1198" s="13" customFormat="1">
      <c r="A1198" s="13"/>
      <c r="B1198" s="236"/>
      <c r="C1198" s="237"/>
      <c r="D1198" s="238" t="s">
        <v>191</v>
      </c>
      <c r="E1198" s="239" t="s">
        <v>1</v>
      </c>
      <c r="F1198" s="240" t="s">
        <v>1643</v>
      </c>
      <c r="G1198" s="237"/>
      <c r="H1198" s="241">
        <v>2</v>
      </c>
      <c r="I1198" s="242"/>
      <c r="J1198" s="237"/>
      <c r="K1198" s="237"/>
      <c r="L1198" s="243"/>
      <c r="M1198" s="244"/>
      <c r="N1198" s="245"/>
      <c r="O1198" s="245"/>
      <c r="P1198" s="245"/>
      <c r="Q1198" s="245"/>
      <c r="R1198" s="245"/>
      <c r="S1198" s="245"/>
      <c r="T1198" s="246"/>
      <c r="U1198" s="13"/>
      <c r="V1198" s="13"/>
      <c r="W1198" s="13"/>
      <c r="X1198" s="13"/>
      <c r="Y1198" s="13"/>
      <c r="Z1198" s="13"/>
      <c r="AA1198" s="13"/>
      <c r="AB1198" s="13"/>
      <c r="AC1198" s="13"/>
      <c r="AD1198" s="13"/>
      <c r="AE1198" s="13"/>
      <c r="AT1198" s="247" t="s">
        <v>191</v>
      </c>
      <c r="AU1198" s="247" t="s">
        <v>127</v>
      </c>
      <c r="AV1198" s="13" t="s">
        <v>127</v>
      </c>
      <c r="AW1198" s="13" t="s">
        <v>36</v>
      </c>
      <c r="AX1198" s="13" t="s">
        <v>79</v>
      </c>
      <c r="AY1198" s="247" t="s">
        <v>181</v>
      </c>
    </row>
    <row r="1199" s="14" customFormat="1">
      <c r="A1199" s="14"/>
      <c r="B1199" s="248"/>
      <c r="C1199" s="249"/>
      <c r="D1199" s="238" t="s">
        <v>191</v>
      </c>
      <c r="E1199" s="250" t="s">
        <v>1</v>
      </c>
      <c r="F1199" s="251" t="s">
        <v>193</v>
      </c>
      <c r="G1199" s="249"/>
      <c r="H1199" s="252">
        <v>2</v>
      </c>
      <c r="I1199" s="253"/>
      <c r="J1199" s="249"/>
      <c r="K1199" s="249"/>
      <c r="L1199" s="254"/>
      <c r="M1199" s="255"/>
      <c r="N1199" s="256"/>
      <c r="O1199" s="256"/>
      <c r="P1199" s="256"/>
      <c r="Q1199" s="256"/>
      <c r="R1199" s="256"/>
      <c r="S1199" s="256"/>
      <c r="T1199" s="257"/>
      <c r="U1199" s="14"/>
      <c r="V1199" s="14"/>
      <c r="W1199" s="14"/>
      <c r="X1199" s="14"/>
      <c r="Y1199" s="14"/>
      <c r="Z1199" s="14"/>
      <c r="AA1199" s="14"/>
      <c r="AB1199" s="14"/>
      <c r="AC1199" s="14"/>
      <c r="AD1199" s="14"/>
      <c r="AE1199" s="14"/>
      <c r="AT1199" s="258" t="s">
        <v>191</v>
      </c>
      <c r="AU1199" s="258" t="s">
        <v>127</v>
      </c>
      <c r="AV1199" s="14" t="s">
        <v>188</v>
      </c>
      <c r="AW1199" s="14" t="s">
        <v>36</v>
      </c>
      <c r="AX1199" s="14" t="s">
        <v>86</v>
      </c>
      <c r="AY1199" s="258" t="s">
        <v>181</v>
      </c>
    </row>
    <row r="1200" s="2" customFormat="1" ht="37.8" customHeight="1">
      <c r="A1200" s="38"/>
      <c r="B1200" s="39"/>
      <c r="C1200" s="218" t="s">
        <v>974</v>
      </c>
      <c r="D1200" s="218" t="s">
        <v>183</v>
      </c>
      <c r="E1200" s="219" t="s">
        <v>1644</v>
      </c>
      <c r="F1200" s="220" t="s">
        <v>1645</v>
      </c>
      <c r="G1200" s="221" t="s">
        <v>241</v>
      </c>
      <c r="H1200" s="222">
        <v>42.079999999999998</v>
      </c>
      <c r="I1200" s="223"/>
      <c r="J1200" s="224">
        <f>ROUND(I1200*H1200,2)</f>
        <v>0</v>
      </c>
      <c r="K1200" s="220" t="s">
        <v>187</v>
      </c>
      <c r="L1200" s="44"/>
      <c r="M1200" s="225" t="s">
        <v>1</v>
      </c>
      <c r="N1200" s="226" t="s">
        <v>45</v>
      </c>
      <c r="O1200" s="91"/>
      <c r="P1200" s="227">
        <f>O1200*H1200</f>
        <v>0</v>
      </c>
      <c r="Q1200" s="227">
        <v>0</v>
      </c>
      <c r="R1200" s="227">
        <f>Q1200*H1200</f>
        <v>0</v>
      </c>
      <c r="S1200" s="227">
        <v>0</v>
      </c>
      <c r="T1200" s="228">
        <f>S1200*H1200</f>
        <v>0</v>
      </c>
      <c r="U1200" s="38"/>
      <c r="V1200" s="38"/>
      <c r="W1200" s="38"/>
      <c r="X1200" s="38"/>
      <c r="Y1200" s="38"/>
      <c r="Z1200" s="38"/>
      <c r="AA1200" s="38"/>
      <c r="AB1200" s="38"/>
      <c r="AC1200" s="38"/>
      <c r="AD1200" s="38"/>
      <c r="AE1200" s="38"/>
      <c r="AR1200" s="229" t="s">
        <v>228</v>
      </c>
      <c r="AT1200" s="229" t="s">
        <v>183</v>
      </c>
      <c r="AU1200" s="229" t="s">
        <v>127</v>
      </c>
      <c r="AY1200" s="17" t="s">
        <v>181</v>
      </c>
      <c r="BE1200" s="230">
        <f>IF(N1200="základní",J1200,0)</f>
        <v>0</v>
      </c>
      <c r="BF1200" s="230">
        <f>IF(N1200="snížená",J1200,0)</f>
        <v>0</v>
      </c>
      <c r="BG1200" s="230">
        <f>IF(N1200="zákl. přenesená",J1200,0)</f>
        <v>0</v>
      </c>
      <c r="BH1200" s="230">
        <f>IF(N1200="sníž. přenesená",J1200,0)</f>
        <v>0</v>
      </c>
      <c r="BI1200" s="230">
        <f>IF(N1200="nulová",J1200,0)</f>
        <v>0</v>
      </c>
      <c r="BJ1200" s="17" t="s">
        <v>127</v>
      </c>
      <c r="BK1200" s="230">
        <f>ROUND(I1200*H1200,2)</f>
        <v>0</v>
      </c>
      <c r="BL1200" s="17" t="s">
        <v>228</v>
      </c>
      <c r="BM1200" s="229" t="s">
        <v>1646</v>
      </c>
    </row>
    <row r="1201" s="2" customFormat="1">
      <c r="A1201" s="38"/>
      <c r="B1201" s="39"/>
      <c r="C1201" s="40"/>
      <c r="D1201" s="231" t="s">
        <v>189</v>
      </c>
      <c r="E1201" s="40"/>
      <c r="F1201" s="232" t="s">
        <v>1647</v>
      </c>
      <c r="G1201" s="40"/>
      <c r="H1201" s="40"/>
      <c r="I1201" s="233"/>
      <c r="J1201" s="40"/>
      <c r="K1201" s="40"/>
      <c r="L1201" s="44"/>
      <c r="M1201" s="234"/>
      <c r="N1201" s="235"/>
      <c r="O1201" s="91"/>
      <c r="P1201" s="91"/>
      <c r="Q1201" s="91"/>
      <c r="R1201" s="91"/>
      <c r="S1201" s="91"/>
      <c r="T1201" s="92"/>
      <c r="U1201" s="38"/>
      <c r="V1201" s="38"/>
      <c r="W1201" s="38"/>
      <c r="X1201" s="38"/>
      <c r="Y1201" s="38"/>
      <c r="Z1201" s="38"/>
      <c r="AA1201" s="38"/>
      <c r="AB1201" s="38"/>
      <c r="AC1201" s="38"/>
      <c r="AD1201" s="38"/>
      <c r="AE1201" s="38"/>
      <c r="AT1201" s="17" t="s">
        <v>189</v>
      </c>
      <c r="AU1201" s="17" t="s">
        <v>127</v>
      </c>
    </row>
    <row r="1202" s="13" customFormat="1">
      <c r="A1202" s="13"/>
      <c r="B1202" s="236"/>
      <c r="C1202" s="237"/>
      <c r="D1202" s="238" t="s">
        <v>191</v>
      </c>
      <c r="E1202" s="239" t="s">
        <v>1</v>
      </c>
      <c r="F1202" s="240" t="s">
        <v>1648</v>
      </c>
      <c r="G1202" s="237"/>
      <c r="H1202" s="241">
        <v>23.399999999999999</v>
      </c>
      <c r="I1202" s="242"/>
      <c r="J1202" s="237"/>
      <c r="K1202" s="237"/>
      <c r="L1202" s="243"/>
      <c r="M1202" s="244"/>
      <c r="N1202" s="245"/>
      <c r="O1202" s="245"/>
      <c r="P1202" s="245"/>
      <c r="Q1202" s="245"/>
      <c r="R1202" s="245"/>
      <c r="S1202" s="245"/>
      <c r="T1202" s="246"/>
      <c r="U1202" s="13"/>
      <c r="V1202" s="13"/>
      <c r="W1202" s="13"/>
      <c r="X1202" s="13"/>
      <c r="Y1202" s="13"/>
      <c r="Z1202" s="13"/>
      <c r="AA1202" s="13"/>
      <c r="AB1202" s="13"/>
      <c r="AC1202" s="13"/>
      <c r="AD1202" s="13"/>
      <c r="AE1202" s="13"/>
      <c r="AT1202" s="247" t="s">
        <v>191</v>
      </c>
      <c r="AU1202" s="247" t="s">
        <v>127</v>
      </c>
      <c r="AV1202" s="13" t="s">
        <v>127</v>
      </c>
      <c r="AW1202" s="13" t="s">
        <v>36</v>
      </c>
      <c r="AX1202" s="13" t="s">
        <v>79</v>
      </c>
      <c r="AY1202" s="247" t="s">
        <v>181</v>
      </c>
    </row>
    <row r="1203" s="13" customFormat="1">
      <c r="A1203" s="13"/>
      <c r="B1203" s="236"/>
      <c r="C1203" s="237"/>
      <c r="D1203" s="238" t="s">
        <v>191</v>
      </c>
      <c r="E1203" s="239" t="s">
        <v>1</v>
      </c>
      <c r="F1203" s="240" t="s">
        <v>1649</v>
      </c>
      <c r="G1203" s="237"/>
      <c r="H1203" s="241">
        <v>14.18</v>
      </c>
      <c r="I1203" s="242"/>
      <c r="J1203" s="237"/>
      <c r="K1203" s="237"/>
      <c r="L1203" s="243"/>
      <c r="M1203" s="244"/>
      <c r="N1203" s="245"/>
      <c r="O1203" s="245"/>
      <c r="P1203" s="245"/>
      <c r="Q1203" s="245"/>
      <c r="R1203" s="245"/>
      <c r="S1203" s="245"/>
      <c r="T1203" s="246"/>
      <c r="U1203" s="13"/>
      <c r="V1203" s="13"/>
      <c r="W1203" s="13"/>
      <c r="X1203" s="13"/>
      <c r="Y1203" s="13"/>
      <c r="Z1203" s="13"/>
      <c r="AA1203" s="13"/>
      <c r="AB1203" s="13"/>
      <c r="AC1203" s="13"/>
      <c r="AD1203" s="13"/>
      <c r="AE1203" s="13"/>
      <c r="AT1203" s="247" t="s">
        <v>191</v>
      </c>
      <c r="AU1203" s="247" t="s">
        <v>127</v>
      </c>
      <c r="AV1203" s="13" t="s">
        <v>127</v>
      </c>
      <c r="AW1203" s="13" t="s">
        <v>36</v>
      </c>
      <c r="AX1203" s="13" t="s">
        <v>79</v>
      </c>
      <c r="AY1203" s="247" t="s">
        <v>181</v>
      </c>
    </row>
    <row r="1204" s="13" customFormat="1">
      <c r="A1204" s="13"/>
      <c r="B1204" s="236"/>
      <c r="C1204" s="237"/>
      <c r="D1204" s="238" t="s">
        <v>191</v>
      </c>
      <c r="E1204" s="239" t="s">
        <v>1</v>
      </c>
      <c r="F1204" s="240" t="s">
        <v>1650</v>
      </c>
      <c r="G1204" s="237"/>
      <c r="H1204" s="241">
        <v>2.5</v>
      </c>
      <c r="I1204" s="242"/>
      <c r="J1204" s="237"/>
      <c r="K1204" s="237"/>
      <c r="L1204" s="243"/>
      <c r="M1204" s="244"/>
      <c r="N1204" s="245"/>
      <c r="O1204" s="245"/>
      <c r="P1204" s="245"/>
      <c r="Q1204" s="245"/>
      <c r="R1204" s="245"/>
      <c r="S1204" s="245"/>
      <c r="T1204" s="246"/>
      <c r="U1204" s="13"/>
      <c r="V1204" s="13"/>
      <c r="W1204" s="13"/>
      <c r="X1204" s="13"/>
      <c r="Y1204" s="13"/>
      <c r="Z1204" s="13"/>
      <c r="AA1204" s="13"/>
      <c r="AB1204" s="13"/>
      <c r="AC1204" s="13"/>
      <c r="AD1204" s="13"/>
      <c r="AE1204" s="13"/>
      <c r="AT1204" s="247" t="s">
        <v>191</v>
      </c>
      <c r="AU1204" s="247" t="s">
        <v>127</v>
      </c>
      <c r="AV1204" s="13" t="s">
        <v>127</v>
      </c>
      <c r="AW1204" s="13" t="s">
        <v>36</v>
      </c>
      <c r="AX1204" s="13" t="s">
        <v>79</v>
      </c>
      <c r="AY1204" s="247" t="s">
        <v>181</v>
      </c>
    </row>
    <row r="1205" s="13" customFormat="1">
      <c r="A1205" s="13"/>
      <c r="B1205" s="236"/>
      <c r="C1205" s="237"/>
      <c r="D1205" s="238" t="s">
        <v>191</v>
      </c>
      <c r="E1205" s="239" t="s">
        <v>1</v>
      </c>
      <c r="F1205" s="240" t="s">
        <v>1651</v>
      </c>
      <c r="G1205" s="237"/>
      <c r="H1205" s="241">
        <v>2</v>
      </c>
      <c r="I1205" s="242"/>
      <c r="J1205" s="237"/>
      <c r="K1205" s="237"/>
      <c r="L1205" s="243"/>
      <c r="M1205" s="244"/>
      <c r="N1205" s="245"/>
      <c r="O1205" s="245"/>
      <c r="P1205" s="245"/>
      <c r="Q1205" s="245"/>
      <c r="R1205" s="245"/>
      <c r="S1205" s="245"/>
      <c r="T1205" s="246"/>
      <c r="U1205" s="13"/>
      <c r="V1205" s="13"/>
      <c r="W1205" s="13"/>
      <c r="X1205" s="13"/>
      <c r="Y1205" s="13"/>
      <c r="Z1205" s="13"/>
      <c r="AA1205" s="13"/>
      <c r="AB1205" s="13"/>
      <c r="AC1205" s="13"/>
      <c r="AD1205" s="13"/>
      <c r="AE1205" s="13"/>
      <c r="AT1205" s="247" t="s">
        <v>191</v>
      </c>
      <c r="AU1205" s="247" t="s">
        <v>127</v>
      </c>
      <c r="AV1205" s="13" t="s">
        <v>127</v>
      </c>
      <c r="AW1205" s="13" t="s">
        <v>36</v>
      </c>
      <c r="AX1205" s="13" t="s">
        <v>79</v>
      </c>
      <c r="AY1205" s="247" t="s">
        <v>181</v>
      </c>
    </row>
    <row r="1206" s="14" customFormat="1">
      <c r="A1206" s="14"/>
      <c r="B1206" s="248"/>
      <c r="C1206" s="249"/>
      <c r="D1206" s="238" t="s">
        <v>191</v>
      </c>
      <c r="E1206" s="250" t="s">
        <v>1</v>
      </c>
      <c r="F1206" s="251" t="s">
        <v>193</v>
      </c>
      <c r="G1206" s="249"/>
      <c r="H1206" s="252">
        <v>42.079999999999998</v>
      </c>
      <c r="I1206" s="253"/>
      <c r="J1206" s="249"/>
      <c r="K1206" s="249"/>
      <c r="L1206" s="254"/>
      <c r="M1206" s="255"/>
      <c r="N1206" s="256"/>
      <c r="O1206" s="256"/>
      <c r="P1206" s="256"/>
      <c r="Q1206" s="256"/>
      <c r="R1206" s="256"/>
      <c r="S1206" s="256"/>
      <c r="T1206" s="257"/>
      <c r="U1206" s="14"/>
      <c r="V1206" s="14"/>
      <c r="W1206" s="14"/>
      <c r="X1206" s="14"/>
      <c r="Y1206" s="14"/>
      <c r="Z1206" s="14"/>
      <c r="AA1206" s="14"/>
      <c r="AB1206" s="14"/>
      <c r="AC1206" s="14"/>
      <c r="AD1206" s="14"/>
      <c r="AE1206" s="14"/>
      <c r="AT1206" s="258" t="s">
        <v>191</v>
      </c>
      <c r="AU1206" s="258" t="s">
        <v>127</v>
      </c>
      <c r="AV1206" s="14" t="s">
        <v>188</v>
      </c>
      <c r="AW1206" s="14" t="s">
        <v>36</v>
      </c>
      <c r="AX1206" s="14" t="s">
        <v>86</v>
      </c>
      <c r="AY1206" s="258" t="s">
        <v>181</v>
      </c>
    </row>
    <row r="1207" s="2" customFormat="1" ht="24.15" customHeight="1">
      <c r="A1207" s="38"/>
      <c r="B1207" s="39"/>
      <c r="C1207" s="218" t="s">
        <v>1652</v>
      </c>
      <c r="D1207" s="218" t="s">
        <v>183</v>
      </c>
      <c r="E1207" s="219" t="s">
        <v>1653</v>
      </c>
      <c r="F1207" s="220" t="s">
        <v>1654</v>
      </c>
      <c r="G1207" s="221" t="s">
        <v>235</v>
      </c>
      <c r="H1207" s="222">
        <v>2</v>
      </c>
      <c r="I1207" s="223"/>
      <c r="J1207" s="224">
        <f>ROUND(I1207*H1207,2)</f>
        <v>0</v>
      </c>
      <c r="K1207" s="220" t="s">
        <v>187</v>
      </c>
      <c r="L1207" s="44"/>
      <c r="M1207" s="225" t="s">
        <v>1</v>
      </c>
      <c r="N1207" s="226" t="s">
        <v>45</v>
      </c>
      <c r="O1207" s="91"/>
      <c r="P1207" s="227">
        <f>O1207*H1207</f>
        <v>0</v>
      </c>
      <c r="Q1207" s="227">
        <v>0</v>
      </c>
      <c r="R1207" s="227">
        <f>Q1207*H1207</f>
        <v>0</v>
      </c>
      <c r="S1207" s="227">
        <v>0</v>
      </c>
      <c r="T1207" s="228">
        <f>S1207*H1207</f>
        <v>0</v>
      </c>
      <c r="U1207" s="38"/>
      <c r="V1207" s="38"/>
      <c r="W1207" s="38"/>
      <c r="X1207" s="38"/>
      <c r="Y1207" s="38"/>
      <c r="Z1207" s="38"/>
      <c r="AA1207" s="38"/>
      <c r="AB1207" s="38"/>
      <c r="AC1207" s="38"/>
      <c r="AD1207" s="38"/>
      <c r="AE1207" s="38"/>
      <c r="AR1207" s="229" t="s">
        <v>228</v>
      </c>
      <c r="AT1207" s="229" t="s">
        <v>183</v>
      </c>
      <c r="AU1207" s="229" t="s">
        <v>127</v>
      </c>
      <c r="AY1207" s="17" t="s">
        <v>181</v>
      </c>
      <c r="BE1207" s="230">
        <f>IF(N1207="základní",J1207,0)</f>
        <v>0</v>
      </c>
      <c r="BF1207" s="230">
        <f>IF(N1207="snížená",J1207,0)</f>
        <v>0</v>
      </c>
      <c r="BG1207" s="230">
        <f>IF(N1207="zákl. přenesená",J1207,0)</f>
        <v>0</v>
      </c>
      <c r="BH1207" s="230">
        <f>IF(N1207="sníž. přenesená",J1207,0)</f>
        <v>0</v>
      </c>
      <c r="BI1207" s="230">
        <f>IF(N1207="nulová",J1207,0)</f>
        <v>0</v>
      </c>
      <c r="BJ1207" s="17" t="s">
        <v>127</v>
      </c>
      <c r="BK1207" s="230">
        <f>ROUND(I1207*H1207,2)</f>
        <v>0</v>
      </c>
      <c r="BL1207" s="17" t="s">
        <v>228</v>
      </c>
      <c r="BM1207" s="229" t="s">
        <v>1655</v>
      </c>
    </row>
    <row r="1208" s="2" customFormat="1">
      <c r="A1208" s="38"/>
      <c r="B1208" s="39"/>
      <c r="C1208" s="40"/>
      <c r="D1208" s="231" t="s">
        <v>189</v>
      </c>
      <c r="E1208" s="40"/>
      <c r="F1208" s="232" t="s">
        <v>1656</v>
      </c>
      <c r="G1208" s="40"/>
      <c r="H1208" s="40"/>
      <c r="I1208" s="233"/>
      <c r="J1208" s="40"/>
      <c r="K1208" s="40"/>
      <c r="L1208" s="44"/>
      <c r="M1208" s="234"/>
      <c r="N1208" s="235"/>
      <c r="O1208" s="91"/>
      <c r="P1208" s="91"/>
      <c r="Q1208" s="91"/>
      <c r="R1208" s="91"/>
      <c r="S1208" s="91"/>
      <c r="T1208" s="92"/>
      <c r="U1208" s="38"/>
      <c r="V1208" s="38"/>
      <c r="W1208" s="38"/>
      <c r="X1208" s="38"/>
      <c r="Y1208" s="38"/>
      <c r="Z1208" s="38"/>
      <c r="AA1208" s="38"/>
      <c r="AB1208" s="38"/>
      <c r="AC1208" s="38"/>
      <c r="AD1208" s="38"/>
      <c r="AE1208" s="38"/>
      <c r="AT1208" s="17" t="s">
        <v>189</v>
      </c>
      <c r="AU1208" s="17" t="s">
        <v>127</v>
      </c>
    </row>
    <row r="1209" s="13" customFormat="1">
      <c r="A1209" s="13"/>
      <c r="B1209" s="236"/>
      <c r="C1209" s="237"/>
      <c r="D1209" s="238" t="s">
        <v>191</v>
      </c>
      <c r="E1209" s="239" t="s">
        <v>1</v>
      </c>
      <c r="F1209" s="240" t="s">
        <v>1657</v>
      </c>
      <c r="G1209" s="237"/>
      <c r="H1209" s="241">
        <v>1</v>
      </c>
      <c r="I1209" s="242"/>
      <c r="J1209" s="237"/>
      <c r="K1209" s="237"/>
      <c r="L1209" s="243"/>
      <c r="M1209" s="244"/>
      <c r="N1209" s="245"/>
      <c r="O1209" s="245"/>
      <c r="P1209" s="245"/>
      <c r="Q1209" s="245"/>
      <c r="R1209" s="245"/>
      <c r="S1209" s="245"/>
      <c r="T1209" s="246"/>
      <c r="U1209" s="13"/>
      <c r="V1209" s="13"/>
      <c r="W1209" s="13"/>
      <c r="X1209" s="13"/>
      <c r="Y1209" s="13"/>
      <c r="Z1209" s="13"/>
      <c r="AA1209" s="13"/>
      <c r="AB1209" s="13"/>
      <c r="AC1209" s="13"/>
      <c r="AD1209" s="13"/>
      <c r="AE1209" s="13"/>
      <c r="AT1209" s="247" t="s">
        <v>191</v>
      </c>
      <c r="AU1209" s="247" t="s">
        <v>127</v>
      </c>
      <c r="AV1209" s="13" t="s">
        <v>127</v>
      </c>
      <c r="AW1209" s="13" t="s">
        <v>36</v>
      </c>
      <c r="AX1209" s="13" t="s">
        <v>79</v>
      </c>
      <c r="AY1209" s="247" t="s">
        <v>181</v>
      </c>
    </row>
    <row r="1210" s="13" customFormat="1">
      <c r="A1210" s="13"/>
      <c r="B1210" s="236"/>
      <c r="C1210" s="237"/>
      <c r="D1210" s="238" t="s">
        <v>191</v>
      </c>
      <c r="E1210" s="239" t="s">
        <v>1</v>
      </c>
      <c r="F1210" s="240" t="s">
        <v>1658</v>
      </c>
      <c r="G1210" s="237"/>
      <c r="H1210" s="241">
        <v>1</v>
      </c>
      <c r="I1210" s="242"/>
      <c r="J1210" s="237"/>
      <c r="K1210" s="237"/>
      <c r="L1210" s="243"/>
      <c r="M1210" s="244"/>
      <c r="N1210" s="245"/>
      <c r="O1210" s="245"/>
      <c r="P1210" s="245"/>
      <c r="Q1210" s="245"/>
      <c r="R1210" s="245"/>
      <c r="S1210" s="245"/>
      <c r="T1210" s="246"/>
      <c r="U1210" s="13"/>
      <c r="V1210" s="13"/>
      <c r="W1210" s="13"/>
      <c r="X1210" s="13"/>
      <c r="Y1210" s="13"/>
      <c r="Z1210" s="13"/>
      <c r="AA1210" s="13"/>
      <c r="AB1210" s="13"/>
      <c r="AC1210" s="13"/>
      <c r="AD1210" s="13"/>
      <c r="AE1210" s="13"/>
      <c r="AT1210" s="247" t="s">
        <v>191</v>
      </c>
      <c r="AU1210" s="247" t="s">
        <v>127</v>
      </c>
      <c r="AV1210" s="13" t="s">
        <v>127</v>
      </c>
      <c r="AW1210" s="13" t="s">
        <v>36</v>
      </c>
      <c r="AX1210" s="13" t="s">
        <v>79</v>
      </c>
      <c r="AY1210" s="247" t="s">
        <v>181</v>
      </c>
    </row>
    <row r="1211" s="14" customFormat="1">
      <c r="A1211" s="14"/>
      <c r="B1211" s="248"/>
      <c r="C1211" s="249"/>
      <c r="D1211" s="238" t="s">
        <v>191</v>
      </c>
      <c r="E1211" s="250" t="s">
        <v>1</v>
      </c>
      <c r="F1211" s="251" t="s">
        <v>193</v>
      </c>
      <c r="G1211" s="249"/>
      <c r="H1211" s="252">
        <v>2</v>
      </c>
      <c r="I1211" s="253"/>
      <c r="J1211" s="249"/>
      <c r="K1211" s="249"/>
      <c r="L1211" s="254"/>
      <c r="M1211" s="255"/>
      <c r="N1211" s="256"/>
      <c r="O1211" s="256"/>
      <c r="P1211" s="256"/>
      <c r="Q1211" s="256"/>
      <c r="R1211" s="256"/>
      <c r="S1211" s="256"/>
      <c r="T1211" s="257"/>
      <c r="U1211" s="14"/>
      <c r="V1211" s="14"/>
      <c r="W1211" s="14"/>
      <c r="X1211" s="14"/>
      <c r="Y1211" s="14"/>
      <c r="Z1211" s="14"/>
      <c r="AA1211" s="14"/>
      <c r="AB1211" s="14"/>
      <c r="AC1211" s="14"/>
      <c r="AD1211" s="14"/>
      <c r="AE1211" s="14"/>
      <c r="AT1211" s="258" t="s">
        <v>191</v>
      </c>
      <c r="AU1211" s="258" t="s">
        <v>127</v>
      </c>
      <c r="AV1211" s="14" t="s">
        <v>188</v>
      </c>
      <c r="AW1211" s="14" t="s">
        <v>36</v>
      </c>
      <c r="AX1211" s="14" t="s">
        <v>86</v>
      </c>
      <c r="AY1211" s="258" t="s">
        <v>181</v>
      </c>
    </row>
    <row r="1212" s="2" customFormat="1" ht="90" customHeight="1">
      <c r="A1212" s="38"/>
      <c r="B1212" s="39"/>
      <c r="C1212" s="259" t="s">
        <v>979</v>
      </c>
      <c r="D1212" s="259" t="s">
        <v>238</v>
      </c>
      <c r="E1212" s="260" t="s">
        <v>1659</v>
      </c>
      <c r="F1212" s="261" t="s">
        <v>1660</v>
      </c>
      <c r="G1212" s="262" t="s">
        <v>235</v>
      </c>
      <c r="H1212" s="263">
        <v>1</v>
      </c>
      <c r="I1212" s="264"/>
      <c r="J1212" s="265">
        <f>ROUND(I1212*H1212,2)</f>
        <v>0</v>
      </c>
      <c r="K1212" s="261" t="s">
        <v>729</v>
      </c>
      <c r="L1212" s="266"/>
      <c r="M1212" s="267" t="s">
        <v>1</v>
      </c>
      <c r="N1212" s="268" t="s">
        <v>45</v>
      </c>
      <c r="O1212" s="91"/>
      <c r="P1212" s="227">
        <f>O1212*H1212</f>
        <v>0</v>
      </c>
      <c r="Q1212" s="227">
        <v>0</v>
      </c>
      <c r="R1212" s="227">
        <f>Q1212*H1212</f>
        <v>0</v>
      </c>
      <c r="S1212" s="227">
        <v>0</v>
      </c>
      <c r="T1212" s="228">
        <f>S1212*H1212</f>
        <v>0</v>
      </c>
      <c r="U1212" s="38"/>
      <c r="V1212" s="38"/>
      <c r="W1212" s="38"/>
      <c r="X1212" s="38"/>
      <c r="Y1212" s="38"/>
      <c r="Z1212" s="38"/>
      <c r="AA1212" s="38"/>
      <c r="AB1212" s="38"/>
      <c r="AC1212" s="38"/>
      <c r="AD1212" s="38"/>
      <c r="AE1212" s="38"/>
      <c r="AR1212" s="229" t="s">
        <v>269</v>
      </c>
      <c r="AT1212" s="229" t="s">
        <v>238</v>
      </c>
      <c r="AU1212" s="229" t="s">
        <v>127</v>
      </c>
      <c r="AY1212" s="17" t="s">
        <v>181</v>
      </c>
      <c r="BE1212" s="230">
        <f>IF(N1212="základní",J1212,0)</f>
        <v>0</v>
      </c>
      <c r="BF1212" s="230">
        <f>IF(N1212="snížená",J1212,0)</f>
        <v>0</v>
      </c>
      <c r="BG1212" s="230">
        <f>IF(N1212="zákl. přenesená",J1212,0)</f>
        <v>0</v>
      </c>
      <c r="BH1212" s="230">
        <f>IF(N1212="sníž. přenesená",J1212,0)</f>
        <v>0</v>
      </c>
      <c r="BI1212" s="230">
        <f>IF(N1212="nulová",J1212,0)</f>
        <v>0</v>
      </c>
      <c r="BJ1212" s="17" t="s">
        <v>127</v>
      </c>
      <c r="BK1212" s="230">
        <f>ROUND(I1212*H1212,2)</f>
        <v>0</v>
      </c>
      <c r="BL1212" s="17" t="s">
        <v>228</v>
      </c>
      <c r="BM1212" s="229" t="s">
        <v>1661</v>
      </c>
    </row>
    <row r="1213" s="2" customFormat="1" ht="90" customHeight="1">
      <c r="A1213" s="38"/>
      <c r="B1213" s="39"/>
      <c r="C1213" s="259" t="s">
        <v>1662</v>
      </c>
      <c r="D1213" s="259" t="s">
        <v>238</v>
      </c>
      <c r="E1213" s="260" t="s">
        <v>1663</v>
      </c>
      <c r="F1213" s="261" t="s">
        <v>1664</v>
      </c>
      <c r="G1213" s="262" t="s">
        <v>235</v>
      </c>
      <c r="H1213" s="263">
        <v>1</v>
      </c>
      <c r="I1213" s="264"/>
      <c r="J1213" s="265">
        <f>ROUND(I1213*H1213,2)</f>
        <v>0</v>
      </c>
      <c r="K1213" s="261" t="s">
        <v>729</v>
      </c>
      <c r="L1213" s="266"/>
      <c r="M1213" s="267" t="s">
        <v>1</v>
      </c>
      <c r="N1213" s="268" t="s">
        <v>45</v>
      </c>
      <c r="O1213" s="91"/>
      <c r="P1213" s="227">
        <f>O1213*H1213</f>
        <v>0</v>
      </c>
      <c r="Q1213" s="227">
        <v>0</v>
      </c>
      <c r="R1213" s="227">
        <f>Q1213*H1213</f>
        <v>0</v>
      </c>
      <c r="S1213" s="227">
        <v>0</v>
      </c>
      <c r="T1213" s="228">
        <f>S1213*H1213</f>
        <v>0</v>
      </c>
      <c r="U1213" s="38"/>
      <c r="V1213" s="38"/>
      <c r="W1213" s="38"/>
      <c r="X1213" s="38"/>
      <c r="Y1213" s="38"/>
      <c r="Z1213" s="38"/>
      <c r="AA1213" s="38"/>
      <c r="AB1213" s="38"/>
      <c r="AC1213" s="38"/>
      <c r="AD1213" s="38"/>
      <c r="AE1213" s="38"/>
      <c r="AR1213" s="229" t="s">
        <v>269</v>
      </c>
      <c r="AT1213" s="229" t="s">
        <v>238</v>
      </c>
      <c r="AU1213" s="229" t="s">
        <v>127</v>
      </c>
      <c r="AY1213" s="17" t="s">
        <v>181</v>
      </c>
      <c r="BE1213" s="230">
        <f>IF(N1213="základní",J1213,0)</f>
        <v>0</v>
      </c>
      <c r="BF1213" s="230">
        <f>IF(N1213="snížená",J1213,0)</f>
        <v>0</v>
      </c>
      <c r="BG1213" s="230">
        <f>IF(N1213="zákl. přenesená",J1213,0)</f>
        <v>0</v>
      </c>
      <c r="BH1213" s="230">
        <f>IF(N1213="sníž. přenesená",J1213,0)</f>
        <v>0</v>
      </c>
      <c r="BI1213" s="230">
        <f>IF(N1213="nulová",J1213,0)</f>
        <v>0</v>
      </c>
      <c r="BJ1213" s="17" t="s">
        <v>127</v>
      </c>
      <c r="BK1213" s="230">
        <f>ROUND(I1213*H1213,2)</f>
        <v>0</v>
      </c>
      <c r="BL1213" s="17" t="s">
        <v>228</v>
      </c>
      <c r="BM1213" s="229" t="s">
        <v>1665</v>
      </c>
    </row>
    <row r="1214" s="2" customFormat="1" ht="24.15" customHeight="1">
      <c r="A1214" s="38"/>
      <c r="B1214" s="39"/>
      <c r="C1214" s="218" t="s">
        <v>984</v>
      </c>
      <c r="D1214" s="218" t="s">
        <v>183</v>
      </c>
      <c r="E1214" s="219" t="s">
        <v>1653</v>
      </c>
      <c r="F1214" s="220" t="s">
        <v>1654</v>
      </c>
      <c r="G1214" s="221" t="s">
        <v>235</v>
      </c>
      <c r="H1214" s="222">
        <v>2</v>
      </c>
      <c r="I1214" s="223"/>
      <c r="J1214" s="224">
        <f>ROUND(I1214*H1214,2)</f>
        <v>0</v>
      </c>
      <c r="K1214" s="220" t="s">
        <v>187</v>
      </c>
      <c r="L1214" s="44"/>
      <c r="M1214" s="225" t="s">
        <v>1</v>
      </c>
      <c r="N1214" s="226" t="s">
        <v>45</v>
      </c>
      <c r="O1214" s="91"/>
      <c r="P1214" s="227">
        <f>O1214*H1214</f>
        <v>0</v>
      </c>
      <c r="Q1214" s="227">
        <v>0</v>
      </c>
      <c r="R1214" s="227">
        <f>Q1214*H1214</f>
        <v>0</v>
      </c>
      <c r="S1214" s="227">
        <v>0</v>
      </c>
      <c r="T1214" s="228">
        <f>S1214*H1214</f>
        <v>0</v>
      </c>
      <c r="U1214" s="38"/>
      <c r="V1214" s="38"/>
      <c r="W1214" s="38"/>
      <c r="X1214" s="38"/>
      <c r="Y1214" s="38"/>
      <c r="Z1214" s="38"/>
      <c r="AA1214" s="38"/>
      <c r="AB1214" s="38"/>
      <c r="AC1214" s="38"/>
      <c r="AD1214" s="38"/>
      <c r="AE1214" s="38"/>
      <c r="AR1214" s="229" t="s">
        <v>228</v>
      </c>
      <c r="AT1214" s="229" t="s">
        <v>183</v>
      </c>
      <c r="AU1214" s="229" t="s">
        <v>127</v>
      </c>
      <c r="AY1214" s="17" t="s">
        <v>181</v>
      </c>
      <c r="BE1214" s="230">
        <f>IF(N1214="základní",J1214,0)</f>
        <v>0</v>
      </c>
      <c r="BF1214" s="230">
        <f>IF(N1214="snížená",J1214,0)</f>
        <v>0</v>
      </c>
      <c r="BG1214" s="230">
        <f>IF(N1214="zákl. přenesená",J1214,0)</f>
        <v>0</v>
      </c>
      <c r="BH1214" s="230">
        <f>IF(N1214="sníž. přenesená",J1214,0)</f>
        <v>0</v>
      </c>
      <c r="BI1214" s="230">
        <f>IF(N1214="nulová",J1214,0)</f>
        <v>0</v>
      </c>
      <c r="BJ1214" s="17" t="s">
        <v>127</v>
      </c>
      <c r="BK1214" s="230">
        <f>ROUND(I1214*H1214,2)</f>
        <v>0</v>
      </c>
      <c r="BL1214" s="17" t="s">
        <v>228</v>
      </c>
      <c r="BM1214" s="229" t="s">
        <v>1666</v>
      </c>
    </row>
    <row r="1215" s="2" customFormat="1">
      <c r="A1215" s="38"/>
      <c r="B1215" s="39"/>
      <c r="C1215" s="40"/>
      <c r="D1215" s="231" t="s">
        <v>189</v>
      </c>
      <c r="E1215" s="40"/>
      <c r="F1215" s="232" t="s">
        <v>1656</v>
      </c>
      <c r="G1215" s="40"/>
      <c r="H1215" s="40"/>
      <c r="I1215" s="233"/>
      <c r="J1215" s="40"/>
      <c r="K1215" s="40"/>
      <c r="L1215" s="44"/>
      <c r="M1215" s="234"/>
      <c r="N1215" s="235"/>
      <c r="O1215" s="91"/>
      <c r="P1215" s="91"/>
      <c r="Q1215" s="91"/>
      <c r="R1215" s="91"/>
      <c r="S1215" s="91"/>
      <c r="T1215" s="92"/>
      <c r="U1215" s="38"/>
      <c r="V1215" s="38"/>
      <c r="W1215" s="38"/>
      <c r="X1215" s="38"/>
      <c r="Y1215" s="38"/>
      <c r="Z1215" s="38"/>
      <c r="AA1215" s="38"/>
      <c r="AB1215" s="38"/>
      <c r="AC1215" s="38"/>
      <c r="AD1215" s="38"/>
      <c r="AE1215" s="38"/>
      <c r="AT1215" s="17" t="s">
        <v>189</v>
      </c>
      <c r="AU1215" s="17" t="s">
        <v>127</v>
      </c>
    </row>
    <row r="1216" s="13" customFormat="1">
      <c r="A1216" s="13"/>
      <c r="B1216" s="236"/>
      <c r="C1216" s="237"/>
      <c r="D1216" s="238" t="s">
        <v>191</v>
      </c>
      <c r="E1216" s="239" t="s">
        <v>1</v>
      </c>
      <c r="F1216" s="240" t="s">
        <v>1667</v>
      </c>
      <c r="G1216" s="237"/>
      <c r="H1216" s="241">
        <v>1</v>
      </c>
      <c r="I1216" s="242"/>
      <c r="J1216" s="237"/>
      <c r="K1216" s="237"/>
      <c r="L1216" s="243"/>
      <c r="M1216" s="244"/>
      <c r="N1216" s="245"/>
      <c r="O1216" s="245"/>
      <c r="P1216" s="245"/>
      <c r="Q1216" s="245"/>
      <c r="R1216" s="245"/>
      <c r="S1216" s="245"/>
      <c r="T1216" s="246"/>
      <c r="U1216" s="13"/>
      <c r="V1216" s="13"/>
      <c r="W1216" s="13"/>
      <c r="X1216" s="13"/>
      <c r="Y1216" s="13"/>
      <c r="Z1216" s="13"/>
      <c r="AA1216" s="13"/>
      <c r="AB1216" s="13"/>
      <c r="AC1216" s="13"/>
      <c r="AD1216" s="13"/>
      <c r="AE1216" s="13"/>
      <c r="AT1216" s="247" t="s">
        <v>191</v>
      </c>
      <c r="AU1216" s="247" t="s">
        <v>127</v>
      </c>
      <c r="AV1216" s="13" t="s">
        <v>127</v>
      </c>
      <c r="AW1216" s="13" t="s">
        <v>36</v>
      </c>
      <c r="AX1216" s="13" t="s">
        <v>79</v>
      </c>
      <c r="AY1216" s="247" t="s">
        <v>181</v>
      </c>
    </row>
    <row r="1217" s="13" customFormat="1">
      <c r="A1217" s="13"/>
      <c r="B1217" s="236"/>
      <c r="C1217" s="237"/>
      <c r="D1217" s="238" t="s">
        <v>191</v>
      </c>
      <c r="E1217" s="239" t="s">
        <v>1</v>
      </c>
      <c r="F1217" s="240" t="s">
        <v>1668</v>
      </c>
      <c r="G1217" s="237"/>
      <c r="H1217" s="241">
        <v>1</v>
      </c>
      <c r="I1217" s="242"/>
      <c r="J1217" s="237"/>
      <c r="K1217" s="237"/>
      <c r="L1217" s="243"/>
      <c r="M1217" s="244"/>
      <c r="N1217" s="245"/>
      <c r="O1217" s="245"/>
      <c r="P1217" s="245"/>
      <c r="Q1217" s="245"/>
      <c r="R1217" s="245"/>
      <c r="S1217" s="245"/>
      <c r="T1217" s="246"/>
      <c r="U1217" s="13"/>
      <c r="V1217" s="13"/>
      <c r="W1217" s="13"/>
      <c r="X1217" s="13"/>
      <c r="Y1217" s="13"/>
      <c r="Z1217" s="13"/>
      <c r="AA1217" s="13"/>
      <c r="AB1217" s="13"/>
      <c r="AC1217" s="13"/>
      <c r="AD1217" s="13"/>
      <c r="AE1217" s="13"/>
      <c r="AT1217" s="247" t="s">
        <v>191</v>
      </c>
      <c r="AU1217" s="247" t="s">
        <v>127</v>
      </c>
      <c r="AV1217" s="13" t="s">
        <v>127</v>
      </c>
      <c r="AW1217" s="13" t="s">
        <v>36</v>
      </c>
      <c r="AX1217" s="13" t="s">
        <v>79</v>
      </c>
      <c r="AY1217" s="247" t="s">
        <v>181</v>
      </c>
    </row>
    <row r="1218" s="14" customFormat="1">
      <c r="A1218" s="14"/>
      <c r="B1218" s="248"/>
      <c r="C1218" s="249"/>
      <c r="D1218" s="238" t="s">
        <v>191</v>
      </c>
      <c r="E1218" s="250" t="s">
        <v>1</v>
      </c>
      <c r="F1218" s="251" t="s">
        <v>193</v>
      </c>
      <c r="G1218" s="249"/>
      <c r="H1218" s="252">
        <v>2</v>
      </c>
      <c r="I1218" s="253"/>
      <c r="J1218" s="249"/>
      <c r="K1218" s="249"/>
      <c r="L1218" s="254"/>
      <c r="M1218" s="255"/>
      <c r="N1218" s="256"/>
      <c r="O1218" s="256"/>
      <c r="P1218" s="256"/>
      <c r="Q1218" s="256"/>
      <c r="R1218" s="256"/>
      <c r="S1218" s="256"/>
      <c r="T1218" s="257"/>
      <c r="U1218" s="14"/>
      <c r="V1218" s="14"/>
      <c r="W1218" s="14"/>
      <c r="X1218" s="14"/>
      <c r="Y1218" s="14"/>
      <c r="Z1218" s="14"/>
      <c r="AA1218" s="14"/>
      <c r="AB1218" s="14"/>
      <c r="AC1218" s="14"/>
      <c r="AD1218" s="14"/>
      <c r="AE1218" s="14"/>
      <c r="AT1218" s="258" t="s">
        <v>191</v>
      </c>
      <c r="AU1218" s="258" t="s">
        <v>127</v>
      </c>
      <c r="AV1218" s="14" t="s">
        <v>188</v>
      </c>
      <c r="AW1218" s="14" t="s">
        <v>36</v>
      </c>
      <c r="AX1218" s="14" t="s">
        <v>86</v>
      </c>
      <c r="AY1218" s="258" t="s">
        <v>181</v>
      </c>
    </row>
    <row r="1219" s="2" customFormat="1" ht="78" customHeight="1">
      <c r="A1219" s="38"/>
      <c r="B1219" s="39"/>
      <c r="C1219" s="259" t="s">
        <v>1669</v>
      </c>
      <c r="D1219" s="259" t="s">
        <v>238</v>
      </c>
      <c r="E1219" s="260" t="s">
        <v>1670</v>
      </c>
      <c r="F1219" s="261" t="s">
        <v>1671</v>
      </c>
      <c r="G1219" s="262" t="s">
        <v>235</v>
      </c>
      <c r="H1219" s="263">
        <v>1</v>
      </c>
      <c r="I1219" s="264"/>
      <c r="J1219" s="265">
        <f>ROUND(I1219*H1219,2)</f>
        <v>0</v>
      </c>
      <c r="K1219" s="261" t="s">
        <v>729</v>
      </c>
      <c r="L1219" s="266"/>
      <c r="M1219" s="267" t="s">
        <v>1</v>
      </c>
      <c r="N1219" s="268" t="s">
        <v>45</v>
      </c>
      <c r="O1219" s="91"/>
      <c r="P1219" s="227">
        <f>O1219*H1219</f>
        <v>0</v>
      </c>
      <c r="Q1219" s="227">
        <v>0</v>
      </c>
      <c r="R1219" s="227">
        <f>Q1219*H1219</f>
        <v>0</v>
      </c>
      <c r="S1219" s="227">
        <v>0</v>
      </c>
      <c r="T1219" s="228">
        <f>S1219*H1219</f>
        <v>0</v>
      </c>
      <c r="U1219" s="38"/>
      <c r="V1219" s="38"/>
      <c r="W1219" s="38"/>
      <c r="X1219" s="38"/>
      <c r="Y1219" s="38"/>
      <c r="Z1219" s="38"/>
      <c r="AA1219" s="38"/>
      <c r="AB1219" s="38"/>
      <c r="AC1219" s="38"/>
      <c r="AD1219" s="38"/>
      <c r="AE1219" s="38"/>
      <c r="AR1219" s="229" t="s">
        <v>269</v>
      </c>
      <c r="AT1219" s="229" t="s">
        <v>238</v>
      </c>
      <c r="AU1219" s="229" t="s">
        <v>127</v>
      </c>
      <c r="AY1219" s="17" t="s">
        <v>181</v>
      </c>
      <c r="BE1219" s="230">
        <f>IF(N1219="základní",J1219,0)</f>
        <v>0</v>
      </c>
      <c r="BF1219" s="230">
        <f>IF(N1219="snížená",J1219,0)</f>
        <v>0</v>
      </c>
      <c r="BG1219" s="230">
        <f>IF(N1219="zákl. přenesená",J1219,0)</f>
        <v>0</v>
      </c>
      <c r="BH1219" s="230">
        <f>IF(N1219="sníž. přenesená",J1219,0)</f>
        <v>0</v>
      </c>
      <c r="BI1219" s="230">
        <f>IF(N1219="nulová",J1219,0)</f>
        <v>0</v>
      </c>
      <c r="BJ1219" s="17" t="s">
        <v>127</v>
      </c>
      <c r="BK1219" s="230">
        <f>ROUND(I1219*H1219,2)</f>
        <v>0</v>
      </c>
      <c r="BL1219" s="17" t="s">
        <v>228</v>
      </c>
      <c r="BM1219" s="229" t="s">
        <v>1672</v>
      </c>
    </row>
    <row r="1220" s="2" customFormat="1" ht="78" customHeight="1">
      <c r="A1220" s="38"/>
      <c r="B1220" s="39"/>
      <c r="C1220" s="259" t="s">
        <v>991</v>
      </c>
      <c r="D1220" s="259" t="s">
        <v>238</v>
      </c>
      <c r="E1220" s="260" t="s">
        <v>1673</v>
      </c>
      <c r="F1220" s="261" t="s">
        <v>1674</v>
      </c>
      <c r="G1220" s="262" t="s">
        <v>235</v>
      </c>
      <c r="H1220" s="263">
        <v>1</v>
      </c>
      <c r="I1220" s="264"/>
      <c r="J1220" s="265">
        <f>ROUND(I1220*H1220,2)</f>
        <v>0</v>
      </c>
      <c r="K1220" s="261" t="s">
        <v>729</v>
      </c>
      <c r="L1220" s="266"/>
      <c r="M1220" s="267" t="s">
        <v>1</v>
      </c>
      <c r="N1220" s="268" t="s">
        <v>45</v>
      </c>
      <c r="O1220" s="91"/>
      <c r="P1220" s="227">
        <f>O1220*H1220</f>
        <v>0</v>
      </c>
      <c r="Q1220" s="227">
        <v>0</v>
      </c>
      <c r="R1220" s="227">
        <f>Q1220*H1220</f>
        <v>0</v>
      </c>
      <c r="S1220" s="227">
        <v>0</v>
      </c>
      <c r="T1220" s="228">
        <f>S1220*H1220</f>
        <v>0</v>
      </c>
      <c r="U1220" s="38"/>
      <c r="V1220" s="38"/>
      <c r="W1220" s="38"/>
      <c r="X1220" s="38"/>
      <c r="Y1220" s="38"/>
      <c r="Z1220" s="38"/>
      <c r="AA1220" s="38"/>
      <c r="AB1220" s="38"/>
      <c r="AC1220" s="38"/>
      <c r="AD1220" s="38"/>
      <c r="AE1220" s="38"/>
      <c r="AR1220" s="229" t="s">
        <v>269</v>
      </c>
      <c r="AT1220" s="229" t="s">
        <v>238</v>
      </c>
      <c r="AU1220" s="229" t="s">
        <v>127</v>
      </c>
      <c r="AY1220" s="17" t="s">
        <v>181</v>
      </c>
      <c r="BE1220" s="230">
        <f>IF(N1220="základní",J1220,0)</f>
        <v>0</v>
      </c>
      <c r="BF1220" s="230">
        <f>IF(N1220="snížená",J1220,0)</f>
        <v>0</v>
      </c>
      <c r="BG1220" s="230">
        <f>IF(N1220="zákl. přenesená",J1220,0)</f>
        <v>0</v>
      </c>
      <c r="BH1220" s="230">
        <f>IF(N1220="sníž. přenesená",J1220,0)</f>
        <v>0</v>
      </c>
      <c r="BI1220" s="230">
        <f>IF(N1220="nulová",J1220,0)</f>
        <v>0</v>
      </c>
      <c r="BJ1220" s="17" t="s">
        <v>127</v>
      </c>
      <c r="BK1220" s="230">
        <f>ROUND(I1220*H1220,2)</f>
        <v>0</v>
      </c>
      <c r="BL1220" s="17" t="s">
        <v>228</v>
      </c>
      <c r="BM1220" s="229" t="s">
        <v>1675</v>
      </c>
    </row>
    <row r="1221" s="2" customFormat="1" ht="24.15" customHeight="1">
      <c r="A1221" s="38"/>
      <c r="B1221" s="39"/>
      <c r="C1221" s="218" t="s">
        <v>1676</v>
      </c>
      <c r="D1221" s="218" t="s">
        <v>183</v>
      </c>
      <c r="E1221" s="219" t="s">
        <v>1677</v>
      </c>
      <c r="F1221" s="220" t="s">
        <v>1678</v>
      </c>
      <c r="G1221" s="221" t="s">
        <v>235</v>
      </c>
      <c r="H1221" s="222">
        <v>12</v>
      </c>
      <c r="I1221" s="223"/>
      <c r="J1221" s="224">
        <f>ROUND(I1221*H1221,2)</f>
        <v>0</v>
      </c>
      <c r="K1221" s="220" t="s">
        <v>187</v>
      </c>
      <c r="L1221" s="44"/>
      <c r="M1221" s="225" t="s">
        <v>1</v>
      </c>
      <c r="N1221" s="226" t="s">
        <v>45</v>
      </c>
      <c r="O1221" s="91"/>
      <c r="P1221" s="227">
        <f>O1221*H1221</f>
        <v>0</v>
      </c>
      <c r="Q1221" s="227">
        <v>0</v>
      </c>
      <c r="R1221" s="227">
        <f>Q1221*H1221</f>
        <v>0</v>
      </c>
      <c r="S1221" s="227">
        <v>0</v>
      </c>
      <c r="T1221" s="228">
        <f>S1221*H1221</f>
        <v>0</v>
      </c>
      <c r="U1221" s="38"/>
      <c r="V1221" s="38"/>
      <c r="W1221" s="38"/>
      <c r="X1221" s="38"/>
      <c r="Y1221" s="38"/>
      <c r="Z1221" s="38"/>
      <c r="AA1221" s="38"/>
      <c r="AB1221" s="38"/>
      <c r="AC1221" s="38"/>
      <c r="AD1221" s="38"/>
      <c r="AE1221" s="38"/>
      <c r="AR1221" s="229" t="s">
        <v>228</v>
      </c>
      <c r="AT1221" s="229" t="s">
        <v>183</v>
      </c>
      <c r="AU1221" s="229" t="s">
        <v>127</v>
      </c>
      <c r="AY1221" s="17" t="s">
        <v>181</v>
      </c>
      <c r="BE1221" s="230">
        <f>IF(N1221="základní",J1221,0)</f>
        <v>0</v>
      </c>
      <c r="BF1221" s="230">
        <f>IF(N1221="snížená",J1221,0)</f>
        <v>0</v>
      </c>
      <c r="BG1221" s="230">
        <f>IF(N1221="zákl. přenesená",J1221,0)</f>
        <v>0</v>
      </c>
      <c r="BH1221" s="230">
        <f>IF(N1221="sníž. přenesená",J1221,0)</f>
        <v>0</v>
      </c>
      <c r="BI1221" s="230">
        <f>IF(N1221="nulová",J1221,0)</f>
        <v>0</v>
      </c>
      <c r="BJ1221" s="17" t="s">
        <v>127</v>
      </c>
      <c r="BK1221" s="230">
        <f>ROUND(I1221*H1221,2)</f>
        <v>0</v>
      </c>
      <c r="BL1221" s="17" t="s">
        <v>228</v>
      </c>
      <c r="BM1221" s="229" t="s">
        <v>1679</v>
      </c>
    </row>
    <row r="1222" s="2" customFormat="1">
      <c r="A1222" s="38"/>
      <c r="B1222" s="39"/>
      <c r="C1222" s="40"/>
      <c r="D1222" s="231" t="s">
        <v>189</v>
      </c>
      <c r="E1222" s="40"/>
      <c r="F1222" s="232" t="s">
        <v>1680</v>
      </c>
      <c r="G1222" s="40"/>
      <c r="H1222" s="40"/>
      <c r="I1222" s="233"/>
      <c r="J1222" s="40"/>
      <c r="K1222" s="40"/>
      <c r="L1222" s="44"/>
      <c r="M1222" s="234"/>
      <c r="N1222" s="235"/>
      <c r="O1222" s="91"/>
      <c r="P1222" s="91"/>
      <c r="Q1222" s="91"/>
      <c r="R1222" s="91"/>
      <c r="S1222" s="91"/>
      <c r="T1222" s="92"/>
      <c r="U1222" s="38"/>
      <c r="V1222" s="38"/>
      <c r="W1222" s="38"/>
      <c r="X1222" s="38"/>
      <c r="Y1222" s="38"/>
      <c r="Z1222" s="38"/>
      <c r="AA1222" s="38"/>
      <c r="AB1222" s="38"/>
      <c r="AC1222" s="38"/>
      <c r="AD1222" s="38"/>
      <c r="AE1222" s="38"/>
      <c r="AT1222" s="17" t="s">
        <v>189</v>
      </c>
      <c r="AU1222" s="17" t="s">
        <v>127</v>
      </c>
    </row>
    <row r="1223" s="13" customFormat="1">
      <c r="A1223" s="13"/>
      <c r="B1223" s="236"/>
      <c r="C1223" s="237"/>
      <c r="D1223" s="238" t="s">
        <v>191</v>
      </c>
      <c r="E1223" s="239" t="s">
        <v>1</v>
      </c>
      <c r="F1223" s="240" t="s">
        <v>1681</v>
      </c>
      <c r="G1223" s="237"/>
      <c r="H1223" s="241">
        <v>8</v>
      </c>
      <c r="I1223" s="242"/>
      <c r="J1223" s="237"/>
      <c r="K1223" s="237"/>
      <c r="L1223" s="243"/>
      <c r="M1223" s="244"/>
      <c r="N1223" s="245"/>
      <c r="O1223" s="245"/>
      <c r="P1223" s="245"/>
      <c r="Q1223" s="245"/>
      <c r="R1223" s="245"/>
      <c r="S1223" s="245"/>
      <c r="T1223" s="246"/>
      <c r="U1223" s="13"/>
      <c r="V1223" s="13"/>
      <c r="W1223" s="13"/>
      <c r="X1223" s="13"/>
      <c r="Y1223" s="13"/>
      <c r="Z1223" s="13"/>
      <c r="AA1223" s="13"/>
      <c r="AB1223" s="13"/>
      <c r="AC1223" s="13"/>
      <c r="AD1223" s="13"/>
      <c r="AE1223" s="13"/>
      <c r="AT1223" s="247" t="s">
        <v>191</v>
      </c>
      <c r="AU1223" s="247" t="s">
        <v>127</v>
      </c>
      <c r="AV1223" s="13" t="s">
        <v>127</v>
      </c>
      <c r="AW1223" s="13" t="s">
        <v>36</v>
      </c>
      <c r="AX1223" s="13" t="s">
        <v>79</v>
      </c>
      <c r="AY1223" s="247" t="s">
        <v>181</v>
      </c>
    </row>
    <row r="1224" s="13" customFormat="1">
      <c r="A1224" s="13"/>
      <c r="B1224" s="236"/>
      <c r="C1224" s="237"/>
      <c r="D1224" s="238" t="s">
        <v>191</v>
      </c>
      <c r="E1224" s="239" t="s">
        <v>1</v>
      </c>
      <c r="F1224" s="240" t="s">
        <v>1682</v>
      </c>
      <c r="G1224" s="237"/>
      <c r="H1224" s="241">
        <v>4</v>
      </c>
      <c r="I1224" s="242"/>
      <c r="J1224" s="237"/>
      <c r="K1224" s="237"/>
      <c r="L1224" s="243"/>
      <c r="M1224" s="244"/>
      <c r="N1224" s="245"/>
      <c r="O1224" s="245"/>
      <c r="P1224" s="245"/>
      <c r="Q1224" s="245"/>
      <c r="R1224" s="245"/>
      <c r="S1224" s="245"/>
      <c r="T1224" s="246"/>
      <c r="U1224" s="13"/>
      <c r="V1224" s="13"/>
      <c r="W1224" s="13"/>
      <c r="X1224" s="13"/>
      <c r="Y1224" s="13"/>
      <c r="Z1224" s="13"/>
      <c r="AA1224" s="13"/>
      <c r="AB1224" s="13"/>
      <c r="AC1224" s="13"/>
      <c r="AD1224" s="13"/>
      <c r="AE1224" s="13"/>
      <c r="AT1224" s="247" t="s">
        <v>191</v>
      </c>
      <c r="AU1224" s="247" t="s">
        <v>127</v>
      </c>
      <c r="AV1224" s="13" t="s">
        <v>127</v>
      </c>
      <c r="AW1224" s="13" t="s">
        <v>36</v>
      </c>
      <c r="AX1224" s="13" t="s">
        <v>79</v>
      </c>
      <c r="AY1224" s="247" t="s">
        <v>181</v>
      </c>
    </row>
    <row r="1225" s="14" customFormat="1">
      <c r="A1225" s="14"/>
      <c r="B1225" s="248"/>
      <c r="C1225" s="249"/>
      <c r="D1225" s="238" t="s">
        <v>191</v>
      </c>
      <c r="E1225" s="250" t="s">
        <v>1</v>
      </c>
      <c r="F1225" s="251" t="s">
        <v>193</v>
      </c>
      <c r="G1225" s="249"/>
      <c r="H1225" s="252">
        <v>12</v>
      </c>
      <c r="I1225" s="253"/>
      <c r="J1225" s="249"/>
      <c r="K1225" s="249"/>
      <c r="L1225" s="254"/>
      <c r="M1225" s="255"/>
      <c r="N1225" s="256"/>
      <c r="O1225" s="256"/>
      <c r="P1225" s="256"/>
      <c r="Q1225" s="256"/>
      <c r="R1225" s="256"/>
      <c r="S1225" s="256"/>
      <c r="T1225" s="257"/>
      <c r="U1225" s="14"/>
      <c r="V1225" s="14"/>
      <c r="W1225" s="14"/>
      <c r="X1225" s="14"/>
      <c r="Y1225" s="14"/>
      <c r="Z1225" s="14"/>
      <c r="AA1225" s="14"/>
      <c r="AB1225" s="14"/>
      <c r="AC1225" s="14"/>
      <c r="AD1225" s="14"/>
      <c r="AE1225" s="14"/>
      <c r="AT1225" s="258" t="s">
        <v>191</v>
      </c>
      <c r="AU1225" s="258" t="s">
        <v>127</v>
      </c>
      <c r="AV1225" s="14" t="s">
        <v>188</v>
      </c>
      <c r="AW1225" s="14" t="s">
        <v>36</v>
      </c>
      <c r="AX1225" s="14" t="s">
        <v>86</v>
      </c>
      <c r="AY1225" s="258" t="s">
        <v>181</v>
      </c>
    </row>
    <row r="1226" s="2" customFormat="1" ht="66.75" customHeight="1">
      <c r="A1226" s="38"/>
      <c r="B1226" s="39"/>
      <c r="C1226" s="259" t="s">
        <v>996</v>
      </c>
      <c r="D1226" s="259" t="s">
        <v>238</v>
      </c>
      <c r="E1226" s="260" t="s">
        <v>1683</v>
      </c>
      <c r="F1226" s="261" t="s">
        <v>1684</v>
      </c>
      <c r="G1226" s="262" t="s">
        <v>235</v>
      </c>
      <c r="H1226" s="263">
        <v>8</v>
      </c>
      <c r="I1226" s="264"/>
      <c r="J1226" s="265">
        <f>ROUND(I1226*H1226,2)</f>
        <v>0</v>
      </c>
      <c r="K1226" s="261" t="s">
        <v>729</v>
      </c>
      <c r="L1226" s="266"/>
      <c r="M1226" s="267" t="s">
        <v>1</v>
      </c>
      <c r="N1226" s="268" t="s">
        <v>45</v>
      </c>
      <c r="O1226" s="91"/>
      <c r="P1226" s="227">
        <f>O1226*H1226</f>
        <v>0</v>
      </c>
      <c r="Q1226" s="227">
        <v>0</v>
      </c>
      <c r="R1226" s="227">
        <f>Q1226*H1226</f>
        <v>0</v>
      </c>
      <c r="S1226" s="227">
        <v>0</v>
      </c>
      <c r="T1226" s="228">
        <f>S1226*H1226</f>
        <v>0</v>
      </c>
      <c r="U1226" s="38"/>
      <c r="V1226" s="38"/>
      <c r="W1226" s="38"/>
      <c r="X1226" s="38"/>
      <c r="Y1226" s="38"/>
      <c r="Z1226" s="38"/>
      <c r="AA1226" s="38"/>
      <c r="AB1226" s="38"/>
      <c r="AC1226" s="38"/>
      <c r="AD1226" s="38"/>
      <c r="AE1226" s="38"/>
      <c r="AR1226" s="229" t="s">
        <v>269</v>
      </c>
      <c r="AT1226" s="229" t="s">
        <v>238</v>
      </c>
      <c r="AU1226" s="229" t="s">
        <v>127</v>
      </c>
      <c r="AY1226" s="17" t="s">
        <v>181</v>
      </c>
      <c r="BE1226" s="230">
        <f>IF(N1226="základní",J1226,0)</f>
        <v>0</v>
      </c>
      <c r="BF1226" s="230">
        <f>IF(N1226="snížená",J1226,0)</f>
        <v>0</v>
      </c>
      <c r="BG1226" s="230">
        <f>IF(N1226="zákl. přenesená",J1226,0)</f>
        <v>0</v>
      </c>
      <c r="BH1226" s="230">
        <f>IF(N1226="sníž. přenesená",J1226,0)</f>
        <v>0</v>
      </c>
      <c r="BI1226" s="230">
        <f>IF(N1226="nulová",J1226,0)</f>
        <v>0</v>
      </c>
      <c r="BJ1226" s="17" t="s">
        <v>127</v>
      </c>
      <c r="BK1226" s="230">
        <f>ROUND(I1226*H1226,2)</f>
        <v>0</v>
      </c>
      <c r="BL1226" s="17" t="s">
        <v>228</v>
      </c>
      <c r="BM1226" s="229" t="s">
        <v>1685</v>
      </c>
    </row>
    <row r="1227" s="2" customFormat="1" ht="90" customHeight="1">
      <c r="A1227" s="38"/>
      <c r="B1227" s="39"/>
      <c r="C1227" s="259" t="s">
        <v>1686</v>
      </c>
      <c r="D1227" s="259" t="s">
        <v>238</v>
      </c>
      <c r="E1227" s="260" t="s">
        <v>1687</v>
      </c>
      <c r="F1227" s="261" t="s">
        <v>1688</v>
      </c>
      <c r="G1227" s="262" t="s">
        <v>235</v>
      </c>
      <c r="H1227" s="263">
        <v>4</v>
      </c>
      <c r="I1227" s="264"/>
      <c r="J1227" s="265">
        <f>ROUND(I1227*H1227,2)</f>
        <v>0</v>
      </c>
      <c r="K1227" s="261" t="s">
        <v>729</v>
      </c>
      <c r="L1227" s="266"/>
      <c r="M1227" s="267" t="s">
        <v>1</v>
      </c>
      <c r="N1227" s="268" t="s">
        <v>45</v>
      </c>
      <c r="O1227" s="91"/>
      <c r="P1227" s="227">
        <f>O1227*H1227</f>
        <v>0</v>
      </c>
      <c r="Q1227" s="227">
        <v>0</v>
      </c>
      <c r="R1227" s="227">
        <f>Q1227*H1227</f>
        <v>0</v>
      </c>
      <c r="S1227" s="227">
        <v>0</v>
      </c>
      <c r="T1227" s="228">
        <f>S1227*H1227</f>
        <v>0</v>
      </c>
      <c r="U1227" s="38"/>
      <c r="V1227" s="38"/>
      <c r="W1227" s="38"/>
      <c r="X1227" s="38"/>
      <c r="Y1227" s="38"/>
      <c r="Z1227" s="38"/>
      <c r="AA1227" s="38"/>
      <c r="AB1227" s="38"/>
      <c r="AC1227" s="38"/>
      <c r="AD1227" s="38"/>
      <c r="AE1227" s="38"/>
      <c r="AR1227" s="229" t="s">
        <v>269</v>
      </c>
      <c r="AT1227" s="229" t="s">
        <v>238</v>
      </c>
      <c r="AU1227" s="229" t="s">
        <v>127</v>
      </c>
      <c r="AY1227" s="17" t="s">
        <v>181</v>
      </c>
      <c r="BE1227" s="230">
        <f>IF(N1227="základní",J1227,0)</f>
        <v>0</v>
      </c>
      <c r="BF1227" s="230">
        <f>IF(N1227="snížená",J1227,0)</f>
        <v>0</v>
      </c>
      <c r="BG1227" s="230">
        <f>IF(N1227="zákl. přenesená",J1227,0)</f>
        <v>0</v>
      </c>
      <c r="BH1227" s="230">
        <f>IF(N1227="sníž. přenesená",J1227,0)</f>
        <v>0</v>
      </c>
      <c r="BI1227" s="230">
        <f>IF(N1227="nulová",J1227,0)</f>
        <v>0</v>
      </c>
      <c r="BJ1227" s="17" t="s">
        <v>127</v>
      </c>
      <c r="BK1227" s="230">
        <f>ROUND(I1227*H1227,2)</f>
        <v>0</v>
      </c>
      <c r="BL1227" s="17" t="s">
        <v>228</v>
      </c>
      <c r="BM1227" s="229" t="s">
        <v>1689</v>
      </c>
    </row>
    <row r="1228" s="2" customFormat="1" ht="24.15" customHeight="1">
      <c r="A1228" s="38"/>
      <c r="B1228" s="39"/>
      <c r="C1228" s="218" t="s">
        <v>1001</v>
      </c>
      <c r="D1228" s="218" t="s">
        <v>183</v>
      </c>
      <c r="E1228" s="219" t="s">
        <v>1677</v>
      </c>
      <c r="F1228" s="220" t="s">
        <v>1678</v>
      </c>
      <c r="G1228" s="221" t="s">
        <v>235</v>
      </c>
      <c r="H1228" s="222">
        <v>2</v>
      </c>
      <c r="I1228" s="223"/>
      <c r="J1228" s="224">
        <f>ROUND(I1228*H1228,2)</f>
        <v>0</v>
      </c>
      <c r="K1228" s="220" t="s">
        <v>187</v>
      </c>
      <c r="L1228" s="44"/>
      <c r="M1228" s="225" t="s">
        <v>1</v>
      </c>
      <c r="N1228" s="226" t="s">
        <v>45</v>
      </c>
      <c r="O1228" s="91"/>
      <c r="P1228" s="227">
        <f>O1228*H1228</f>
        <v>0</v>
      </c>
      <c r="Q1228" s="227">
        <v>0</v>
      </c>
      <c r="R1228" s="227">
        <f>Q1228*H1228</f>
        <v>0</v>
      </c>
      <c r="S1228" s="227">
        <v>0</v>
      </c>
      <c r="T1228" s="228">
        <f>S1228*H1228</f>
        <v>0</v>
      </c>
      <c r="U1228" s="38"/>
      <c r="V1228" s="38"/>
      <c r="W1228" s="38"/>
      <c r="X1228" s="38"/>
      <c r="Y1228" s="38"/>
      <c r="Z1228" s="38"/>
      <c r="AA1228" s="38"/>
      <c r="AB1228" s="38"/>
      <c r="AC1228" s="38"/>
      <c r="AD1228" s="38"/>
      <c r="AE1228" s="38"/>
      <c r="AR1228" s="229" t="s">
        <v>228</v>
      </c>
      <c r="AT1228" s="229" t="s">
        <v>183</v>
      </c>
      <c r="AU1228" s="229" t="s">
        <v>127</v>
      </c>
      <c r="AY1228" s="17" t="s">
        <v>181</v>
      </c>
      <c r="BE1228" s="230">
        <f>IF(N1228="základní",J1228,0)</f>
        <v>0</v>
      </c>
      <c r="BF1228" s="230">
        <f>IF(N1228="snížená",J1228,0)</f>
        <v>0</v>
      </c>
      <c r="BG1228" s="230">
        <f>IF(N1228="zákl. přenesená",J1228,0)</f>
        <v>0</v>
      </c>
      <c r="BH1228" s="230">
        <f>IF(N1228="sníž. přenesená",J1228,0)</f>
        <v>0</v>
      </c>
      <c r="BI1228" s="230">
        <f>IF(N1228="nulová",J1228,0)</f>
        <v>0</v>
      </c>
      <c r="BJ1228" s="17" t="s">
        <v>127</v>
      </c>
      <c r="BK1228" s="230">
        <f>ROUND(I1228*H1228,2)</f>
        <v>0</v>
      </c>
      <c r="BL1228" s="17" t="s">
        <v>228</v>
      </c>
      <c r="BM1228" s="229" t="s">
        <v>1690</v>
      </c>
    </row>
    <row r="1229" s="2" customFormat="1">
      <c r="A1229" s="38"/>
      <c r="B1229" s="39"/>
      <c r="C1229" s="40"/>
      <c r="D1229" s="231" t="s">
        <v>189</v>
      </c>
      <c r="E1229" s="40"/>
      <c r="F1229" s="232" t="s">
        <v>1680</v>
      </c>
      <c r="G1229" s="40"/>
      <c r="H1229" s="40"/>
      <c r="I1229" s="233"/>
      <c r="J1229" s="40"/>
      <c r="K1229" s="40"/>
      <c r="L1229" s="44"/>
      <c r="M1229" s="234"/>
      <c r="N1229" s="235"/>
      <c r="O1229" s="91"/>
      <c r="P1229" s="91"/>
      <c r="Q1229" s="91"/>
      <c r="R1229" s="91"/>
      <c r="S1229" s="91"/>
      <c r="T1229" s="92"/>
      <c r="U1229" s="38"/>
      <c r="V1229" s="38"/>
      <c r="W1229" s="38"/>
      <c r="X1229" s="38"/>
      <c r="Y1229" s="38"/>
      <c r="Z1229" s="38"/>
      <c r="AA1229" s="38"/>
      <c r="AB1229" s="38"/>
      <c r="AC1229" s="38"/>
      <c r="AD1229" s="38"/>
      <c r="AE1229" s="38"/>
      <c r="AT1229" s="17" t="s">
        <v>189</v>
      </c>
      <c r="AU1229" s="17" t="s">
        <v>127</v>
      </c>
    </row>
    <row r="1230" s="13" customFormat="1">
      <c r="A1230" s="13"/>
      <c r="B1230" s="236"/>
      <c r="C1230" s="237"/>
      <c r="D1230" s="238" t="s">
        <v>191</v>
      </c>
      <c r="E1230" s="239" t="s">
        <v>1</v>
      </c>
      <c r="F1230" s="240" t="s">
        <v>1691</v>
      </c>
      <c r="G1230" s="237"/>
      <c r="H1230" s="241">
        <v>2</v>
      </c>
      <c r="I1230" s="242"/>
      <c r="J1230" s="237"/>
      <c r="K1230" s="237"/>
      <c r="L1230" s="243"/>
      <c r="M1230" s="244"/>
      <c r="N1230" s="245"/>
      <c r="O1230" s="245"/>
      <c r="P1230" s="245"/>
      <c r="Q1230" s="245"/>
      <c r="R1230" s="245"/>
      <c r="S1230" s="245"/>
      <c r="T1230" s="246"/>
      <c r="U1230" s="13"/>
      <c r="V1230" s="13"/>
      <c r="W1230" s="13"/>
      <c r="X1230" s="13"/>
      <c r="Y1230" s="13"/>
      <c r="Z1230" s="13"/>
      <c r="AA1230" s="13"/>
      <c r="AB1230" s="13"/>
      <c r="AC1230" s="13"/>
      <c r="AD1230" s="13"/>
      <c r="AE1230" s="13"/>
      <c r="AT1230" s="247" t="s">
        <v>191</v>
      </c>
      <c r="AU1230" s="247" t="s">
        <v>127</v>
      </c>
      <c r="AV1230" s="13" t="s">
        <v>127</v>
      </c>
      <c r="AW1230" s="13" t="s">
        <v>36</v>
      </c>
      <c r="AX1230" s="13" t="s">
        <v>79</v>
      </c>
      <c r="AY1230" s="247" t="s">
        <v>181</v>
      </c>
    </row>
    <row r="1231" s="14" customFormat="1">
      <c r="A1231" s="14"/>
      <c r="B1231" s="248"/>
      <c r="C1231" s="249"/>
      <c r="D1231" s="238" t="s">
        <v>191</v>
      </c>
      <c r="E1231" s="250" t="s">
        <v>1</v>
      </c>
      <c r="F1231" s="251" t="s">
        <v>193</v>
      </c>
      <c r="G1231" s="249"/>
      <c r="H1231" s="252">
        <v>2</v>
      </c>
      <c r="I1231" s="253"/>
      <c r="J1231" s="249"/>
      <c r="K1231" s="249"/>
      <c r="L1231" s="254"/>
      <c r="M1231" s="255"/>
      <c r="N1231" s="256"/>
      <c r="O1231" s="256"/>
      <c r="P1231" s="256"/>
      <c r="Q1231" s="256"/>
      <c r="R1231" s="256"/>
      <c r="S1231" s="256"/>
      <c r="T1231" s="257"/>
      <c r="U1231" s="14"/>
      <c r="V1231" s="14"/>
      <c r="W1231" s="14"/>
      <c r="X1231" s="14"/>
      <c r="Y1231" s="14"/>
      <c r="Z1231" s="14"/>
      <c r="AA1231" s="14"/>
      <c r="AB1231" s="14"/>
      <c r="AC1231" s="14"/>
      <c r="AD1231" s="14"/>
      <c r="AE1231" s="14"/>
      <c r="AT1231" s="258" t="s">
        <v>191</v>
      </c>
      <c r="AU1231" s="258" t="s">
        <v>127</v>
      </c>
      <c r="AV1231" s="14" t="s">
        <v>188</v>
      </c>
      <c r="AW1231" s="14" t="s">
        <v>36</v>
      </c>
      <c r="AX1231" s="14" t="s">
        <v>86</v>
      </c>
      <c r="AY1231" s="258" t="s">
        <v>181</v>
      </c>
    </row>
    <row r="1232" s="2" customFormat="1" ht="90" customHeight="1">
      <c r="A1232" s="38"/>
      <c r="B1232" s="39"/>
      <c r="C1232" s="259" t="s">
        <v>1692</v>
      </c>
      <c r="D1232" s="259" t="s">
        <v>238</v>
      </c>
      <c r="E1232" s="260" t="s">
        <v>1693</v>
      </c>
      <c r="F1232" s="261" t="s">
        <v>1694</v>
      </c>
      <c r="G1232" s="262" t="s">
        <v>235</v>
      </c>
      <c r="H1232" s="263">
        <v>2</v>
      </c>
      <c r="I1232" s="264"/>
      <c r="J1232" s="265">
        <f>ROUND(I1232*H1232,2)</f>
        <v>0</v>
      </c>
      <c r="K1232" s="261" t="s">
        <v>729</v>
      </c>
      <c r="L1232" s="266"/>
      <c r="M1232" s="267" t="s">
        <v>1</v>
      </c>
      <c r="N1232" s="268" t="s">
        <v>45</v>
      </c>
      <c r="O1232" s="91"/>
      <c r="P1232" s="227">
        <f>O1232*H1232</f>
        <v>0</v>
      </c>
      <c r="Q1232" s="227">
        <v>0</v>
      </c>
      <c r="R1232" s="227">
        <f>Q1232*H1232</f>
        <v>0</v>
      </c>
      <c r="S1232" s="227">
        <v>0</v>
      </c>
      <c r="T1232" s="228">
        <f>S1232*H1232</f>
        <v>0</v>
      </c>
      <c r="U1232" s="38"/>
      <c r="V1232" s="38"/>
      <c r="W1232" s="38"/>
      <c r="X1232" s="38"/>
      <c r="Y1232" s="38"/>
      <c r="Z1232" s="38"/>
      <c r="AA1232" s="38"/>
      <c r="AB1232" s="38"/>
      <c r="AC1232" s="38"/>
      <c r="AD1232" s="38"/>
      <c r="AE1232" s="38"/>
      <c r="AR1232" s="229" t="s">
        <v>269</v>
      </c>
      <c r="AT1232" s="229" t="s">
        <v>238</v>
      </c>
      <c r="AU1232" s="229" t="s">
        <v>127</v>
      </c>
      <c r="AY1232" s="17" t="s">
        <v>181</v>
      </c>
      <c r="BE1232" s="230">
        <f>IF(N1232="základní",J1232,0)</f>
        <v>0</v>
      </c>
      <c r="BF1232" s="230">
        <f>IF(N1232="snížená",J1232,0)</f>
        <v>0</v>
      </c>
      <c r="BG1232" s="230">
        <f>IF(N1232="zákl. přenesená",J1232,0)</f>
        <v>0</v>
      </c>
      <c r="BH1232" s="230">
        <f>IF(N1232="sníž. přenesená",J1232,0)</f>
        <v>0</v>
      </c>
      <c r="BI1232" s="230">
        <f>IF(N1232="nulová",J1232,0)</f>
        <v>0</v>
      </c>
      <c r="BJ1232" s="17" t="s">
        <v>127</v>
      </c>
      <c r="BK1232" s="230">
        <f>ROUND(I1232*H1232,2)</f>
        <v>0</v>
      </c>
      <c r="BL1232" s="17" t="s">
        <v>228</v>
      </c>
      <c r="BM1232" s="229" t="s">
        <v>1695</v>
      </c>
    </row>
    <row r="1233" s="2" customFormat="1" ht="24.15" customHeight="1">
      <c r="A1233" s="38"/>
      <c r="B1233" s="39"/>
      <c r="C1233" s="218" t="s">
        <v>1005</v>
      </c>
      <c r="D1233" s="218" t="s">
        <v>183</v>
      </c>
      <c r="E1233" s="219" t="s">
        <v>1696</v>
      </c>
      <c r="F1233" s="220" t="s">
        <v>1697</v>
      </c>
      <c r="G1233" s="221" t="s">
        <v>241</v>
      </c>
      <c r="H1233" s="222">
        <v>4</v>
      </c>
      <c r="I1233" s="223"/>
      <c r="J1233" s="224">
        <f>ROUND(I1233*H1233,2)</f>
        <v>0</v>
      </c>
      <c r="K1233" s="220" t="s">
        <v>187</v>
      </c>
      <c r="L1233" s="44"/>
      <c r="M1233" s="225" t="s">
        <v>1</v>
      </c>
      <c r="N1233" s="226" t="s">
        <v>45</v>
      </c>
      <c r="O1233" s="91"/>
      <c r="P1233" s="227">
        <f>O1233*H1233</f>
        <v>0</v>
      </c>
      <c r="Q1233" s="227">
        <v>0</v>
      </c>
      <c r="R1233" s="227">
        <f>Q1233*H1233</f>
        <v>0</v>
      </c>
      <c r="S1233" s="227">
        <v>0</v>
      </c>
      <c r="T1233" s="228">
        <f>S1233*H1233</f>
        <v>0</v>
      </c>
      <c r="U1233" s="38"/>
      <c r="V1233" s="38"/>
      <c r="W1233" s="38"/>
      <c r="X1233" s="38"/>
      <c r="Y1233" s="38"/>
      <c r="Z1233" s="38"/>
      <c r="AA1233" s="38"/>
      <c r="AB1233" s="38"/>
      <c r="AC1233" s="38"/>
      <c r="AD1233" s="38"/>
      <c r="AE1233" s="38"/>
      <c r="AR1233" s="229" t="s">
        <v>228</v>
      </c>
      <c r="AT1233" s="229" t="s">
        <v>183</v>
      </c>
      <c r="AU1233" s="229" t="s">
        <v>127</v>
      </c>
      <c r="AY1233" s="17" t="s">
        <v>181</v>
      </c>
      <c r="BE1233" s="230">
        <f>IF(N1233="základní",J1233,0)</f>
        <v>0</v>
      </c>
      <c r="BF1233" s="230">
        <f>IF(N1233="snížená",J1233,0)</f>
        <v>0</v>
      </c>
      <c r="BG1233" s="230">
        <f>IF(N1233="zákl. přenesená",J1233,0)</f>
        <v>0</v>
      </c>
      <c r="BH1233" s="230">
        <f>IF(N1233="sníž. přenesená",J1233,0)</f>
        <v>0</v>
      </c>
      <c r="BI1233" s="230">
        <f>IF(N1233="nulová",J1233,0)</f>
        <v>0</v>
      </c>
      <c r="BJ1233" s="17" t="s">
        <v>127</v>
      </c>
      <c r="BK1233" s="230">
        <f>ROUND(I1233*H1233,2)</f>
        <v>0</v>
      </c>
      <c r="BL1233" s="17" t="s">
        <v>228</v>
      </c>
      <c r="BM1233" s="229" t="s">
        <v>1698</v>
      </c>
    </row>
    <row r="1234" s="2" customFormat="1">
      <c r="A1234" s="38"/>
      <c r="B1234" s="39"/>
      <c r="C1234" s="40"/>
      <c r="D1234" s="231" t="s">
        <v>189</v>
      </c>
      <c r="E1234" s="40"/>
      <c r="F1234" s="232" t="s">
        <v>1699</v>
      </c>
      <c r="G1234" s="40"/>
      <c r="H1234" s="40"/>
      <c r="I1234" s="233"/>
      <c r="J1234" s="40"/>
      <c r="K1234" s="40"/>
      <c r="L1234" s="44"/>
      <c r="M1234" s="234"/>
      <c r="N1234" s="235"/>
      <c r="O1234" s="91"/>
      <c r="P1234" s="91"/>
      <c r="Q1234" s="91"/>
      <c r="R1234" s="91"/>
      <c r="S1234" s="91"/>
      <c r="T1234" s="92"/>
      <c r="U1234" s="38"/>
      <c r="V1234" s="38"/>
      <c r="W1234" s="38"/>
      <c r="X1234" s="38"/>
      <c r="Y1234" s="38"/>
      <c r="Z1234" s="38"/>
      <c r="AA1234" s="38"/>
      <c r="AB1234" s="38"/>
      <c r="AC1234" s="38"/>
      <c r="AD1234" s="38"/>
      <c r="AE1234" s="38"/>
      <c r="AT1234" s="17" t="s">
        <v>189</v>
      </c>
      <c r="AU1234" s="17" t="s">
        <v>127</v>
      </c>
    </row>
    <row r="1235" s="13" customFormat="1">
      <c r="A1235" s="13"/>
      <c r="B1235" s="236"/>
      <c r="C1235" s="237"/>
      <c r="D1235" s="238" t="s">
        <v>191</v>
      </c>
      <c r="E1235" s="239" t="s">
        <v>1</v>
      </c>
      <c r="F1235" s="240" t="s">
        <v>1700</v>
      </c>
      <c r="G1235" s="237"/>
      <c r="H1235" s="241">
        <v>4</v>
      </c>
      <c r="I1235" s="242"/>
      <c r="J1235" s="237"/>
      <c r="K1235" s="237"/>
      <c r="L1235" s="243"/>
      <c r="M1235" s="244"/>
      <c r="N1235" s="245"/>
      <c r="O1235" s="245"/>
      <c r="P1235" s="245"/>
      <c r="Q1235" s="245"/>
      <c r="R1235" s="245"/>
      <c r="S1235" s="245"/>
      <c r="T1235" s="246"/>
      <c r="U1235" s="13"/>
      <c r="V1235" s="13"/>
      <c r="W1235" s="13"/>
      <c r="X1235" s="13"/>
      <c r="Y1235" s="13"/>
      <c r="Z1235" s="13"/>
      <c r="AA1235" s="13"/>
      <c r="AB1235" s="13"/>
      <c r="AC1235" s="13"/>
      <c r="AD1235" s="13"/>
      <c r="AE1235" s="13"/>
      <c r="AT1235" s="247" t="s">
        <v>191</v>
      </c>
      <c r="AU1235" s="247" t="s">
        <v>127</v>
      </c>
      <c r="AV1235" s="13" t="s">
        <v>127</v>
      </c>
      <c r="AW1235" s="13" t="s">
        <v>36</v>
      </c>
      <c r="AX1235" s="13" t="s">
        <v>79</v>
      </c>
      <c r="AY1235" s="247" t="s">
        <v>181</v>
      </c>
    </row>
    <row r="1236" s="14" customFormat="1">
      <c r="A1236" s="14"/>
      <c r="B1236" s="248"/>
      <c r="C1236" s="249"/>
      <c r="D1236" s="238" t="s">
        <v>191</v>
      </c>
      <c r="E1236" s="250" t="s">
        <v>1</v>
      </c>
      <c r="F1236" s="251" t="s">
        <v>193</v>
      </c>
      <c r="G1236" s="249"/>
      <c r="H1236" s="252">
        <v>4</v>
      </c>
      <c r="I1236" s="253"/>
      <c r="J1236" s="249"/>
      <c r="K1236" s="249"/>
      <c r="L1236" s="254"/>
      <c r="M1236" s="255"/>
      <c r="N1236" s="256"/>
      <c r="O1236" s="256"/>
      <c r="P1236" s="256"/>
      <c r="Q1236" s="256"/>
      <c r="R1236" s="256"/>
      <c r="S1236" s="256"/>
      <c r="T1236" s="257"/>
      <c r="U1236" s="14"/>
      <c r="V1236" s="14"/>
      <c r="W1236" s="14"/>
      <c r="X1236" s="14"/>
      <c r="Y1236" s="14"/>
      <c r="Z1236" s="14"/>
      <c r="AA1236" s="14"/>
      <c r="AB1236" s="14"/>
      <c r="AC1236" s="14"/>
      <c r="AD1236" s="14"/>
      <c r="AE1236" s="14"/>
      <c r="AT1236" s="258" t="s">
        <v>191</v>
      </c>
      <c r="AU1236" s="258" t="s">
        <v>127</v>
      </c>
      <c r="AV1236" s="14" t="s">
        <v>188</v>
      </c>
      <c r="AW1236" s="14" t="s">
        <v>36</v>
      </c>
      <c r="AX1236" s="14" t="s">
        <v>86</v>
      </c>
      <c r="AY1236" s="258" t="s">
        <v>181</v>
      </c>
    </row>
    <row r="1237" s="2" customFormat="1" ht="37.8" customHeight="1">
      <c r="A1237" s="38"/>
      <c r="B1237" s="39"/>
      <c r="C1237" s="259" t="s">
        <v>1701</v>
      </c>
      <c r="D1237" s="259" t="s">
        <v>238</v>
      </c>
      <c r="E1237" s="260" t="s">
        <v>1702</v>
      </c>
      <c r="F1237" s="261" t="s">
        <v>1703</v>
      </c>
      <c r="G1237" s="262" t="s">
        <v>241</v>
      </c>
      <c r="H1237" s="263">
        <v>4</v>
      </c>
      <c r="I1237" s="264"/>
      <c r="J1237" s="265">
        <f>ROUND(I1237*H1237,2)</f>
        <v>0</v>
      </c>
      <c r="K1237" s="261" t="s">
        <v>187</v>
      </c>
      <c r="L1237" s="266"/>
      <c r="M1237" s="267" t="s">
        <v>1</v>
      </c>
      <c r="N1237" s="268" t="s">
        <v>45</v>
      </c>
      <c r="O1237" s="91"/>
      <c r="P1237" s="227">
        <f>O1237*H1237</f>
        <v>0</v>
      </c>
      <c r="Q1237" s="227">
        <v>0</v>
      </c>
      <c r="R1237" s="227">
        <f>Q1237*H1237</f>
        <v>0</v>
      </c>
      <c r="S1237" s="227">
        <v>0</v>
      </c>
      <c r="T1237" s="228">
        <f>S1237*H1237</f>
        <v>0</v>
      </c>
      <c r="U1237" s="38"/>
      <c r="V1237" s="38"/>
      <c r="W1237" s="38"/>
      <c r="X1237" s="38"/>
      <c r="Y1237" s="38"/>
      <c r="Z1237" s="38"/>
      <c r="AA1237" s="38"/>
      <c r="AB1237" s="38"/>
      <c r="AC1237" s="38"/>
      <c r="AD1237" s="38"/>
      <c r="AE1237" s="38"/>
      <c r="AR1237" s="229" t="s">
        <v>269</v>
      </c>
      <c r="AT1237" s="229" t="s">
        <v>238</v>
      </c>
      <c r="AU1237" s="229" t="s">
        <v>127</v>
      </c>
      <c r="AY1237" s="17" t="s">
        <v>181</v>
      </c>
      <c r="BE1237" s="230">
        <f>IF(N1237="základní",J1237,0)</f>
        <v>0</v>
      </c>
      <c r="BF1237" s="230">
        <f>IF(N1237="snížená",J1237,0)</f>
        <v>0</v>
      </c>
      <c r="BG1237" s="230">
        <f>IF(N1237="zákl. přenesená",J1237,0)</f>
        <v>0</v>
      </c>
      <c r="BH1237" s="230">
        <f>IF(N1237="sníž. přenesená",J1237,0)</f>
        <v>0</v>
      </c>
      <c r="BI1237" s="230">
        <f>IF(N1237="nulová",J1237,0)</f>
        <v>0</v>
      </c>
      <c r="BJ1237" s="17" t="s">
        <v>127</v>
      </c>
      <c r="BK1237" s="230">
        <f>ROUND(I1237*H1237,2)</f>
        <v>0</v>
      </c>
      <c r="BL1237" s="17" t="s">
        <v>228</v>
      </c>
      <c r="BM1237" s="229" t="s">
        <v>1704</v>
      </c>
    </row>
    <row r="1238" s="2" customFormat="1" ht="37.8" customHeight="1">
      <c r="A1238" s="38"/>
      <c r="B1238" s="39"/>
      <c r="C1238" s="218" t="s">
        <v>1010</v>
      </c>
      <c r="D1238" s="218" t="s">
        <v>183</v>
      </c>
      <c r="E1238" s="219" t="s">
        <v>1705</v>
      </c>
      <c r="F1238" s="220" t="s">
        <v>1706</v>
      </c>
      <c r="G1238" s="221" t="s">
        <v>241</v>
      </c>
      <c r="H1238" s="222">
        <v>1</v>
      </c>
      <c r="I1238" s="223"/>
      <c r="J1238" s="224">
        <f>ROUND(I1238*H1238,2)</f>
        <v>0</v>
      </c>
      <c r="K1238" s="220" t="s">
        <v>187</v>
      </c>
      <c r="L1238" s="44"/>
      <c r="M1238" s="225" t="s">
        <v>1</v>
      </c>
      <c r="N1238" s="226" t="s">
        <v>45</v>
      </c>
      <c r="O1238" s="91"/>
      <c r="P1238" s="227">
        <f>O1238*H1238</f>
        <v>0</v>
      </c>
      <c r="Q1238" s="227">
        <v>0</v>
      </c>
      <c r="R1238" s="227">
        <f>Q1238*H1238</f>
        <v>0</v>
      </c>
      <c r="S1238" s="227">
        <v>0</v>
      </c>
      <c r="T1238" s="228">
        <f>S1238*H1238</f>
        <v>0</v>
      </c>
      <c r="U1238" s="38"/>
      <c r="V1238" s="38"/>
      <c r="W1238" s="38"/>
      <c r="X1238" s="38"/>
      <c r="Y1238" s="38"/>
      <c r="Z1238" s="38"/>
      <c r="AA1238" s="38"/>
      <c r="AB1238" s="38"/>
      <c r="AC1238" s="38"/>
      <c r="AD1238" s="38"/>
      <c r="AE1238" s="38"/>
      <c r="AR1238" s="229" t="s">
        <v>228</v>
      </c>
      <c r="AT1238" s="229" t="s">
        <v>183</v>
      </c>
      <c r="AU1238" s="229" t="s">
        <v>127</v>
      </c>
      <c r="AY1238" s="17" t="s">
        <v>181</v>
      </c>
      <c r="BE1238" s="230">
        <f>IF(N1238="základní",J1238,0)</f>
        <v>0</v>
      </c>
      <c r="BF1238" s="230">
        <f>IF(N1238="snížená",J1238,0)</f>
        <v>0</v>
      </c>
      <c r="BG1238" s="230">
        <f>IF(N1238="zákl. přenesená",J1238,0)</f>
        <v>0</v>
      </c>
      <c r="BH1238" s="230">
        <f>IF(N1238="sníž. přenesená",J1238,0)</f>
        <v>0</v>
      </c>
      <c r="BI1238" s="230">
        <f>IF(N1238="nulová",J1238,0)</f>
        <v>0</v>
      </c>
      <c r="BJ1238" s="17" t="s">
        <v>127</v>
      </c>
      <c r="BK1238" s="230">
        <f>ROUND(I1238*H1238,2)</f>
        <v>0</v>
      </c>
      <c r="BL1238" s="17" t="s">
        <v>228</v>
      </c>
      <c r="BM1238" s="229" t="s">
        <v>1707</v>
      </c>
    </row>
    <row r="1239" s="2" customFormat="1">
      <c r="A1239" s="38"/>
      <c r="B1239" s="39"/>
      <c r="C1239" s="40"/>
      <c r="D1239" s="231" t="s">
        <v>189</v>
      </c>
      <c r="E1239" s="40"/>
      <c r="F1239" s="232" t="s">
        <v>1708</v>
      </c>
      <c r="G1239" s="40"/>
      <c r="H1239" s="40"/>
      <c r="I1239" s="233"/>
      <c r="J1239" s="40"/>
      <c r="K1239" s="40"/>
      <c r="L1239" s="44"/>
      <c r="M1239" s="234"/>
      <c r="N1239" s="235"/>
      <c r="O1239" s="91"/>
      <c r="P1239" s="91"/>
      <c r="Q1239" s="91"/>
      <c r="R1239" s="91"/>
      <c r="S1239" s="91"/>
      <c r="T1239" s="92"/>
      <c r="U1239" s="38"/>
      <c r="V1239" s="38"/>
      <c r="W1239" s="38"/>
      <c r="X1239" s="38"/>
      <c r="Y1239" s="38"/>
      <c r="Z1239" s="38"/>
      <c r="AA1239" s="38"/>
      <c r="AB1239" s="38"/>
      <c r="AC1239" s="38"/>
      <c r="AD1239" s="38"/>
      <c r="AE1239" s="38"/>
      <c r="AT1239" s="17" t="s">
        <v>189</v>
      </c>
      <c r="AU1239" s="17" t="s">
        <v>127</v>
      </c>
    </row>
    <row r="1240" s="2" customFormat="1" ht="44.25" customHeight="1">
      <c r="A1240" s="38"/>
      <c r="B1240" s="39"/>
      <c r="C1240" s="218" t="s">
        <v>1709</v>
      </c>
      <c r="D1240" s="218" t="s">
        <v>183</v>
      </c>
      <c r="E1240" s="219" t="s">
        <v>1710</v>
      </c>
      <c r="F1240" s="220" t="s">
        <v>1711</v>
      </c>
      <c r="G1240" s="221" t="s">
        <v>983</v>
      </c>
      <c r="H1240" s="279"/>
      <c r="I1240" s="223"/>
      <c r="J1240" s="224">
        <f>ROUND(I1240*H1240,2)</f>
        <v>0</v>
      </c>
      <c r="K1240" s="220" t="s">
        <v>187</v>
      </c>
      <c r="L1240" s="44"/>
      <c r="M1240" s="225" t="s">
        <v>1</v>
      </c>
      <c r="N1240" s="226" t="s">
        <v>45</v>
      </c>
      <c r="O1240" s="91"/>
      <c r="P1240" s="227">
        <f>O1240*H1240</f>
        <v>0</v>
      </c>
      <c r="Q1240" s="227">
        <v>0</v>
      </c>
      <c r="R1240" s="227">
        <f>Q1240*H1240</f>
        <v>0</v>
      </c>
      <c r="S1240" s="227">
        <v>0</v>
      </c>
      <c r="T1240" s="228">
        <f>S1240*H1240</f>
        <v>0</v>
      </c>
      <c r="U1240" s="38"/>
      <c r="V1240" s="38"/>
      <c r="W1240" s="38"/>
      <c r="X1240" s="38"/>
      <c r="Y1240" s="38"/>
      <c r="Z1240" s="38"/>
      <c r="AA1240" s="38"/>
      <c r="AB1240" s="38"/>
      <c r="AC1240" s="38"/>
      <c r="AD1240" s="38"/>
      <c r="AE1240" s="38"/>
      <c r="AR1240" s="229" t="s">
        <v>228</v>
      </c>
      <c r="AT1240" s="229" t="s">
        <v>183</v>
      </c>
      <c r="AU1240" s="229" t="s">
        <v>127</v>
      </c>
      <c r="AY1240" s="17" t="s">
        <v>181</v>
      </c>
      <c r="BE1240" s="230">
        <f>IF(N1240="základní",J1240,0)</f>
        <v>0</v>
      </c>
      <c r="BF1240" s="230">
        <f>IF(N1240="snížená",J1240,0)</f>
        <v>0</v>
      </c>
      <c r="BG1240" s="230">
        <f>IF(N1240="zákl. přenesená",J1240,0)</f>
        <v>0</v>
      </c>
      <c r="BH1240" s="230">
        <f>IF(N1240="sníž. přenesená",J1240,0)</f>
        <v>0</v>
      </c>
      <c r="BI1240" s="230">
        <f>IF(N1240="nulová",J1240,0)</f>
        <v>0</v>
      </c>
      <c r="BJ1240" s="17" t="s">
        <v>127</v>
      </c>
      <c r="BK1240" s="230">
        <f>ROUND(I1240*H1240,2)</f>
        <v>0</v>
      </c>
      <c r="BL1240" s="17" t="s">
        <v>228</v>
      </c>
      <c r="BM1240" s="229" t="s">
        <v>1712</v>
      </c>
    </row>
    <row r="1241" s="2" customFormat="1">
      <c r="A1241" s="38"/>
      <c r="B1241" s="39"/>
      <c r="C1241" s="40"/>
      <c r="D1241" s="231" t="s">
        <v>189</v>
      </c>
      <c r="E1241" s="40"/>
      <c r="F1241" s="232" t="s">
        <v>1713</v>
      </c>
      <c r="G1241" s="40"/>
      <c r="H1241" s="40"/>
      <c r="I1241" s="233"/>
      <c r="J1241" s="40"/>
      <c r="K1241" s="40"/>
      <c r="L1241" s="44"/>
      <c r="M1241" s="234"/>
      <c r="N1241" s="235"/>
      <c r="O1241" s="91"/>
      <c r="P1241" s="91"/>
      <c r="Q1241" s="91"/>
      <c r="R1241" s="91"/>
      <c r="S1241" s="91"/>
      <c r="T1241" s="92"/>
      <c r="U1241" s="38"/>
      <c r="V1241" s="38"/>
      <c r="W1241" s="38"/>
      <c r="X1241" s="38"/>
      <c r="Y1241" s="38"/>
      <c r="Z1241" s="38"/>
      <c r="AA1241" s="38"/>
      <c r="AB1241" s="38"/>
      <c r="AC1241" s="38"/>
      <c r="AD1241" s="38"/>
      <c r="AE1241" s="38"/>
      <c r="AT1241" s="17" t="s">
        <v>189</v>
      </c>
      <c r="AU1241" s="17" t="s">
        <v>127</v>
      </c>
    </row>
    <row r="1242" s="12" customFormat="1" ht="22.8" customHeight="1">
      <c r="A1242" s="12"/>
      <c r="B1242" s="202"/>
      <c r="C1242" s="203"/>
      <c r="D1242" s="204" t="s">
        <v>78</v>
      </c>
      <c r="E1242" s="216" t="s">
        <v>1714</v>
      </c>
      <c r="F1242" s="216" t="s">
        <v>1715</v>
      </c>
      <c r="G1242" s="203"/>
      <c r="H1242" s="203"/>
      <c r="I1242" s="206"/>
      <c r="J1242" s="217">
        <f>BK1242</f>
        <v>0</v>
      </c>
      <c r="K1242" s="203"/>
      <c r="L1242" s="208"/>
      <c r="M1242" s="209"/>
      <c r="N1242" s="210"/>
      <c r="O1242" s="210"/>
      <c r="P1242" s="211">
        <f>SUM(P1243:P1312)</f>
        <v>0</v>
      </c>
      <c r="Q1242" s="210"/>
      <c r="R1242" s="211">
        <f>SUM(R1243:R1312)</f>
        <v>0</v>
      </c>
      <c r="S1242" s="210"/>
      <c r="T1242" s="212">
        <f>SUM(T1243:T1312)</f>
        <v>0</v>
      </c>
      <c r="U1242" s="12"/>
      <c r="V1242" s="12"/>
      <c r="W1242" s="12"/>
      <c r="X1242" s="12"/>
      <c r="Y1242" s="12"/>
      <c r="Z1242" s="12"/>
      <c r="AA1242" s="12"/>
      <c r="AB1242" s="12"/>
      <c r="AC1242" s="12"/>
      <c r="AD1242" s="12"/>
      <c r="AE1242" s="12"/>
      <c r="AR1242" s="213" t="s">
        <v>127</v>
      </c>
      <c r="AT1242" s="214" t="s">
        <v>78</v>
      </c>
      <c r="AU1242" s="214" t="s">
        <v>86</v>
      </c>
      <c r="AY1242" s="213" t="s">
        <v>181</v>
      </c>
      <c r="BK1242" s="215">
        <f>SUM(BK1243:BK1312)</f>
        <v>0</v>
      </c>
    </row>
    <row r="1243" s="2" customFormat="1" ht="24.15" customHeight="1">
      <c r="A1243" s="38"/>
      <c r="B1243" s="39"/>
      <c r="C1243" s="218" t="s">
        <v>1015</v>
      </c>
      <c r="D1243" s="218" t="s">
        <v>183</v>
      </c>
      <c r="E1243" s="219" t="s">
        <v>1716</v>
      </c>
      <c r="F1243" s="220" t="s">
        <v>1717</v>
      </c>
      <c r="G1243" s="221" t="s">
        <v>227</v>
      </c>
      <c r="H1243" s="222">
        <v>78.239999999999995</v>
      </c>
      <c r="I1243" s="223"/>
      <c r="J1243" s="224">
        <f>ROUND(I1243*H1243,2)</f>
        <v>0</v>
      </c>
      <c r="K1243" s="220" t="s">
        <v>187</v>
      </c>
      <c r="L1243" s="44"/>
      <c r="M1243" s="225" t="s">
        <v>1</v>
      </c>
      <c r="N1243" s="226" t="s">
        <v>45</v>
      </c>
      <c r="O1243" s="91"/>
      <c r="P1243" s="227">
        <f>O1243*H1243</f>
        <v>0</v>
      </c>
      <c r="Q1243" s="227">
        <v>0</v>
      </c>
      <c r="R1243" s="227">
        <f>Q1243*H1243</f>
        <v>0</v>
      </c>
      <c r="S1243" s="227">
        <v>0</v>
      </c>
      <c r="T1243" s="228">
        <f>S1243*H1243</f>
        <v>0</v>
      </c>
      <c r="U1243" s="38"/>
      <c r="V1243" s="38"/>
      <c r="W1243" s="38"/>
      <c r="X1243" s="38"/>
      <c r="Y1243" s="38"/>
      <c r="Z1243" s="38"/>
      <c r="AA1243" s="38"/>
      <c r="AB1243" s="38"/>
      <c r="AC1243" s="38"/>
      <c r="AD1243" s="38"/>
      <c r="AE1243" s="38"/>
      <c r="AR1243" s="229" t="s">
        <v>228</v>
      </c>
      <c r="AT1243" s="229" t="s">
        <v>183</v>
      </c>
      <c r="AU1243" s="229" t="s">
        <v>127</v>
      </c>
      <c r="AY1243" s="17" t="s">
        <v>181</v>
      </c>
      <c r="BE1243" s="230">
        <f>IF(N1243="základní",J1243,0)</f>
        <v>0</v>
      </c>
      <c r="BF1243" s="230">
        <f>IF(N1243="snížená",J1243,0)</f>
        <v>0</v>
      </c>
      <c r="BG1243" s="230">
        <f>IF(N1243="zákl. přenesená",J1243,0)</f>
        <v>0</v>
      </c>
      <c r="BH1243" s="230">
        <f>IF(N1243="sníž. přenesená",J1243,0)</f>
        <v>0</v>
      </c>
      <c r="BI1243" s="230">
        <f>IF(N1243="nulová",J1243,0)</f>
        <v>0</v>
      </c>
      <c r="BJ1243" s="17" t="s">
        <v>127</v>
      </c>
      <c r="BK1243" s="230">
        <f>ROUND(I1243*H1243,2)</f>
        <v>0</v>
      </c>
      <c r="BL1243" s="17" t="s">
        <v>228</v>
      </c>
      <c r="BM1243" s="229" t="s">
        <v>1718</v>
      </c>
    </row>
    <row r="1244" s="2" customFormat="1">
      <c r="A1244" s="38"/>
      <c r="B1244" s="39"/>
      <c r="C1244" s="40"/>
      <c r="D1244" s="231" t="s">
        <v>189</v>
      </c>
      <c r="E1244" s="40"/>
      <c r="F1244" s="232" t="s">
        <v>1719</v>
      </c>
      <c r="G1244" s="40"/>
      <c r="H1244" s="40"/>
      <c r="I1244" s="233"/>
      <c r="J1244" s="40"/>
      <c r="K1244" s="40"/>
      <c r="L1244" s="44"/>
      <c r="M1244" s="234"/>
      <c r="N1244" s="235"/>
      <c r="O1244" s="91"/>
      <c r="P1244" s="91"/>
      <c r="Q1244" s="91"/>
      <c r="R1244" s="91"/>
      <c r="S1244" s="91"/>
      <c r="T1244" s="92"/>
      <c r="U1244" s="38"/>
      <c r="V1244" s="38"/>
      <c r="W1244" s="38"/>
      <c r="X1244" s="38"/>
      <c r="Y1244" s="38"/>
      <c r="Z1244" s="38"/>
      <c r="AA1244" s="38"/>
      <c r="AB1244" s="38"/>
      <c r="AC1244" s="38"/>
      <c r="AD1244" s="38"/>
      <c r="AE1244" s="38"/>
      <c r="AT1244" s="17" t="s">
        <v>189</v>
      </c>
      <c r="AU1244" s="17" t="s">
        <v>127</v>
      </c>
    </row>
    <row r="1245" s="15" customFormat="1">
      <c r="A1245" s="15"/>
      <c r="B1245" s="269"/>
      <c r="C1245" s="270"/>
      <c r="D1245" s="238" t="s">
        <v>191</v>
      </c>
      <c r="E1245" s="271" t="s">
        <v>1</v>
      </c>
      <c r="F1245" s="272" t="s">
        <v>1720</v>
      </c>
      <c r="G1245" s="270"/>
      <c r="H1245" s="271" t="s">
        <v>1</v>
      </c>
      <c r="I1245" s="273"/>
      <c r="J1245" s="270"/>
      <c r="K1245" s="270"/>
      <c r="L1245" s="274"/>
      <c r="M1245" s="275"/>
      <c r="N1245" s="276"/>
      <c r="O1245" s="276"/>
      <c r="P1245" s="276"/>
      <c r="Q1245" s="276"/>
      <c r="R1245" s="276"/>
      <c r="S1245" s="276"/>
      <c r="T1245" s="277"/>
      <c r="U1245" s="15"/>
      <c r="V1245" s="15"/>
      <c r="W1245" s="15"/>
      <c r="X1245" s="15"/>
      <c r="Y1245" s="15"/>
      <c r="Z1245" s="15"/>
      <c r="AA1245" s="15"/>
      <c r="AB1245" s="15"/>
      <c r="AC1245" s="15"/>
      <c r="AD1245" s="15"/>
      <c r="AE1245" s="15"/>
      <c r="AT1245" s="278" t="s">
        <v>191</v>
      </c>
      <c r="AU1245" s="278" t="s">
        <v>127</v>
      </c>
      <c r="AV1245" s="15" t="s">
        <v>86</v>
      </c>
      <c r="AW1245" s="15" t="s">
        <v>36</v>
      </c>
      <c r="AX1245" s="15" t="s">
        <v>79</v>
      </c>
      <c r="AY1245" s="278" t="s">
        <v>181</v>
      </c>
    </row>
    <row r="1246" s="13" customFormat="1">
      <c r="A1246" s="13"/>
      <c r="B1246" s="236"/>
      <c r="C1246" s="237"/>
      <c r="D1246" s="238" t="s">
        <v>191</v>
      </c>
      <c r="E1246" s="239" t="s">
        <v>1</v>
      </c>
      <c r="F1246" s="240" t="s">
        <v>1721</v>
      </c>
      <c r="G1246" s="237"/>
      <c r="H1246" s="241">
        <v>70.780000000000001</v>
      </c>
      <c r="I1246" s="242"/>
      <c r="J1246" s="237"/>
      <c r="K1246" s="237"/>
      <c r="L1246" s="243"/>
      <c r="M1246" s="244"/>
      <c r="N1246" s="245"/>
      <c r="O1246" s="245"/>
      <c r="P1246" s="245"/>
      <c r="Q1246" s="245"/>
      <c r="R1246" s="245"/>
      <c r="S1246" s="245"/>
      <c r="T1246" s="246"/>
      <c r="U1246" s="13"/>
      <c r="V1246" s="13"/>
      <c r="W1246" s="13"/>
      <c r="X1246" s="13"/>
      <c r="Y1246" s="13"/>
      <c r="Z1246" s="13"/>
      <c r="AA1246" s="13"/>
      <c r="AB1246" s="13"/>
      <c r="AC1246" s="13"/>
      <c r="AD1246" s="13"/>
      <c r="AE1246" s="13"/>
      <c r="AT1246" s="247" t="s">
        <v>191</v>
      </c>
      <c r="AU1246" s="247" t="s">
        <v>127</v>
      </c>
      <c r="AV1246" s="13" t="s">
        <v>127</v>
      </c>
      <c r="AW1246" s="13" t="s">
        <v>36</v>
      </c>
      <c r="AX1246" s="13" t="s">
        <v>79</v>
      </c>
      <c r="AY1246" s="247" t="s">
        <v>181</v>
      </c>
    </row>
    <row r="1247" s="15" customFormat="1">
      <c r="A1247" s="15"/>
      <c r="B1247" s="269"/>
      <c r="C1247" s="270"/>
      <c r="D1247" s="238" t="s">
        <v>191</v>
      </c>
      <c r="E1247" s="271" t="s">
        <v>1</v>
      </c>
      <c r="F1247" s="272" t="s">
        <v>1722</v>
      </c>
      <c r="G1247" s="270"/>
      <c r="H1247" s="271" t="s">
        <v>1</v>
      </c>
      <c r="I1247" s="273"/>
      <c r="J1247" s="270"/>
      <c r="K1247" s="270"/>
      <c r="L1247" s="274"/>
      <c r="M1247" s="275"/>
      <c r="N1247" s="276"/>
      <c r="O1247" s="276"/>
      <c r="P1247" s="276"/>
      <c r="Q1247" s="276"/>
      <c r="R1247" s="276"/>
      <c r="S1247" s="276"/>
      <c r="T1247" s="277"/>
      <c r="U1247" s="15"/>
      <c r="V1247" s="15"/>
      <c r="W1247" s="15"/>
      <c r="X1247" s="15"/>
      <c r="Y1247" s="15"/>
      <c r="Z1247" s="15"/>
      <c r="AA1247" s="15"/>
      <c r="AB1247" s="15"/>
      <c r="AC1247" s="15"/>
      <c r="AD1247" s="15"/>
      <c r="AE1247" s="15"/>
      <c r="AT1247" s="278" t="s">
        <v>191</v>
      </c>
      <c r="AU1247" s="278" t="s">
        <v>127</v>
      </c>
      <c r="AV1247" s="15" t="s">
        <v>86</v>
      </c>
      <c r="AW1247" s="15" t="s">
        <v>36</v>
      </c>
      <c r="AX1247" s="15" t="s">
        <v>79</v>
      </c>
      <c r="AY1247" s="278" t="s">
        <v>181</v>
      </c>
    </row>
    <row r="1248" s="13" customFormat="1">
      <c r="A1248" s="13"/>
      <c r="B1248" s="236"/>
      <c r="C1248" s="237"/>
      <c r="D1248" s="238" t="s">
        <v>191</v>
      </c>
      <c r="E1248" s="239" t="s">
        <v>1</v>
      </c>
      <c r="F1248" s="240" t="s">
        <v>1723</v>
      </c>
      <c r="G1248" s="237"/>
      <c r="H1248" s="241">
        <v>7.46</v>
      </c>
      <c r="I1248" s="242"/>
      <c r="J1248" s="237"/>
      <c r="K1248" s="237"/>
      <c r="L1248" s="243"/>
      <c r="M1248" s="244"/>
      <c r="N1248" s="245"/>
      <c r="O1248" s="245"/>
      <c r="P1248" s="245"/>
      <c r="Q1248" s="245"/>
      <c r="R1248" s="245"/>
      <c r="S1248" s="245"/>
      <c r="T1248" s="246"/>
      <c r="U1248" s="13"/>
      <c r="V1248" s="13"/>
      <c r="W1248" s="13"/>
      <c r="X1248" s="13"/>
      <c r="Y1248" s="13"/>
      <c r="Z1248" s="13"/>
      <c r="AA1248" s="13"/>
      <c r="AB1248" s="13"/>
      <c r="AC1248" s="13"/>
      <c r="AD1248" s="13"/>
      <c r="AE1248" s="13"/>
      <c r="AT1248" s="247" t="s">
        <v>191</v>
      </c>
      <c r="AU1248" s="247" t="s">
        <v>127</v>
      </c>
      <c r="AV1248" s="13" t="s">
        <v>127</v>
      </c>
      <c r="AW1248" s="13" t="s">
        <v>36</v>
      </c>
      <c r="AX1248" s="13" t="s">
        <v>79</v>
      </c>
      <c r="AY1248" s="247" t="s">
        <v>181</v>
      </c>
    </row>
    <row r="1249" s="14" customFormat="1">
      <c r="A1249" s="14"/>
      <c r="B1249" s="248"/>
      <c r="C1249" s="249"/>
      <c r="D1249" s="238" t="s">
        <v>191</v>
      </c>
      <c r="E1249" s="250" t="s">
        <v>1</v>
      </c>
      <c r="F1249" s="251" t="s">
        <v>193</v>
      </c>
      <c r="G1249" s="249"/>
      <c r="H1249" s="252">
        <v>78.239999999999995</v>
      </c>
      <c r="I1249" s="253"/>
      <c r="J1249" s="249"/>
      <c r="K1249" s="249"/>
      <c r="L1249" s="254"/>
      <c r="M1249" s="255"/>
      <c r="N1249" s="256"/>
      <c r="O1249" s="256"/>
      <c r="P1249" s="256"/>
      <c r="Q1249" s="256"/>
      <c r="R1249" s="256"/>
      <c r="S1249" s="256"/>
      <c r="T1249" s="257"/>
      <c r="U1249" s="14"/>
      <c r="V1249" s="14"/>
      <c r="W1249" s="14"/>
      <c r="X1249" s="14"/>
      <c r="Y1249" s="14"/>
      <c r="Z1249" s="14"/>
      <c r="AA1249" s="14"/>
      <c r="AB1249" s="14"/>
      <c r="AC1249" s="14"/>
      <c r="AD1249" s="14"/>
      <c r="AE1249" s="14"/>
      <c r="AT1249" s="258" t="s">
        <v>191</v>
      </c>
      <c r="AU1249" s="258" t="s">
        <v>127</v>
      </c>
      <c r="AV1249" s="14" t="s">
        <v>188</v>
      </c>
      <c r="AW1249" s="14" t="s">
        <v>36</v>
      </c>
      <c r="AX1249" s="14" t="s">
        <v>86</v>
      </c>
      <c r="AY1249" s="258" t="s">
        <v>181</v>
      </c>
    </row>
    <row r="1250" s="2" customFormat="1" ht="24.15" customHeight="1">
      <c r="A1250" s="38"/>
      <c r="B1250" s="39"/>
      <c r="C1250" s="218" t="s">
        <v>1724</v>
      </c>
      <c r="D1250" s="218" t="s">
        <v>183</v>
      </c>
      <c r="E1250" s="219" t="s">
        <v>1725</v>
      </c>
      <c r="F1250" s="220" t="s">
        <v>1726</v>
      </c>
      <c r="G1250" s="221" t="s">
        <v>227</v>
      </c>
      <c r="H1250" s="222">
        <v>78.239999999999995</v>
      </c>
      <c r="I1250" s="223"/>
      <c r="J1250" s="224">
        <f>ROUND(I1250*H1250,2)</f>
        <v>0</v>
      </c>
      <c r="K1250" s="220" t="s">
        <v>187</v>
      </c>
      <c r="L1250" s="44"/>
      <c r="M1250" s="225" t="s">
        <v>1</v>
      </c>
      <c r="N1250" s="226" t="s">
        <v>45</v>
      </c>
      <c r="O1250" s="91"/>
      <c r="P1250" s="227">
        <f>O1250*H1250</f>
        <v>0</v>
      </c>
      <c r="Q1250" s="227">
        <v>0</v>
      </c>
      <c r="R1250" s="227">
        <f>Q1250*H1250</f>
        <v>0</v>
      </c>
      <c r="S1250" s="227">
        <v>0</v>
      </c>
      <c r="T1250" s="228">
        <f>S1250*H1250</f>
        <v>0</v>
      </c>
      <c r="U1250" s="38"/>
      <c r="V1250" s="38"/>
      <c r="W1250" s="38"/>
      <c r="X1250" s="38"/>
      <c r="Y1250" s="38"/>
      <c r="Z1250" s="38"/>
      <c r="AA1250" s="38"/>
      <c r="AB1250" s="38"/>
      <c r="AC1250" s="38"/>
      <c r="AD1250" s="38"/>
      <c r="AE1250" s="38"/>
      <c r="AR1250" s="229" t="s">
        <v>228</v>
      </c>
      <c r="AT1250" s="229" t="s">
        <v>183</v>
      </c>
      <c r="AU1250" s="229" t="s">
        <v>127</v>
      </c>
      <c r="AY1250" s="17" t="s">
        <v>181</v>
      </c>
      <c r="BE1250" s="230">
        <f>IF(N1250="základní",J1250,0)</f>
        <v>0</v>
      </c>
      <c r="BF1250" s="230">
        <f>IF(N1250="snížená",J1250,0)</f>
        <v>0</v>
      </c>
      <c r="BG1250" s="230">
        <f>IF(N1250="zákl. přenesená",J1250,0)</f>
        <v>0</v>
      </c>
      <c r="BH1250" s="230">
        <f>IF(N1250="sníž. přenesená",J1250,0)</f>
        <v>0</v>
      </c>
      <c r="BI1250" s="230">
        <f>IF(N1250="nulová",J1250,0)</f>
        <v>0</v>
      </c>
      <c r="BJ1250" s="17" t="s">
        <v>127</v>
      </c>
      <c r="BK1250" s="230">
        <f>ROUND(I1250*H1250,2)</f>
        <v>0</v>
      </c>
      <c r="BL1250" s="17" t="s">
        <v>228</v>
      </c>
      <c r="BM1250" s="229" t="s">
        <v>1727</v>
      </c>
    </row>
    <row r="1251" s="2" customFormat="1">
      <c r="A1251" s="38"/>
      <c r="B1251" s="39"/>
      <c r="C1251" s="40"/>
      <c r="D1251" s="231" t="s">
        <v>189</v>
      </c>
      <c r="E1251" s="40"/>
      <c r="F1251" s="232" t="s">
        <v>1728</v>
      </c>
      <c r="G1251" s="40"/>
      <c r="H1251" s="40"/>
      <c r="I1251" s="233"/>
      <c r="J1251" s="40"/>
      <c r="K1251" s="40"/>
      <c r="L1251" s="44"/>
      <c r="M1251" s="234"/>
      <c r="N1251" s="235"/>
      <c r="O1251" s="91"/>
      <c r="P1251" s="91"/>
      <c r="Q1251" s="91"/>
      <c r="R1251" s="91"/>
      <c r="S1251" s="91"/>
      <c r="T1251" s="92"/>
      <c r="U1251" s="38"/>
      <c r="V1251" s="38"/>
      <c r="W1251" s="38"/>
      <c r="X1251" s="38"/>
      <c r="Y1251" s="38"/>
      <c r="Z1251" s="38"/>
      <c r="AA1251" s="38"/>
      <c r="AB1251" s="38"/>
      <c r="AC1251" s="38"/>
      <c r="AD1251" s="38"/>
      <c r="AE1251" s="38"/>
      <c r="AT1251" s="17" t="s">
        <v>189</v>
      </c>
      <c r="AU1251" s="17" t="s">
        <v>127</v>
      </c>
    </row>
    <row r="1252" s="2" customFormat="1" ht="24.15" customHeight="1">
      <c r="A1252" s="38"/>
      <c r="B1252" s="39"/>
      <c r="C1252" s="218" t="s">
        <v>1017</v>
      </c>
      <c r="D1252" s="218" t="s">
        <v>183</v>
      </c>
      <c r="E1252" s="219" t="s">
        <v>1729</v>
      </c>
      <c r="F1252" s="220" t="s">
        <v>1730</v>
      </c>
      <c r="G1252" s="221" t="s">
        <v>227</v>
      </c>
      <c r="H1252" s="222">
        <v>7.46</v>
      </c>
      <c r="I1252" s="223"/>
      <c r="J1252" s="224">
        <f>ROUND(I1252*H1252,2)</f>
        <v>0</v>
      </c>
      <c r="K1252" s="220" t="s">
        <v>187</v>
      </c>
      <c r="L1252" s="44"/>
      <c r="M1252" s="225" t="s">
        <v>1</v>
      </c>
      <c r="N1252" s="226" t="s">
        <v>45</v>
      </c>
      <c r="O1252" s="91"/>
      <c r="P1252" s="227">
        <f>O1252*H1252</f>
        <v>0</v>
      </c>
      <c r="Q1252" s="227">
        <v>0</v>
      </c>
      <c r="R1252" s="227">
        <f>Q1252*H1252</f>
        <v>0</v>
      </c>
      <c r="S1252" s="227">
        <v>0</v>
      </c>
      <c r="T1252" s="228">
        <f>S1252*H1252</f>
        <v>0</v>
      </c>
      <c r="U1252" s="38"/>
      <c r="V1252" s="38"/>
      <c r="W1252" s="38"/>
      <c r="X1252" s="38"/>
      <c r="Y1252" s="38"/>
      <c r="Z1252" s="38"/>
      <c r="AA1252" s="38"/>
      <c r="AB1252" s="38"/>
      <c r="AC1252" s="38"/>
      <c r="AD1252" s="38"/>
      <c r="AE1252" s="38"/>
      <c r="AR1252" s="229" t="s">
        <v>228</v>
      </c>
      <c r="AT1252" s="229" t="s">
        <v>183</v>
      </c>
      <c r="AU1252" s="229" t="s">
        <v>127</v>
      </c>
      <c r="AY1252" s="17" t="s">
        <v>181</v>
      </c>
      <c r="BE1252" s="230">
        <f>IF(N1252="základní",J1252,0)</f>
        <v>0</v>
      </c>
      <c r="BF1252" s="230">
        <f>IF(N1252="snížená",J1252,0)</f>
        <v>0</v>
      </c>
      <c r="BG1252" s="230">
        <f>IF(N1252="zákl. přenesená",J1252,0)</f>
        <v>0</v>
      </c>
      <c r="BH1252" s="230">
        <f>IF(N1252="sníž. přenesená",J1252,0)</f>
        <v>0</v>
      </c>
      <c r="BI1252" s="230">
        <f>IF(N1252="nulová",J1252,0)</f>
        <v>0</v>
      </c>
      <c r="BJ1252" s="17" t="s">
        <v>127</v>
      </c>
      <c r="BK1252" s="230">
        <f>ROUND(I1252*H1252,2)</f>
        <v>0</v>
      </c>
      <c r="BL1252" s="17" t="s">
        <v>228</v>
      </c>
      <c r="BM1252" s="229" t="s">
        <v>1731</v>
      </c>
    </row>
    <row r="1253" s="2" customFormat="1">
      <c r="A1253" s="38"/>
      <c r="B1253" s="39"/>
      <c r="C1253" s="40"/>
      <c r="D1253" s="231" t="s">
        <v>189</v>
      </c>
      <c r="E1253" s="40"/>
      <c r="F1253" s="232" t="s">
        <v>1732</v>
      </c>
      <c r="G1253" s="40"/>
      <c r="H1253" s="40"/>
      <c r="I1253" s="233"/>
      <c r="J1253" s="40"/>
      <c r="K1253" s="40"/>
      <c r="L1253" s="44"/>
      <c r="M1253" s="234"/>
      <c r="N1253" s="235"/>
      <c r="O1253" s="91"/>
      <c r="P1253" s="91"/>
      <c r="Q1253" s="91"/>
      <c r="R1253" s="91"/>
      <c r="S1253" s="91"/>
      <c r="T1253" s="92"/>
      <c r="U1253" s="38"/>
      <c r="V1253" s="38"/>
      <c r="W1253" s="38"/>
      <c r="X1253" s="38"/>
      <c r="Y1253" s="38"/>
      <c r="Z1253" s="38"/>
      <c r="AA1253" s="38"/>
      <c r="AB1253" s="38"/>
      <c r="AC1253" s="38"/>
      <c r="AD1253" s="38"/>
      <c r="AE1253" s="38"/>
      <c r="AT1253" s="17" t="s">
        <v>189</v>
      </c>
      <c r="AU1253" s="17" t="s">
        <v>127</v>
      </c>
    </row>
    <row r="1254" s="15" customFormat="1">
      <c r="A1254" s="15"/>
      <c r="B1254" s="269"/>
      <c r="C1254" s="270"/>
      <c r="D1254" s="238" t="s">
        <v>191</v>
      </c>
      <c r="E1254" s="271" t="s">
        <v>1</v>
      </c>
      <c r="F1254" s="272" t="s">
        <v>1722</v>
      </c>
      <c r="G1254" s="270"/>
      <c r="H1254" s="271" t="s">
        <v>1</v>
      </c>
      <c r="I1254" s="273"/>
      <c r="J1254" s="270"/>
      <c r="K1254" s="270"/>
      <c r="L1254" s="274"/>
      <c r="M1254" s="275"/>
      <c r="N1254" s="276"/>
      <c r="O1254" s="276"/>
      <c r="P1254" s="276"/>
      <c r="Q1254" s="276"/>
      <c r="R1254" s="276"/>
      <c r="S1254" s="276"/>
      <c r="T1254" s="277"/>
      <c r="U1254" s="15"/>
      <c r="V1254" s="15"/>
      <c r="W1254" s="15"/>
      <c r="X1254" s="15"/>
      <c r="Y1254" s="15"/>
      <c r="Z1254" s="15"/>
      <c r="AA1254" s="15"/>
      <c r="AB1254" s="15"/>
      <c r="AC1254" s="15"/>
      <c r="AD1254" s="15"/>
      <c r="AE1254" s="15"/>
      <c r="AT1254" s="278" t="s">
        <v>191</v>
      </c>
      <c r="AU1254" s="278" t="s">
        <v>127</v>
      </c>
      <c r="AV1254" s="15" t="s">
        <v>86</v>
      </c>
      <c r="AW1254" s="15" t="s">
        <v>36</v>
      </c>
      <c r="AX1254" s="15" t="s">
        <v>79</v>
      </c>
      <c r="AY1254" s="278" t="s">
        <v>181</v>
      </c>
    </row>
    <row r="1255" s="13" customFormat="1">
      <c r="A1255" s="13"/>
      <c r="B1255" s="236"/>
      <c r="C1255" s="237"/>
      <c r="D1255" s="238" t="s">
        <v>191</v>
      </c>
      <c r="E1255" s="239" t="s">
        <v>1</v>
      </c>
      <c r="F1255" s="240" t="s">
        <v>1723</v>
      </c>
      <c r="G1255" s="237"/>
      <c r="H1255" s="241">
        <v>7.46</v>
      </c>
      <c r="I1255" s="242"/>
      <c r="J1255" s="237"/>
      <c r="K1255" s="237"/>
      <c r="L1255" s="243"/>
      <c r="M1255" s="244"/>
      <c r="N1255" s="245"/>
      <c r="O1255" s="245"/>
      <c r="P1255" s="245"/>
      <c r="Q1255" s="245"/>
      <c r="R1255" s="245"/>
      <c r="S1255" s="245"/>
      <c r="T1255" s="246"/>
      <c r="U1255" s="13"/>
      <c r="V1255" s="13"/>
      <c r="W1255" s="13"/>
      <c r="X1255" s="13"/>
      <c r="Y1255" s="13"/>
      <c r="Z1255" s="13"/>
      <c r="AA1255" s="13"/>
      <c r="AB1255" s="13"/>
      <c r="AC1255" s="13"/>
      <c r="AD1255" s="13"/>
      <c r="AE1255" s="13"/>
      <c r="AT1255" s="247" t="s">
        <v>191</v>
      </c>
      <c r="AU1255" s="247" t="s">
        <v>127</v>
      </c>
      <c r="AV1255" s="13" t="s">
        <v>127</v>
      </c>
      <c r="AW1255" s="13" t="s">
        <v>36</v>
      </c>
      <c r="AX1255" s="13" t="s">
        <v>79</v>
      </c>
      <c r="AY1255" s="247" t="s">
        <v>181</v>
      </c>
    </row>
    <row r="1256" s="14" customFormat="1">
      <c r="A1256" s="14"/>
      <c r="B1256" s="248"/>
      <c r="C1256" s="249"/>
      <c r="D1256" s="238" t="s">
        <v>191</v>
      </c>
      <c r="E1256" s="250" t="s">
        <v>1</v>
      </c>
      <c r="F1256" s="251" t="s">
        <v>193</v>
      </c>
      <c r="G1256" s="249"/>
      <c r="H1256" s="252">
        <v>7.46</v>
      </c>
      <c r="I1256" s="253"/>
      <c r="J1256" s="249"/>
      <c r="K1256" s="249"/>
      <c r="L1256" s="254"/>
      <c r="M1256" s="255"/>
      <c r="N1256" s="256"/>
      <c r="O1256" s="256"/>
      <c r="P1256" s="256"/>
      <c r="Q1256" s="256"/>
      <c r="R1256" s="256"/>
      <c r="S1256" s="256"/>
      <c r="T1256" s="257"/>
      <c r="U1256" s="14"/>
      <c r="V1256" s="14"/>
      <c r="W1256" s="14"/>
      <c r="X1256" s="14"/>
      <c r="Y1256" s="14"/>
      <c r="Z1256" s="14"/>
      <c r="AA1256" s="14"/>
      <c r="AB1256" s="14"/>
      <c r="AC1256" s="14"/>
      <c r="AD1256" s="14"/>
      <c r="AE1256" s="14"/>
      <c r="AT1256" s="258" t="s">
        <v>191</v>
      </c>
      <c r="AU1256" s="258" t="s">
        <v>127</v>
      </c>
      <c r="AV1256" s="14" t="s">
        <v>188</v>
      </c>
      <c r="AW1256" s="14" t="s">
        <v>36</v>
      </c>
      <c r="AX1256" s="14" t="s">
        <v>86</v>
      </c>
      <c r="AY1256" s="258" t="s">
        <v>181</v>
      </c>
    </row>
    <row r="1257" s="2" customFormat="1" ht="37.8" customHeight="1">
      <c r="A1257" s="38"/>
      <c r="B1257" s="39"/>
      <c r="C1257" s="218" t="s">
        <v>1733</v>
      </c>
      <c r="D1257" s="218" t="s">
        <v>183</v>
      </c>
      <c r="E1257" s="219" t="s">
        <v>1734</v>
      </c>
      <c r="F1257" s="220" t="s">
        <v>1735</v>
      </c>
      <c r="G1257" s="221" t="s">
        <v>241</v>
      </c>
      <c r="H1257" s="222">
        <v>112.09999999999999</v>
      </c>
      <c r="I1257" s="223"/>
      <c r="J1257" s="224">
        <f>ROUND(I1257*H1257,2)</f>
        <v>0</v>
      </c>
      <c r="K1257" s="220" t="s">
        <v>187</v>
      </c>
      <c r="L1257" s="44"/>
      <c r="M1257" s="225" t="s">
        <v>1</v>
      </c>
      <c r="N1257" s="226" t="s">
        <v>45</v>
      </c>
      <c r="O1257" s="91"/>
      <c r="P1257" s="227">
        <f>O1257*H1257</f>
        <v>0</v>
      </c>
      <c r="Q1257" s="227">
        <v>0</v>
      </c>
      <c r="R1257" s="227">
        <f>Q1257*H1257</f>
        <v>0</v>
      </c>
      <c r="S1257" s="227">
        <v>0</v>
      </c>
      <c r="T1257" s="228">
        <f>S1257*H1257</f>
        <v>0</v>
      </c>
      <c r="U1257" s="38"/>
      <c r="V1257" s="38"/>
      <c r="W1257" s="38"/>
      <c r="X1257" s="38"/>
      <c r="Y1257" s="38"/>
      <c r="Z1257" s="38"/>
      <c r="AA1257" s="38"/>
      <c r="AB1257" s="38"/>
      <c r="AC1257" s="38"/>
      <c r="AD1257" s="38"/>
      <c r="AE1257" s="38"/>
      <c r="AR1257" s="229" t="s">
        <v>228</v>
      </c>
      <c r="AT1257" s="229" t="s">
        <v>183</v>
      </c>
      <c r="AU1257" s="229" t="s">
        <v>127</v>
      </c>
      <c r="AY1257" s="17" t="s">
        <v>181</v>
      </c>
      <c r="BE1257" s="230">
        <f>IF(N1257="základní",J1257,0)</f>
        <v>0</v>
      </c>
      <c r="BF1257" s="230">
        <f>IF(N1257="snížená",J1257,0)</f>
        <v>0</v>
      </c>
      <c r="BG1257" s="230">
        <f>IF(N1257="zákl. přenesená",J1257,0)</f>
        <v>0</v>
      </c>
      <c r="BH1257" s="230">
        <f>IF(N1257="sníž. přenesená",J1257,0)</f>
        <v>0</v>
      </c>
      <c r="BI1257" s="230">
        <f>IF(N1257="nulová",J1257,0)</f>
        <v>0</v>
      </c>
      <c r="BJ1257" s="17" t="s">
        <v>127</v>
      </c>
      <c r="BK1257" s="230">
        <f>ROUND(I1257*H1257,2)</f>
        <v>0</v>
      </c>
      <c r="BL1257" s="17" t="s">
        <v>228</v>
      </c>
      <c r="BM1257" s="229" t="s">
        <v>1736</v>
      </c>
    </row>
    <row r="1258" s="2" customFormat="1">
      <c r="A1258" s="38"/>
      <c r="B1258" s="39"/>
      <c r="C1258" s="40"/>
      <c r="D1258" s="231" t="s">
        <v>189</v>
      </c>
      <c r="E1258" s="40"/>
      <c r="F1258" s="232" t="s">
        <v>1737</v>
      </c>
      <c r="G1258" s="40"/>
      <c r="H1258" s="40"/>
      <c r="I1258" s="233"/>
      <c r="J1258" s="40"/>
      <c r="K1258" s="40"/>
      <c r="L1258" s="44"/>
      <c r="M1258" s="234"/>
      <c r="N1258" s="235"/>
      <c r="O1258" s="91"/>
      <c r="P1258" s="91"/>
      <c r="Q1258" s="91"/>
      <c r="R1258" s="91"/>
      <c r="S1258" s="91"/>
      <c r="T1258" s="92"/>
      <c r="U1258" s="38"/>
      <c r="V1258" s="38"/>
      <c r="W1258" s="38"/>
      <c r="X1258" s="38"/>
      <c r="Y1258" s="38"/>
      <c r="Z1258" s="38"/>
      <c r="AA1258" s="38"/>
      <c r="AB1258" s="38"/>
      <c r="AC1258" s="38"/>
      <c r="AD1258" s="38"/>
      <c r="AE1258" s="38"/>
      <c r="AT1258" s="17" t="s">
        <v>189</v>
      </c>
      <c r="AU1258" s="17" t="s">
        <v>127</v>
      </c>
    </row>
    <row r="1259" s="15" customFormat="1">
      <c r="A1259" s="15"/>
      <c r="B1259" s="269"/>
      <c r="C1259" s="270"/>
      <c r="D1259" s="238" t="s">
        <v>191</v>
      </c>
      <c r="E1259" s="271" t="s">
        <v>1</v>
      </c>
      <c r="F1259" s="272" t="s">
        <v>1738</v>
      </c>
      <c r="G1259" s="270"/>
      <c r="H1259" s="271" t="s">
        <v>1</v>
      </c>
      <c r="I1259" s="273"/>
      <c r="J1259" s="270"/>
      <c r="K1259" s="270"/>
      <c r="L1259" s="274"/>
      <c r="M1259" s="275"/>
      <c r="N1259" s="276"/>
      <c r="O1259" s="276"/>
      <c r="P1259" s="276"/>
      <c r="Q1259" s="276"/>
      <c r="R1259" s="276"/>
      <c r="S1259" s="276"/>
      <c r="T1259" s="277"/>
      <c r="U1259" s="15"/>
      <c r="V1259" s="15"/>
      <c r="W1259" s="15"/>
      <c r="X1259" s="15"/>
      <c r="Y1259" s="15"/>
      <c r="Z1259" s="15"/>
      <c r="AA1259" s="15"/>
      <c r="AB1259" s="15"/>
      <c r="AC1259" s="15"/>
      <c r="AD1259" s="15"/>
      <c r="AE1259" s="15"/>
      <c r="AT1259" s="278" t="s">
        <v>191</v>
      </c>
      <c r="AU1259" s="278" t="s">
        <v>127</v>
      </c>
      <c r="AV1259" s="15" t="s">
        <v>86</v>
      </c>
      <c r="AW1259" s="15" t="s">
        <v>36</v>
      </c>
      <c r="AX1259" s="15" t="s">
        <v>79</v>
      </c>
      <c r="AY1259" s="278" t="s">
        <v>181</v>
      </c>
    </row>
    <row r="1260" s="13" customFormat="1">
      <c r="A1260" s="13"/>
      <c r="B1260" s="236"/>
      <c r="C1260" s="237"/>
      <c r="D1260" s="238" t="s">
        <v>191</v>
      </c>
      <c r="E1260" s="239" t="s">
        <v>1</v>
      </c>
      <c r="F1260" s="240" t="s">
        <v>1739</v>
      </c>
      <c r="G1260" s="237"/>
      <c r="H1260" s="241">
        <v>112.09999999999999</v>
      </c>
      <c r="I1260" s="242"/>
      <c r="J1260" s="237"/>
      <c r="K1260" s="237"/>
      <c r="L1260" s="243"/>
      <c r="M1260" s="244"/>
      <c r="N1260" s="245"/>
      <c r="O1260" s="245"/>
      <c r="P1260" s="245"/>
      <c r="Q1260" s="245"/>
      <c r="R1260" s="245"/>
      <c r="S1260" s="245"/>
      <c r="T1260" s="246"/>
      <c r="U1260" s="13"/>
      <c r="V1260" s="13"/>
      <c r="W1260" s="13"/>
      <c r="X1260" s="13"/>
      <c r="Y1260" s="13"/>
      <c r="Z1260" s="13"/>
      <c r="AA1260" s="13"/>
      <c r="AB1260" s="13"/>
      <c r="AC1260" s="13"/>
      <c r="AD1260" s="13"/>
      <c r="AE1260" s="13"/>
      <c r="AT1260" s="247" t="s">
        <v>191</v>
      </c>
      <c r="AU1260" s="247" t="s">
        <v>127</v>
      </c>
      <c r="AV1260" s="13" t="s">
        <v>127</v>
      </c>
      <c r="AW1260" s="13" t="s">
        <v>36</v>
      </c>
      <c r="AX1260" s="13" t="s">
        <v>79</v>
      </c>
      <c r="AY1260" s="247" t="s">
        <v>181</v>
      </c>
    </row>
    <row r="1261" s="14" customFormat="1">
      <c r="A1261" s="14"/>
      <c r="B1261" s="248"/>
      <c r="C1261" s="249"/>
      <c r="D1261" s="238" t="s">
        <v>191</v>
      </c>
      <c r="E1261" s="250" t="s">
        <v>1</v>
      </c>
      <c r="F1261" s="251" t="s">
        <v>193</v>
      </c>
      <c r="G1261" s="249"/>
      <c r="H1261" s="252">
        <v>112.09999999999999</v>
      </c>
      <c r="I1261" s="253"/>
      <c r="J1261" s="249"/>
      <c r="K1261" s="249"/>
      <c r="L1261" s="254"/>
      <c r="M1261" s="255"/>
      <c r="N1261" s="256"/>
      <c r="O1261" s="256"/>
      <c r="P1261" s="256"/>
      <c r="Q1261" s="256"/>
      <c r="R1261" s="256"/>
      <c r="S1261" s="256"/>
      <c r="T1261" s="257"/>
      <c r="U1261" s="14"/>
      <c r="V1261" s="14"/>
      <c r="W1261" s="14"/>
      <c r="X1261" s="14"/>
      <c r="Y1261" s="14"/>
      <c r="Z1261" s="14"/>
      <c r="AA1261" s="14"/>
      <c r="AB1261" s="14"/>
      <c r="AC1261" s="14"/>
      <c r="AD1261" s="14"/>
      <c r="AE1261" s="14"/>
      <c r="AT1261" s="258" t="s">
        <v>191</v>
      </c>
      <c r="AU1261" s="258" t="s">
        <v>127</v>
      </c>
      <c r="AV1261" s="14" t="s">
        <v>188</v>
      </c>
      <c r="AW1261" s="14" t="s">
        <v>36</v>
      </c>
      <c r="AX1261" s="14" t="s">
        <v>86</v>
      </c>
      <c r="AY1261" s="258" t="s">
        <v>181</v>
      </c>
    </row>
    <row r="1262" s="2" customFormat="1" ht="44.25" customHeight="1">
      <c r="A1262" s="38"/>
      <c r="B1262" s="39"/>
      <c r="C1262" s="259" t="s">
        <v>1024</v>
      </c>
      <c r="D1262" s="259" t="s">
        <v>238</v>
      </c>
      <c r="E1262" s="260" t="s">
        <v>1740</v>
      </c>
      <c r="F1262" s="261" t="s">
        <v>1741</v>
      </c>
      <c r="G1262" s="262" t="s">
        <v>227</v>
      </c>
      <c r="H1262" s="263">
        <v>11.308</v>
      </c>
      <c r="I1262" s="264"/>
      <c r="J1262" s="265">
        <f>ROUND(I1262*H1262,2)</f>
        <v>0</v>
      </c>
      <c r="K1262" s="261" t="s">
        <v>729</v>
      </c>
      <c r="L1262" s="266"/>
      <c r="M1262" s="267" t="s">
        <v>1</v>
      </c>
      <c r="N1262" s="268" t="s">
        <v>45</v>
      </c>
      <c r="O1262" s="91"/>
      <c r="P1262" s="227">
        <f>O1262*H1262</f>
        <v>0</v>
      </c>
      <c r="Q1262" s="227">
        <v>0</v>
      </c>
      <c r="R1262" s="227">
        <f>Q1262*H1262</f>
        <v>0</v>
      </c>
      <c r="S1262" s="227">
        <v>0</v>
      </c>
      <c r="T1262" s="228">
        <f>S1262*H1262</f>
        <v>0</v>
      </c>
      <c r="U1262" s="38"/>
      <c r="V1262" s="38"/>
      <c r="W1262" s="38"/>
      <c r="X1262" s="38"/>
      <c r="Y1262" s="38"/>
      <c r="Z1262" s="38"/>
      <c r="AA1262" s="38"/>
      <c r="AB1262" s="38"/>
      <c r="AC1262" s="38"/>
      <c r="AD1262" s="38"/>
      <c r="AE1262" s="38"/>
      <c r="AR1262" s="229" t="s">
        <v>269</v>
      </c>
      <c r="AT1262" s="229" t="s">
        <v>238</v>
      </c>
      <c r="AU1262" s="229" t="s">
        <v>127</v>
      </c>
      <c r="AY1262" s="17" t="s">
        <v>181</v>
      </c>
      <c r="BE1262" s="230">
        <f>IF(N1262="základní",J1262,0)</f>
        <v>0</v>
      </c>
      <c r="BF1262" s="230">
        <f>IF(N1262="snížená",J1262,0)</f>
        <v>0</v>
      </c>
      <c r="BG1262" s="230">
        <f>IF(N1262="zákl. přenesená",J1262,0)</f>
        <v>0</v>
      </c>
      <c r="BH1262" s="230">
        <f>IF(N1262="sníž. přenesená",J1262,0)</f>
        <v>0</v>
      </c>
      <c r="BI1262" s="230">
        <f>IF(N1262="nulová",J1262,0)</f>
        <v>0</v>
      </c>
      <c r="BJ1262" s="17" t="s">
        <v>127</v>
      </c>
      <c r="BK1262" s="230">
        <f>ROUND(I1262*H1262,2)</f>
        <v>0</v>
      </c>
      <c r="BL1262" s="17" t="s">
        <v>228</v>
      </c>
      <c r="BM1262" s="229" t="s">
        <v>1742</v>
      </c>
    </row>
    <row r="1263" s="2" customFormat="1" ht="37.8" customHeight="1">
      <c r="A1263" s="38"/>
      <c r="B1263" s="39"/>
      <c r="C1263" s="218" t="s">
        <v>1743</v>
      </c>
      <c r="D1263" s="218" t="s">
        <v>183</v>
      </c>
      <c r="E1263" s="219" t="s">
        <v>1734</v>
      </c>
      <c r="F1263" s="220" t="s">
        <v>1735</v>
      </c>
      <c r="G1263" s="221" t="s">
        <v>241</v>
      </c>
      <c r="H1263" s="222">
        <v>8.8000000000000007</v>
      </c>
      <c r="I1263" s="223"/>
      <c r="J1263" s="224">
        <f>ROUND(I1263*H1263,2)</f>
        <v>0</v>
      </c>
      <c r="K1263" s="220" t="s">
        <v>187</v>
      </c>
      <c r="L1263" s="44"/>
      <c r="M1263" s="225" t="s">
        <v>1</v>
      </c>
      <c r="N1263" s="226" t="s">
        <v>45</v>
      </c>
      <c r="O1263" s="91"/>
      <c r="P1263" s="227">
        <f>O1263*H1263</f>
        <v>0</v>
      </c>
      <c r="Q1263" s="227">
        <v>0</v>
      </c>
      <c r="R1263" s="227">
        <f>Q1263*H1263</f>
        <v>0</v>
      </c>
      <c r="S1263" s="227">
        <v>0</v>
      </c>
      <c r="T1263" s="228">
        <f>S1263*H1263</f>
        <v>0</v>
      </c>
      <c r="U1263" s="38"/>
      <c r="V1263" s="38"/>
      <c r="W1263" s="38"/>
      <c r="X1263" s="38"/>
      <c r="Y1263" s="38"/>
      <c r="Z1263" s="38"/>
      <c r="AA1263" s="38"/>
      <c r="AB1263" s="38"/>
      <c r="AC1263" s="38"/>
      <c r="AD1263" s="38"/>
      <c r="AE1263" s="38"/>
      <c r="AR1263" s="229" t="s">
        <v>228</v>
      </c>
      <c r="AT1263" s="229" t="s">
        <v>183</v>
      </c>
      <c r="AU1263" s="229" t="s">
        <v>127</v>
      </c>
      <c r="AY1263" s="17" t="s">
        <v>181</v>
      </c>
      <c r="BE1263" s="230">
        <f>IF(N1263="základní",J1263,0)</f>
        <v>0</v>
      </c>
      <c r="BF1263" s="230">
        <f>IF(N1263="snížená",J1263,0)</f>
        <v>0</v>
      </c>
      <c r="BG1263" s="230">
        <f>IF(N1263="zákl. přenesená",J1263,0)</f>
        <v>0</v>
      </c>
      <c r="BH1263" s="230">
        <f>IF(N1263="sníž. přenesená",J1263,0)</f>
        <v>0</v>
      </c>
      <c r="BI1263" s="230">
        <f>IF(N1263="nulová",J1263,0)</f>
        <v>0</v>
      </c>
      <c r="BJ1263" s="17" t="s">
        <v>127</v>
      </c>
      <c r="BK1263" s="230">
        <f>ROUND(I1263*H1263,2)</f>
        <v>0</v>
      </c>
      <c r="BL1263" s="17" t="s">
        <v>228</v>
      </c>
      <c r="BM1263" s="229" t="s">
        <v>1744</v>
      </c>
    </row>
    <row r="1264" s="2" customFormat="1">
      <c r="A1264" s="38"/>
      <c r="B1264" s="39"/>
      <c r="C1264" s="40"/>
      <c r="D1264" s="231" t="s">
        <v>189</v>
      </c>
      <c r="E1264" s="40"/>
      <c r="F1264" s="232" t="s">
        <v>1737</v>
      </c>
      <c r="G1264" s="40"/>
      <c r="H1264" s="40"/>
      <c r="I1264" s="233"/>
      <c r="J1264" s="40"/>
      <c r="K1264" s="40"/>
      <c r="L1264" s="44"/>
      <c r="M1264" s="234"/>
      <c r="N1264" s="235"/>
      <c r="O1264" s="91"/>
      <c r="P1264" s="91"/>
      <c r="Q1264" s="91"/>
      <c r="R1264" s="91"/>
      <c r="S1264" s="91"/>
      <c r="T1264" s="92"/>
      <c r="U1264" s="38"/>
      <c r="V1264" s="38"/>
      <c r="W1264" s="38"/>
      <c r="X1264" s="38"/>
      <c r="Y1264" s="38"/>
      <c r="Z1264" s="38"/>
      <c r="AA1264" s="38"/>
      <c r="AB1264" s="38"/>
      <c r="AC1264" s="38"/>
      <c r="AD1264" s="38"/>
      <c r="AE1264" s="38"/>
      <c r="AT1264" s="17" t="s">
        <v>189</v>
      </c>
      <c r="AU1264" s="17" t="s">
        <v>127</v>
      </c>
    </row>
    <row r="1265" s="13" customFormat="1">
      <c r="A1265" s="13"/>
      <c r="B1265" s="236"/>
      <c r="C1265" s="237"/>
      <c r="D1265" s="238" t="s">
        <v>191</v>
      </c>
      <c r="E1265" s="239" t="s">
        <v>1</v>
      </c>
      <c r="F1265" s="240" t="s">
        <v>1745</v>
      </c>
      <c r="G1265" s="237"/>
      <c r="H1265" s="241">
        <v>8.8000000000000007</v>
      </c>
      <c r="I1265" s="242"/>
      <c r="J1265" s="237"/>
      <c r="K1265" s="237"/>
      <c r="L1265" s="243"/>
      <c r="M1265" s="244"/>
      <c r="N1265" s="245"/>
      <c r="O1265" s="245"/>
      <c r="P1265" s="245"/>
      <c r="Q1265" s="245"/>
      <c r="R1265" s="245"/>
      <c r="S1265" s="245"/>
      <c r="T1265" s="246"/>
      <c r="U1265" s="13"/>
      <c r="V1265" s="13"/>
      <c r="W1265" s="13"/>
      <c r="X1265" s="13"/>
      <c r="Y1265" s="13"/>
      <c r="Z1265" s="13"/>
      <c r="AA1265" s="13"/>
      <c r="AB1265" s="13"/>
      <c r="AC1265" s="13"/>
      <c r="AD1265" s="13"/>
      <c r="AE1265" s="13"/>
      <c r="AT1265" s="247" t="s">
        <v>191</v>
      </c>
      <c r="AU1265" s="247" t="s">
        <v>127</v>
      </c>
      <c r="AV1265" s="13" t="s">
        <v>127</v>
      </c>
      <c r="AW1265" s="13" t="s">
        <v>36</v>
      </c>
      <c r="AX1265" s="13" t="s">
        <v>79</v>
      </c>
      <c r="AY1265" s="247" t="s">
        <v>181</v>
      </c>
    </row>
    <row r="1266" s="14" customFormat="1">
      <c r="A1266" s="14"/>
      <c r="B1266" s="248"/>
      <c r="C1266" s="249"/>
      <c r="D1266" s="238" t="s">
        <v>191</v>
      </c>
      <c r="E1266" s="250" t="s">
        <v>1</v>
      </c>
      <c r="F1266" s="251" t="s">
        <v>193</v>
      </c>
      <c r="G1266" s="249"/>
      <c r="H1266" s="252">
        <v>8.8000000000000007</v>
      </c>
      <c r="I1266" s="253"/>
      <c r="J1266" s="249"/>
      <c r="K1266" s="249"/>
      <c r="L1266" s="254"/>
      <c r="M1266" s="255"/>
      <c r="N1266" s="256"/>
      <c r="O1266" s="256"/>
      <c r="P1266" s="256"/>
      <c r="Q1266" s="256"/>
      <c r="R1266" s="256"/>
      <c r="S1266" s="256"/>
      <c r="T1266" s="257"/>
      <c r="U1266" s="14"/>
      <c r="V1266" s="14"/>
      <c r="W1266" s="14"/>
      <c r="X1266" s="14"/>
      <c r="Y1266" s="14"/>
      <c r="Z1266" s="14"/>
      <c r="AA1266" s="14"/>
      <c r="AB1266" s="14"/>
      <c r="AC1266" s="14"/>
      <c r="AD1266" s="14"/>
      <c r="AE1266" s="14"/>
      <c r="AT1266" s="258" t="s">
        <v>191</v>
      </c>
      <c r="AU1266" s="258" t="s">
        <v>127</v>
      </c>
      <c r="AV1266" s="14" t="s">
        <v>188</v>
      </c>
      <c r="AW1266" s="14" t="s">
        <v>36</v>
      </c>
      <c r="AX1266" s="14" t="s">
        <v>86</v>
      </c>
      <c r="AY1266" s="258" t="s">
        <v>181</v>
      </c>
    </row>
    <row r="1267" s="2" customFormat="1" ht="44.25" customHeight="1">
      <c r="A1267" s="38"/>
      <c r="B1267" s="39"/>
      <c r="C1267" s="259" t="s">
        <v>1029</v>
      </c>
      <c r="D1267" s="259" t="s">
        <v>238</v>
      </c>
      <c r="E1267" s="260" t="s">
        <v>1740</v>
      </c>
      <c r="F1267" s="261" t="s">
        <v>1741</v>
      </c>
      <c r="G1267" s="262" t="s">
        <v>227</v>
      </c>
      <c r="H1267" s="263">
        <v>0.96799999999999997</v>
      </c>
      <c r="I1267" s="264"/>
      <c r="J1267" s="265">
        <f>ROUND(I1267*H1267,2)</f>
        <v>0</v>
      </c>
      <c r="K1267" s="261" t="s">
        <v>729</v>
      </c>
      <c r="L1267" s="266"/>
      <c r="M1267" s="267" t="s">
        <v>1</v>
      </c>
      <c r="N1267" s="268" t="s">
        <v>45</v>
      </c>
      <c r="O1267" s="91"/>
      <c r="P1267" s="227">
        <f>O1267*H1267</f>
        <v>0</v>
      </c>
      <c r="Q1267" s="227">
        <v>0</v>
      </c>
      <c r="R1267" s="227">
        <f>Q1267*H1267</f>
        <v>0</v>
      </c>
      <c r="S1267" s="227">
        <v>0</v>
      </c>
      <c r="T1267" s="228">
        <f>S1267*H1267</f>
        <v>0</v>
      </c>
      <c r="U1267" s="38"/>
      <c r="V1267" s="38"/>
      <c r="W1267" s="38"/>
      <c r="X1267" s="38"/>
      <c r="Y1267" s="38"/>
      <c r="Z1267" s="38"/>
      <c r="AA1267" s="38"/>
      <c r="AB1267" s="38"/>
      <c r="AC1267" s="38"/>
      <c r="AD1267" s="38"/>
      <c r="AE1267" s="38"/>
      <c r="AR1267" s="229" t="s">
        <v>269</v>
      </c>
      <c r="AT1267" s="229" t="s">
        <v>238</v>
      </c>
      <c r="AU1267" s="229" t="s">
        <v>127</v>
      </c>
      <c r="AY1267" s="17" t="s">
        <v>181</v>
      </c>
      <c r="BE1267" s="230">
        <f>IF(N1267="základní",J1267,0)</f>
        <v>0</v>
      </c>
      <c r="BF1267" s="230">
        <f>IF(N1267="snížená",J1267,0)</f>
        <v>0</v>
      </c>
      <c r="BG1267" s="230">
        <f>IF(N1267="zákl. přenesená",J1267,0)</f>
        <v>0</v>
      </c>
      <c r="BH1267" s="230">
        <f>IF(N1267="sníž. přenesená",J1267,0)</f>
        <v>0</v>
      </c>
      <c r="BI1267" s="230">
        <f>IF(N1267="nulová",J1267,0)</f>
        <v>0</v>
      </c>
      <c r="BJ1267" s="17" t="s">
        <v>127</v>
      </c>
      <c r="BK1267" s="230">
        <f>ROUND(I1267*H1267,2)</f>
        <v>0</v>
      </c>
      <c r="BL1267" s="17" t="s">
        <v>228</v>
      </c>
      <c r="BM1267" s="229" t="s">
        <v>1746</v>
      </c>
    </row>
    <row r="1268" s="2" customFormat="1" ht="37.8" customHeight="1">
      <c r="A1268" s="38"/>
      <c r="B1268" s="39"/>
      <c r="C1268" s="218" t="s">
        <v>1747</v>
      </c>
      <c r="D1268" s="218" t="s">
        <v>183</v>
      </c>
      <c r="E1268" s="219" t="s">
        <v>1748</v>
      </c>
      <c r="F1268" s="220" t="s">
        <v>1749</v>
      </c>
      <c r="G1268" s="221" t="s">
        <v>227</v>
      </c>
      <c r="H1268" s="222">
        <v>64.780000000000001</v>
      </c>
      <c r="I1268" s="223"/>
      <c r="J1268" s="224">
        <f>ROUND(I1268*H1268,2)</f>
        <v>0</v>
      </c>
      <c r="K1268" s="220" t="s">
        <v>187</v>
      </c>
      <c r="L1268" s="44"/>
      <c r="M1268" s="225" t="s">
        <v>1</v>
      </c>
      <c r="N1268" s="226" t="s">
        <v>45</v>
      </c>
      <c r="O1268" s="91"/>
      <c r="P1268" s="227">
        <f>O1268*H1268</f>
        <v>0</v>
      </c>
      <c r="Q1268" s="227">
        <v>0</v>
      </c>
      <c r="R1268" s="227">
        <f>Q1268*H1268</f>
        <v>0</v>
      </c>
      <c r="S1268" s="227">
        <v>0</v>
      </c>
      <c r="T1268" s="228">
        <f>S1268*H1268</f>
        <v>0</v>
      </c>
      <c r="U1268" s="38"/>
      <c r="V1268" s="38"/>
      <c r="W1268" s="38"/>
      <c r="X1268" s="38"/>
      <c r="Y1268" s="38"/>
      <c r="Z1268" s="38"/>
      <c r="AA1268" s="38"/>
      <c r="AB1268" s="38"/>
      <c r="AC1268" s="38"/>
      <c r="AD1268" s="38"/>
      <c r="AE1268" s="38"/>
      <c r="AR1268" s="229" t="s">
        <v>228</v>
      </c>
      <c r="AT1268" s="229" t="s">
        <v>183</v>
      </c>
      <c r="AU1268" s="229" t="s">
        <v>127</v>
      </c>
      <c r="AY1268" s="17" t="s">
        <v>181</v>
      </c>
      <c r="BE1268" s="230">
        <f>IF(N1268="základní",J1268,0)</f>
        <v>0</v>
      </c>
      <c r="BF1268" s="230">
        <f>IF(N1268="snížená",J1268,0)</f>
        <v>0</v>
      </c>
      <c r="BG1268" s="230">
        <f>IF(N1268="zákl. přenesená",J1268,0)</f>
        <v>0</v>
      </c>
      <c r="BH1268" s="230">
        <f>IF(N1268="sníž. přenesená",J1268,0)</f>
        <v>0</v>
      </c>
      <c r="BI1268" s="230">
        <f>IF(N1268="nulová",J1268,0)</f>
        <v>0</v>
      </c>
      <c r="BJ1268" s="17" t="s">
        <v>127</v>
      </c>
      <c r="BK1268" s="230">
        <f>ROUND(I1268*H1268,2)</f>
        <v>0</v>
      </c>
      <c r="BL1268" s="17" t="s">
        <v>228</v>
      </c>
      <c r="BM1268" s="229" t="s">
        <v>1750</v>
      </c>
    </row>
    <row r="1269" s="2" customFormat="1">
      <c r="A1269" s="38"/>
      <c r="B1269" s="39"/>
      <c r="C1269" s="40"/>
      <c r="D1269" s="231" t="s">
        <v>189</v>
      </c>
      <c r="E1269" s="40"/>
      <c r="F1269" s="232" t="s">
        <v>1751</v>
      </c>
      <c r="G1269" s="40"/>
      <c r="H1269" s="40"/>
      <c r="I1269" s="233"/>
      <c r="J1269" s="40"/>
      <c r="K1269" s="40"/>
      <c r="L1269" s="44"/>
      <c r="M1269" s="234"/>
      <c r="N1269" s="235"/>
      <c r="O1269" s="91"/>
      <c r="P1269" s="91"/>
      <c r="Q1269" s="91"/>
      <c r="R1269" s="91"/>
      <c r="S1269" s="91"/>
      <c r="T1269" s="92"/>
      <c r="U1269" s="38"/>
      <c r="V1269" s="38"/>
      <c r="W1269" s="38"/>
      <c r="X1269" s="38"/>
      <c r="Y1269" s="38"/>
      <c r="Z1269" s="38"/>
      <c r="AA1269" s="38"/>
      <c r="AB1269" s="38"/>
      <c r="AC1269" s="38"/>
      <c r="AD1269" s="38"/>
      <c r="AE1269" s="38"/>
      <c r="AT1269" s="17" t="s">
        <v>189</v>
      </c>
      <c r="AU1269" s="17" t="s">
        <v>127</v>
      </c>
    </row>
    <row r="1270" s="15" customFormat="1">
      <c r="A1270" s="15"/>
      <c r="B1270" s="269"/>
      <c r="C1270" s="270"/>
      <c r="D1270" s="238" t="s">
        <v>191</v>
      </c>
      <c r="E1270" s="271" t="s">
        <v>1</v>
      </c>
      <c r="F1270" s="272" t="s">
        <v>1720</v>
      </c>
      <c r="G1270" s="270"/>
      <c r="H1270" s="271" t="s">
        <v>1</v>
      </c>
      <c r="I1270" s="273"/>
      <c r="J1270" s="270"/>
      <c r="K1270" s="270"/>
      <c r="L1270" s="274"/>
      <c r="M1270" s="275"/>
      <c r="N1270" s="276"/>
      <c r="O1270" s="276"/>
      <c r="P1270" s="276"/>
      <c r="Q1270" s="276"/>
      <c r="R1270" s="276"/>
      <c r="S1270" s="276"/>
      <c r="T1270" s="277"/>
      <c r="U1270" s="15"/>
      <c r="V1270" s="15"/>
      <c r="W1270" s="15"/>
      <c r="X1270" s="15"/>
      <c r="Y1270" s="15"/>
      <c r="Z1270" s="15"/>
      <c r="AA1270" s="15"/>
      <c r="AB1270" s="15"/>
      <c r="AC1270" s="15"/>
      <c r="AD1270" s="15"/>
      <c r="AE1270" s="15"/>
      <c r="AT1270" s="278" t="s">
        <v>191</v>
      </c>
      <c r="AU1270" s="278" t="s">
        <v>127</v>
      </c>
      <c r="AV1270" s="15" t="s">
        <v>86</v>
      </c>
      <c r="AW1270" s="15" t="s">
        <v>36</v>
      </c>
      <c r="AX1270" s="15" t="s">
        <v>79</v>
      </c>
      <c r="AY1270" s="278" t="s">
        <v>181</v>
      </c>
    </row>
    <row r="1271" s="13" customFormat="1">
      <c r="A1271" s="13"/>
      <c r="B1271" s="236"/>
      <c r="C1271" s="237"/>
      <c r="D1271" s="238" t="s">
        <v>191</v>
      </c>
      <c r="E1271" s="239" t="s">
        <v>1</v>
      </c>
      <c r="F1271" s="240" t="s">
        <v>1721</v>
      </c>
      <c r="G1271" s="237"/>
      <c r="H1271" s="241">
        <v>70.780000000000001</v>
      </c>
      <c r="I1271" s="242"/>
      <c r="J1271" s="237"/>
      <c r="K1271" s="237"/>
      <c r="L1271" s="243"/>
      <c r="M1271" s="244"/>
      <c r="N1271" s="245"/>
      <c r="O1271" s="245"/>
      <c r="P1271" s="245"/>
      <c r="Q1271" s="245"/>
      <c r="R1271" s="245"/>
      <c r="S1271" s="245"/>
      <c r="T1271" s="246"/>
      <c r="U1271" s="13"/>
      <c r="V1271" s="13"/>
      <c r="W1271" s="13"/>
      <c r="X1271" s="13"/>
      <c r="Y1271" s="13"/>
      <c r="Z1271" s="13"/>
      <c r="AA1271" s="13"/>
      <c r="AB1271" s="13"/>
      <c r="AC1271" s="13"/>
      <c r="AD1271" s="13"/>
      <c r="AE1271" s="13"/>
      <c r="AT1271" s="247" t="s">
        <v>191</v>
      </c>
      <c r="AU1271" s="247" t="s">
        <v>127</v>
      </c>
      <c r="AV1271" s="13" t="s">
        <v>127</v>
      </c>
      <c r="AW1271" s="13" t="s">
        <v>36</v>
      </c>
      <c r="AX1271" s="13" t="s">
        <v>79</v>
      </c>
      <c r="AY1271" s="247" t="s">
        <v>181</v>
      </c>
    </row>
    <row r="1272" s="13" customFormat="1">
      <c r="A1272" s="13"/>
      <c r="B1272" s="236"/>
      <c r="C1272" s="237"/>
      <c r="D1272" s="238" t="s">
        <v>191</v>
      </c>
      <c r="E1272" s="239" t="s">
        <v>1</v>
      </c>
      <c r="F1272" s="240" t="s">
        <v>1752</v>
      </c>
      <c r="G1272" s="237"/>
      <c r="H1272" s="241">
        <v>-6</v>
      </c>
      <c r="I1272" s="242"/>
      <c r="J1272" s="237"/>
      <c r="K1272" s="237"/>
      <c r="L1272" s="243"/>
      <c r="M1272" s="244"/>
      <c r="N1272" s="245"/>
      <c r="O1272" s="245"/>
      <c r="P1272" s="245"/>
      <c r="Q1272" s="245"/>
      <c r="R1272" s="245"/>
      <c r="S1272" s="245"/>
      <c r="T1272" s="246"/>
      <c r="U1272" s="13"/>
      <c r="V1272" s="13"/>
      <c r="W1272" s="13"/>
      <c r="X1272" s="13"/>
      <c r="Y1272" s="13"/>
      <c r="Z1272" s="13"/>
      <c r="AA1272" s="13"/>
      <c r="AB1272" s="13"/>
      <c r="AC1272" s="13"/>
      <c r="AD1272" s="13"/>
      <c r="AE1272" s="13"/>
      <c r="AT1272" s="247" t="s">
        <v>191</v>
      </c>
      <c r="AU1272" s="247" t="s">
        <v>127</v>
      </c>
      <c r="AV1272" s="13" t="s">
        <v>127</v>
      </c>
      <c r="AW1272" s="13" t="s">
        <v>36</v>
      </c>
      <c r="AX1272" s="13" t="s">
        <v>79</v>
      </c>
      <c r="AY1272" s="247" t="s">
        <v>181</v>
      </c>
    </row>
    <row r="1273" s="14" customFormat="1">
      <c r="A1273" s="14"/>
      <c r="B1273" s="248"/>
      <c r="C1273" s="249"/>
      <c r="D1273" s="238" t="s">
        <v>191</v>
      </c>
      <c r="E1273" s="250" t="s">
        <v>1</v>
      </c>
      <c r="F1273" s="251" t="s">
        <v>193</v>
      </c>
      <c r="G1273" s="249"/>
      <c r="H1273" s="252">
        <v>64.780000000000001</v>
      </c>
      <c r="I1273" s="253"/>
      <c r="J1273" s="249"/>
      <c r="K1273" s="249"/>
      <c r="L1273" s="254"/>
      <c r="M1273" s="255"/>
      <c r="N1273" s="256"/>
      <c r="O1273" s="256"/>
      <c r="P1273" s="256"/>
      <c r="Q1273" s="256"/>
      <c r="R1273" s="256"/>
      <c r="S1273" s="256"/>
      <c r="T1273" s="257"/>
      <c r="U1273" s="14"/>
      <c r="V1273" s="14"/>
      <c r="W1273" s="14"/>
      <c r="X1273" s="14"/>
      <c r="Y1273" s="14"/>
      <c r="Z1273" s="14"/>
      <c r="AA1273" s="14"/>
      <c r="AB1273" s="14"/>
      <c r="AC1273" s="14"/>
      <c r="AD1273" s="14"/>
      <c r="AE1273" s="14"/>
      <c r="AT1273" s="258" t="s">
        <v>191</v>
      </c>
      <c r="AU1273" s="258" t="s">
        <v>127</v>
      </c>
      <c r="AV1273" s="14" t="s">
        <v>188</v>
      </c>
      <c r="AW1273" s="14" t="s">
        <v>36</v>
      </c>
      <c r="AX1273" s="14" t="s">
        <v>86</v>
      </c>
      <c r="AY1273" s="258" t="s">
        <v>181</v>
      </c>
    </row>
    <row r="1274" s="2" customFormat="1" ht="49.05" customHeight="1">
      <c r="A1274" s="38"/>
      <c r="B1274" s="39"/>
      <c r="C1274" s="259" t="s">
        <v>1033</v>
      </c>
      <c r="D1274" s="259" t="s">
        <v>238</v>
      </c>
      <c r="E1274" s="260" t="s">
        <v>1753</v>
      </c>
      <c r="F1274" s="261" t="s">
        <v>1754</v>
      </c>
      <c r="G1274" s="262" t="s">
        <v>227</v>
      </c>
      <c r="H1274" s="263">
        <v>74.497</v>
      </c>
      <c r="I1274" s="264"/>
      <c r="J1274" s="265">
        <f>ROUND(I1274*H1274,2)</f>
        <v>0</v>
      </c>
      <c r="K1274" s="261" t="s">
        <v>729</v>
      </c>
      <c r="L1274" s="266"/>
      <c r="M1274" s="267" t="s">
        <v>1</v>
      </c>
      <c r="N1274" s="268" t="s">
        <v>45</v>
      </c>
      <c r="O1274" s="91"/>
      <c r="P1274" s="227">
        <f>O1274*H1274</f>
        <v>0</v>
      </c>
      <c r="Q1274" s="227">
        <v>0</v>
      </c>
      <c r="R1274" s="227">
        <f>Q1274*H1274</f>
        <v>0</v>
      </c>
      <c r="S1274" s="227">
        <v>0</v>
      </c>
      <c r="T1274" s="228">
        <f>S1274*H1274</f>
        <v>0</v>
      </c>
      <c r="U1274" s="38"/>
      <c r="V1274" s="38"/>
      <c r="W1274" s="38"/>
      <c r="X1274" s="38"/>
      <c r="Y1274" s="38"/>
      <c r="Z1274" s="38"/>
      <c r="AA1274" s="38"/>
      <c r="AB1274" s="38"/>
      <c r="AC1274" s="38"/>
      <c r="AD1274" s="38"/>
      <c r="AE1274" s="38"/>
      <c r="AR1274" s="229" t="s">
        <v>269</v>
      </c>
      <c r="AT1274" s="229" t="s">
        <v>238</v>
      </c>
      <c r="AU1274" s="229" t="s">
        <v>127</v>
      </c>
      <c r="AY1274" s="17" t="s">
        <v>181</v>
      </c>
      <c r="BE1274" s="230">
        <f>IF(N1274="základní",J1274,0)</f>
        <v>0</v>
      </c>
      <c r="BF1274" s="230">
        <f>IF(N1274="snížená",J1274,0)</f>
        <v>0</v>
      </c>
      <c r="BG1274" s="230">
        <f>IF(N1274="zákl. přenesená",J1274,0)</f>
        <v>0</v>
      </c>
      <c r="BH1274" s="230">
        <f>IF(N1274="sníž. přenesená",J1274,0)</f>
        <v>0</v>
      </c>
      <c r="BI1274" s="230">
        <f>IF(N1274="nulová",J1274,0)</f>
        <v>0</v>
      </c>
      <c r="BJ1274" s="17" t="s">
        <v>127</v>
      </c>
      <c r="BK1274" s="230">
        <f>ROUND(I1274*H1274,2)</f>
        <v>0</v>
      </c>
      <c r="BL1274" s="17" t="s">
        <v>228</v>
      </c>
      <c r="BM1274" s="229" t="s">
        <v>1755</v>
      </c>
    </row>
    <row r="1275" s="13" customFormat="1">
      <c r="A1275" s="13"/>
      <c r="B1275" s="236"/>
      <c r="C1275" s="237"/>
      <c r="D1275" s="238" t="s">
        <v>191</v>
      </c>
      <c r="E1275" s="239" t="s">
        <v>1</v>
      </c>
      <c r="F1275" s="240" t="s">
        <v>1756</v>
      </c>
      <c r="G1275" s="237"/>
      <c r="H1275" s="241">
        <v>74.497</v>
      </c>
      <c r="I1275" s="242"/>
      <c r="J1275" s="237"/>
      <c r="K1275" s="237"/>
      <c r="L1275" s="243"/>
      <c r="M1275" s="244"/>
      <c r="N1275" s="245"/>
      <c r="O1275" s="245"/>
      <c r="P1275" s="245"/>
      <c r="Q1275" s="245"/>
      <c r="R1275" s="245"/>
      <c r="S1275" s="245"/>
      <c r="T1275" s="246"/>
      <c r="U1275" s="13"/>
      <c r="V1275" s="13"/>
      <c r="W1275" s="13"/>
      <c r="X1275" s="13"/>
      <c r="Y1275" s="13"/>
      <c r="Z1275" s="13"/>
      <c r="AA1275" s="13"/>
      <c r="AB1275" s="13"/>
      <c r="AC1275" s="13"/>
      <c r="AD1275" s="13"/>
      <c r="AE1275" s="13"/>
      <c r="AT1275" s="247" t="s">
        <v>191</v>
      </c>
      <c r="AU1275" s="247" t="s">
        <v>127</v>
      </c>
      <c r="AV1275" s="13" t="s">
        <v>127</v>
      </c>
      <c r="AW1275" s="13" t="s">
        <v>36</v>
      </c>
      <c r="AX1275" s="13" t="s">
        <v>79</v>
      </c>
      <c r="AY1275" s="247" t="s">
        <v>181</v>
      </c>
    </row>
    <row r="1276" s="14" customFormat="1">
      <c r="A1276" s="14"/>
      <c r="B1276" s="248"/>
      <c r="C1276" s="249"/>
      <c r="D1276" s="238" t="s">
        <v>191</v>
      </c>
      <c r="E1276" s="250" t="s">
        <v>1</v>
      </c>
      <c r="F1276" s="251" t="s">
        <v>193</v>
      </c>
      <c r="G1276" s="249"/>
      <c r="H1276" s="252">
        <v>74.497</v>
      </c>
      <c r="I1276" s="253"/>
      <c r="J1276" s="249"/>
      <c r="K1276" s="249"/>
      <c r="L1276" s="254"/>
      <c r="M1276" s="255"/>
      <c r="N1276" s="256"/>
      <c r="O1276" s="256"/>
      <c r="P1276" s="256"/>
      <c r="Q1276" s="256"/>
      <c r="R1276" s="256"/>
      <c r="S1276" s="256"/>
      <c r="T1276" s="257"/>
      <c r="U1276" s="14"/>
      <c r="V1276" s="14"/>
      <c r="W1276" s="14"/>
      <c r="X1276" s="14"/>
      <c r="Y1276" s="14"/>
      <c r="Z1276" s="14"/>
      <c r="AA1276" s="14"/>
      <c r="AB1276" s="14"/>
      <c r="AC1276" s="14"/>
      <c r="AD1276" s="14"/>
      <c r="AE1276" s="14"/>
      <c r="AT1276" s="258" t="s">
        <v>191</v>
      </c>
      <c r="AU1276" s="258" t="s">
        <v>127</v>
      </c>
      <c r="AV1276" s="14" t="s">
        <v>188</v>
      </c>
      <c r="AW1276" s="14" t="s">
        <v>36</v>
      </c>
      <c r="AX1276" s="14" t="s">
        <v>86</v>
      </c>
      <c r="AY1276" s="258" t="s">
        <v>181</v>
      </c>
    </row>
    <row r="1277" s="2" customFormat="1" ht="37.8" customHeight="1">
      <c r="A1277" s="38"/>
      <c r="B1277" s="39"/>
      <c r="C1277" s="218" t="s">
        <v>1757</v>
      </c>
      <c r="D1277" s="218" t="s">
        <v>183</v>
      </c>
      <c r="E1277" s="219" t="s">
        <v>1748</v>
      </c>
      <c r="F1277" s="220" t="s">
        <v>1749</v>
      </c>
      <c r="G1277" s="221" t="s">
        <v>227</v>
      </c>
      <c r="H1277" s="222">
        <v>7.46</v>
      </c>
      <c r="I1277" s="223"/>
      <c r="J1277" s="224">
        <f>ROUND(I1277*H1277,2)</f>
        <v>0</v>
      </c>
      <c r="K1277" s="220" t="s">
        <v>187</v>
      </c>
      <c r="L1277" s="44"/>
      <c r="M1277" s="225" t="s">
        <v>1</v>
      </c>
      <c r="N1277" s="226" t="s">
        <v>45</v>
      </c>
      <c r="O1277" s="91"/>
      <c r="P1277" s="227">
        <f>O1277*H1277</f>
        <v>0</v>
      </c>
      <c r="Q1277" s="227">
        <v>0</v>
      </c>
      <c r="R1277" s="227">
        <f>Q1277*H1277</f>
        <v>0</v>
      </c>
      <c r="S1277" s="227">
        <v>0</v>
      </c>
      <c r="T1277" s="228">
        <f>S1277*H1277</f>
        <v>0</v>
      </c>
      <c r="U1277" s="38"/>
      <c r="V1277" s="38"/>
      <c r="W1277" s="38"/>
      <c r="X1277" s="38"/>
      <c r="Y1277" s="38"/>
      <c r="Z1277" s="38"/>
      <c r="AA1277" s="38"/>
      <c r="AB1277" s="38"/>
      <c r="AC1277" s="38"/>
      <c r="AD1277" s="38"/>
      <c r="AE1277" s="38"/>
      <c r="AR1277" s="229" t="s">
        <v>228</v>
      </c>
      <c r="AT1277" s="229" t="s">
        <v>183</v>
      </c>
      <c r="AU1277" s="229" t="s">
        <v>127</v>
      </c>
      <c r="AY1277" s="17" t="s">
        <v>181</v>
      </c>
      <c r="BE1277" s="230">
        <f>IF(N1277="základní",J1277,0)</f>
        <v>0</v>
      </c>
      <c r="BF1277" s="230">
        <f>IF(N1277="snížená",J1277,0)</f>
        <v>0</v>
      </c>
      <c r="BG1277" s="230">
        <f>IF(N1277="zákl. přenesená",J1277,0)</f>
        <v>0</v>
      </c>
      <c r="BH1277" s="230">
        <f>IF(N1277="sníž. přenesená",J1277,0)</f>
        <v>0</v>
      </c>
      <c r="BI1277" s="230">
        <f>IF(N1277="nulová",J1277,0)</f>
        <v>0</v>
      </c>
      <c r="BJ1277" s="17" t="s">
        <v>127</v>
      </c>
      <c r="BK1277" s="230">
        <f>ROUND(I1277*H1277,2)</f>
        <v>0</v>
      </c>
      <c r="BL1277" s="17" t="s">
        <v>228</v>
      </c>
      <c r="BM1277" s="229" t="s">
        <v>1758</v>
      </c>
    </row>
    <row r="1278" s="2" customFormat="1">
      <c r="A1278" s="38"/>
      <c r="B1278" s="39"/>
      <c r="C1278" s="40"/>
      <c r="D1278" s="231" t="s">
        <v>189</v>
      </c>
      <c r="E1278" s="40"/>
      <c r="F1278" s="232" t="s">
        <v>1751</v>
      </c>
      <c r="G1278" s="40"/>
      <c r="H1278" s="40"/>
      <c r="I1278" s="233"/>
      <c r="J1278" s="40"/>
      <c r="K1278" s="40"/>
      <c r="L1278" s="44"/>
      <c r="M1278" s="234"/>
      <c r="N1278" s="235"/>
      <c r="O1278" s="91"/>
      <c r="P1278" s="91"/>
      <c r="Q1278" s="91"/>
      <c r="R1278" s="91"/>
      <c r="S1278" s="91"/>
      <c r="T1278" s="92"/>
      <c r="U1278" s="38"/>
      <c r="V1278" s="38"/>
      <c r="W1278" s="38"/>
      <c r="X1278" s="38"/>
      <c r="Y1278" s="38"/>
      <c r="Z1278" s="38"/>
      <c r="AA1278" s="38"/>
      <c r="AB1278" s="38"/>
      <c r="AC1278" s="38"/>
      <c r="AD1278" s="38"/>
      <c r="AE1278" s="38"/>
      <c r="AT1278" s="17" t="s">
        <v>189</v>
      </c>
      <c r="AU1278" s="17" t="s">
        <v>127</v>
      </c>
    </row>
    <row r="1279" s="15" customFormat="1">
      <c r="A1279" s="15"/>
      <c r="B1279" s="269"/>
      <c r="C1279" s="270"/>
      <c r="D1279" s="238" t="s">
        <v>191</v>
      </c>
      <c r="E1279" s="271" t="s">
        <v>1</v>
      </c>
      <c r="F1279" s="272" t="s">
        <v>1722</v>
      </c>
      <c r="G1279" s="270"/>
      <c r="H1279" s="271" t="s">
        <v>1</v>
      </c>
      <c r="I1279" s="273"/>
      <c r="J1279" s="270"/>
      <c r="K1279" s="270"/>
      <c r="L1279" s="274"/>
      <c r="M1279" s="275"/>
      <c r="N1279" s="276"/>
      <c r="O1279" s="276"/>
      <c r="P1279" s="276"/>
      <c r="Q1279" s="276"/>
      <c r="R1279" s="276"/>
      <c r="S1279" s="276"/>
      <c r="T1279" s="277"/>
      <c r="U1279" s="15"/>
      <c r="V1279" s="15"/>
      <c r="W1279" s="15"/>
      <c r="X1279" s="15"/>
      <c r="Y1279" s="15"/>
      <c r="Z1279" s="15"/>
      <c r="AA1279" s="15"/>
      <c r="AB1279" s="15"/>
      <c r="AC1279" s="15"/>
      <c r="AD1279" s="15"/>
      <c r="AE1279" s="15"/>
      <c r="AT1279" s="278" t="s">
        <v>191</v>
      </c>
      <c r="AU1279" s="278" t="s">
        <v>127</v>
      </c>
      <c r="AV1279" s="15" t="s">
        <v>86</v>
      </c>
      <c r="AW1279" s="15" t="s">
        <v>36</v>
      </c>
      <c r="AX1279" s="15" t="s">
        <v>79</v>
      </c>
      <c r="AY1279" s="278" t="s">
        <v>181</v>
      </c>
    </row>
    <row r="1280" s="13" customFormat="1">
      <c r="A1280" s="13"/>
      <c r="B1280" s="236"/>
      <c r="C1280" s="237"/>
      <c r="D1280" s="238" t="s">
        <v>191</v>
      </c>
      <c r="E1280" s="239" t="s">
        <v>1</v>
      </c>
      <c r="F1280" s="240" t="s">
        <v>1723</v>
      </c>
      <c r="G1280" s="237"/>
      <c r="H1280" s="241">
        <v>7.46</v>
      </c>
      <c r="I1280" s="242"/>
      <c r="J1280" s="237"/>
      <c r="K1280" s="237"/>
      <c r="L1280" s="243"/>
      <c r="M1280" s="244"/>
      <c r="N1280" s="245"/>
      <c r="O1280" s="245"/>
      <c r="P1280" s="245"/>
      <c r="Q1280" s="245"/>
      <c r="R1280" s="245"/>
      <c r="S1280" s="245"/>
      <c r="T1280" s="246"/>
      <c r="U1280" s="13"/>
      <c r="V1280" s="13"/>
      <c r="W1280" s="13"/>
      <c r="X1280" s="13"/>
      <c r="Y1280" s="13"/>
      <c r="Z1280" s="13"/>
      <c r="AA1280" s="13"/>
      <c r="AB1280" s="13"/>
      <c r="AC1280" s="13"/>
      <c r="AD1280" s="13"/>
      <c r="AE1280" s="13"/>
      <c r="AT1280" s="247" t="s">
        <v>191</v>
      </c>
      <c r="AU1280" s="247" t="s">
        <v>127</v>
      </c>
      <c r="AV1280" s="13" t="s">
        <v>127</v>
      </c>
      <c r="AW1280" s="13" t="s">
        <v>36</v>
      </c>
      <c r="AX1280" s="13" t="s">
        <v>79</v>
      </c>
      <c r="AY1280" s="247" t="s">
        <v>181</v>
      </c>
    </row>
    <row r="1281" s="14" customFormat="1">
      <c r="A1281" s="14"/>
      <c r="B1281" s="248"/>
      <c r="C1281" s="249"/>
      <c r="D1281" s="238" t="s">
        <v>191</v>
      </c>
      <c r="E1281" s="250" t="s">
        <v>1</v>
      </c>
      <c r="F1281" s="251" t="s">
        <v>193</v>
      </c>
      <c r="G1281" s="249"/>
      <c r="H1281" s="252">
        <v>7.46</v>
      </c>
      <c r="I1281" s="253"/>
      <c r="J1281" s="249"/>
      <c r="K1281" s="249"/>
      <c r="L1281" s="254"/>
      <c r="M1281" s="255"/>
      <c r="N1281" s="256"/>
      <c r="O1281" s="256"/>
      <c r="P1281" s="256"/>
      <c r="Q1281" s="256"/>
      <c r="R1281" s="256"/>
      <c r="S1281" s="256"/>
      <c r="T1281" s="257"/>
      <c r="U1281" s="14"/>
      <c r="V1281" s="14"/>
      <c r="W1281" s="14"/>
      <c r="X1281" s="14"/>
      <c r="Y1281" s="14"/>
      <c r="Z1281" s="14"/>
      <c r="AA1281" s="14"/>
      <c r="AB1281" s="14"/>
      <c r="AC1281" s="14"/>
      <c r="AD1281" s="14"/>
      <c r="AE1281" s="14"/>
      <c r="AT1281" s="258" t="s">
        <v>191</v>
      </c>
      <c r="AU1281" s="258" t="s">
        <v>127</v>
      </c>
      <c r="AV1281" s="14" t="s">
        <v>188</v>
      </c>
      <c r="AW1281" s="14" t="s">
        <v>36</v>
      </c>
      <c r="AX1281" s="14" t="s">
        <v>86</v>
      </c>
      <c r="AY1281" s="258" t="s">
        <v>181</v>
      </c>
    </row>
    <row r="1282" s="2" customFormat="1" ht="49.05" customHeight="1">
      <c r="A1282" s="38"/>
      <c r="B1282" s="39"/>
      <c r="C1282" s="259" t="s">
        <v>1038</v>
      </c>
      <c r="D1282" s="259" t="s">
        <v>238</v>
      </c>
      <c r="E1282" s="260" t="s">
        <v>1753</v>
      </c>
      <c r="F1282" s="261" t="s">
        <v>1754</v>
      </c>
      <c r="G1282" s="262" t="s">
        <v>227</v>
      </c>
      <c r="H1282" s="263">
        <v>8.5790000000000006</v>
      </c>
      <c r="I1282" s="264"/>
      <c r="J1282" s="265">
        <f>ROUND(I1282*H1282,2)</f>
        <v>0</v>
      </c>
      <c r="K1282" s="261" t="s">
        <v>729</v>
      </c>
      <c r="L1282" s="266"/>
      <c r="M1282" s="267" t="s">
        <v>1</v>
      </c>
      <c r="N1282" s="268" t="s">
        <v>45</v>
      </c>
      <c r="O1282" s="91"/>
      <c r="P1282" s="227">
        <f>O1282*H1282</f>
        <v>0</v>
      </c>
      <c r="Q1282" s="227">
        <v>0</v>
      </c>
      <c r="R1282" s="227">
        <f>Q1282*H1282</f>
        <v>0</v>
      </c>
      <c r="S1282" s="227">
        <v>0</v>
      </c>
      <c r="T1282" s="228">
        <f>S1282*H1282</f>
        <v>0</v>
      </c>
      <c r="U1282" s="38"/>
      <c r="V1282" s="38"/>
      <c r="W1282" s="38"/>
      <c r="X1282" s="38"/>
      <c r="Y1282" s="38"/>
      <c r="Z1282" s="38"/>
      <c r="AA1282" s="38"/>
      <c r="AB1282" s="38"/>
      <c r="AC1282" s="38"/>
      <c r="AD1282" s="38"/>
      <c r="AE1282" s="38"/>
      <c r="AR1282" s="229" t="s">
        <v>269</v>
      </c>
      <c r="AT1282" s="229" t="s">
        <v>238</v>
      </c>
      <c r="AU1282" s="229" t="s">
        <v>127</v>
      </c>
      <c r="AY1282" s="17" t="s">
        <v>181</v>
      </c>
      <c r="BE1282" s="230">
        <f>IF(N1282="základní",J1282,0)</f>
        <v>0</v>
      </c>
      <c r="BF1282" s="230">
        <f>IF(N1282="snížená",J1282,0)</f>
        <v>0</v>
      </c>
      <c r="BG1282" s="230">
        <f>IF(N1282="zákl. přenesená",J1282,0)</f>
        <v>0</v>
      </c>
      <c r="BH1282" s="230">
        <f>IF(N1282="sníž. přenesená",J1282,0)</f>
        <v>0</v>
      </c>
      <c r="BI1282" s="230">
        <f>IF(N1282="nulová",J1282,0)</f>
        <v>0</v>
      </c>
      <c r="BJ1282" s="17" t="s">
        <v>127</v>
      </c>
      <c r="BK1282" s="230">
        <f>ROUND(I1282*H1282,2)</f>
        <v>0</v>
      </c>
      <c r="BL1282" s="17" t="s">
        <v>228</v>
      </c>
      <c r="BM1282" s="229" t="s">
        <v>1759</v>
      </c>
    </row>
    <row r="1283" s="13" customFormat="1">
      <c r="A1283" s="13"/>
      <c r="B1283" s="236"/>
      <c r="C1283" s="237"/>
      <c r="D1283" s="238" t="s">
        <v>191</v>
      </c>
      <c r="E1283" s="239" t="s">
        <v>1</v>
      </c>
      <c r="F1283" s="240" t="s">
        <v>1760</v>
      </c>
      <c r="G1283" s="237"/>
      <c r="H1283" s="241">
        <v>8.5790000000000006</v>
      </c>
      <c r="I1283" s="242"/>
      <c r="J1283" s="237"/>
      <c r="K1283" s="237"/>
      <c r="L1283" s="243"/>
      <c r="M1283" s="244"/>
      <c r="N1283" s="245"/>
      <c r="O1283" s="245"/>
      <c r="P1283" s="245"/>
      <c r="Q1283" s="245"/>
      <c r="R1283" s="245"/>
      <c r="S1283" s="245"/>
      <c r="T1283" s="246"/>
      <c r="U1283" s="13"/>
      <c r="V1283" s="13"/>
      <c r="W1283" s="13"/>
      <c r="X1283" s="13"/>
      <c r="Y1283" s="13"/>
      <c r="Z1283" s="13"/>
      <c r="AA1283" s="13"/>
      <c r="AB1283" s="13"/>
      <c r="AC1283" s="13"/>
      <c r="AD1283" s="13"/>
      <c r="AE1283" s="13"/>
      <c r="AT1283" s="247" t="s">
        <v>191</v>
      </c>
      <c r="AU1283" s="247" t="s">
        <v>127</v>
      </c>
      <c r="AV1283" s="13" t="s">
        <v>127</v>
      </c>
      <c r="AW1283" s="13" t="s">
        <v>36</v>
      </c>
      <c r="AX1283" s="13" t="s">
        <v>79</v>
      </c>
      <c r="AY1283" s="247" t="s">
        <v>181</v>
      </c>
    </row>
    <row r="1284" s="14" customFormat="1">
      <c r="A1284" s="14"/>
      <c r="B1284" s="248"/>
      <c r="C1284" s="249"/>
      <c r="D1284" s="238" t="s">
        <v>191</v>
      </c>
      <c r="E1284" s="250" t="s">
        <v>1</v>
      </c>
      <c r="F1284" s="251" t="s">
        <v>193</v>
      </c>
      <c r="G1284" s="249"/>
      <c r="H1284" s="252">
        <v>8.5790000000000006</v>
      </c>
      <c r="I1284" s="253"/>
      <c r="J1284" s="249"/>
      <c r="K1284" s="249"/>
      <c r="L1284" s="254"/>
      <c r="M1284" s="255"/>
      <c r="N1284" s="256"/>
      <c r="O1284" s="256"/>
      <c r="P1284" s="256"/>
      <c r="Q1284" s="256"/>
      <c r="R1284" s="256"/>
      <c r="S1284" s="256"/>
      <c r="T1284" s="257"/>
      <c r="U1284" s="14"/>
      <c r="V1284" s="14"/>
      <c r="W1284" s="14"/>
      <c r="X1284" s="14"/>
      <c r="Y1284" s="14"/>
      <c r="Z1284" s="14"/>
      <c r="AA1284" s="14"/>
      <c r="AB1284" s="14"/>
      <c r="AC1284" s="14"/>
      <c r="AD1284" s="14"/>
      <c r="AE1284" s="14"/>
      <c r="AT1284" s="258" t="s">
        <v>191</v>
      </c>
      <c r="AU1284" s="258" t="s">
        <v>127</v>
      </c>
      <c r="AV1284" s="14" t="s">
        <v>188</v>
      </c>
      <c r="AW1284" s="14" t="s">
        <v>36</v>
      </c>
      <c r="AX1284" s="14" t="s">
        <v>86</v>
      </c>
      <c r="AY1284" s="258" t="s">
        <v>181</v>
      </c>
    </row>
    <row r="1285" s="2" customFormat="1" ht="24.15" customHeight="1">
      <c r="A1285" s="38"/>
      <c r="B1285" s="39"/>
      <c r="C1285" s="218" t="s">
        <v>1761</v>
      </c>
      <c r="D1285" s="218" t="s">
        <v>183</v>
      </c>
      <c r="E1285" s="219" t="s">
        <v>1762</v>
      </c>
      <c r="F1285" s="220" t="s">
        <v>1763</v>
      </c>
      <c r="G1285" s="221" t="s">
        <v>227</v>
      </c>
      <c r="H1285" s="222">
        <v>7.46</v>
      </c>
      <c r="I1285" s="223"/>
      <c r="J1285" s="224">
        <f>ROUND(I1285*H1285,2)</f>
        <v>0</v>
      </c>
      <c r="K1285" s="220" t="s">
        <v>187</v>
      </c>
      <c r="L1285" s="44"/>
      <c r="M1285" s="225" t="s">
        <v>1</v>
      </c>
      <c r="N1285" s="226" t="s">
        <v>45</v>
      </c>
      <c r="O1285" s="91"/>
      <c r="P1285" s="227">
        <f>O1285*H1285</f>
        <v>0</v>
      </c>
      <c r="Q1285" s="227">
        <v>0</v>
      </c>
      <c r="R1285" s="227">
        <f>Q1285*H1285</f>
        <v>0</v>
      </c>
      <c r="S1285" s="227">
        <v>0</v>
      </c>
      <c r="T1285" s="228">
        <f>S1285*H1285</f>
        <v>0</v>
      </c>
      <c r="U1285" s="38"/>
      <c r="V1285" s="38"/>
      <c r="W1285" s="38"/>
      <c r="X1285" s="38"/>
      <c r="Y1285" s="38"/>
      <c r="Z1285" s="38"/>
      <c r="AA1285" s="38"/>
      <c r="AB1285" s="38"/>
      <c r="AC1285" s="38"/>
      <c r="AD1285" s="38"/>
      <c r="AE1285" s="38"/>
      <c r="AR1285" s="229" t="s">
        <v>228</v>
      </c>
      <c r="AT1285" s="229" t="s">
        <v>183</v>
      </c>
      <c r="AU1285" s="229" t="s">
        <v>127</v>
      </c>
      <c r="AY1285" s="17" t="s">
        <v>181</v>
      </c>
      <c r="BE1285" s="230">
        <f>IF(N1285="základní",J1285,0)</f>
        <v>0</v>
      </c>
      <c r="BF1285" s="230">
        <f>IF(N1285="snížená",J1285,0)</f>
        <v>0</v>
      </c>
      <c r="BG1285" s="230">
        <f>IF(N1285="zákl. přenesená",J1285,0)</f>
        <v>0</v>
      </c>
      <c r="BH1285" s="230">
        <f>IF(N1285="sníž. přenesená",J1285,0)</f>
        <v>0</v>
      </c>
      <c r="BI1285" s="230">
        <f>IF(N1285="nulová",J1285,0)</f>
        <v>0</v>
      </c>
      <c r="BJ1285" s="17" t="s">
        <v>127</v>
      </c>
      <c r="BK1285" s="230">
        <f>ROUND(I1285*H1285,2)</f>
        <v>0</v>
      </c>
      <c r="BL1285" s="17" t="s">
        <v>228</v>
      </c>
      <c r="BM1285" s="229" t="s">
        <v>1764</v>
      </c>
    </row>
    <row r="1286" s="2" customFormat="1">
      <c r="A1286" s="38"/>
      <c r="B1286" s="39"/>
      <c r="C1286" s="40"/>
      <c r="D1286" s="231" t="s">
        <v>189</v>
      </c>
      <c r="E1286" s="40"/>
      <c r="F1286" s="232" t="s">
        <v>1765</v>
      </c>
      <c r="G1286" s="40"/>
      <c r="H1286" s="40"/>
      <c r="I1286" s="233"/>
      <c r="J1286" s="40"/>
      <c r="K1286" s="40"/>
      <c r="L1286" s="44"/>
      <c r="M1286" s="234"/>
      <c r="N1286" s="235"/>
      <c r="O1286" s="91"/>
      <c r="P1286" s="91"/>
      <c r="Q1286" s="91"/>
      <c r="R1286" s="91"/>
      <c r="S1286" s="91"/>
      <c r="T1286" s="92"/>
      <c r="U1286" s="38"/>
      <c r="V1286" s="38"/>
      <c r="W1286" s="38"/>
      <c r="X1286" s="38"/>
      <c r="Y1286" s="38"/>
      <c r="Z1286" s="38"/>
      <c r="AA1286" s="38"/>
      <c r="AB1286" s="38"/>
      <c r="AC1286" s="38"/>
      <c r="AD1286" s="38"/>
      <c r="AE1286" s="38"/>
      <c r="AT1286" s="17" t="s">
        <v>189</v>
      </c>
      <c r="AU1286" s="17" t="s">
        <v>127</v>
      </c>
    </row>
    <row r="1287" s="15" customFormat="1">
      <c r="A1287" s="15"/>
      <c r="B1287" s="269"/>
      <c r="C1287" s="270"/>
      <c r="D1287" s="238" t="s">
        <v>191</v>
      </c>
      <c r="E1287" s="271" t="s">
        <v>1</v>
      </c>
      <c r="F1287" s="272" t="s">
        <v>1722</v>
      </c>
      <c r="G1287" s="270"/>
      <c r="H1287" s="271" t="s">
        <v>1</v>
      </c>
      <c r="I1287" s="273"/>
      <c r="J1287" s="270"/>
      <c r="K1287" s="270"/>
      <c r="L1287" s="274"/>
      <c r="M1287" s="275"/>
      <c r="N1287" s="276"/>
      <c r="O1287" s="276"/>
      <c r="P1287" s="276"/>
      <c r="Q1287" s="276"/>
      <c r="R1287" s="276"/>
      <c r="S1287" s="276"/>
      <c r="T1287" s="277"/>
      <c r="U1287" s="15"/>
      <c r="V1287" s="15"/>
      <c r="W1287" s="15"/>
      <c r="X1287" s="15"/>
      <c r="Y1287" s="15"/>
      <c r="Z1287" s="15"/>
      <c r="AA1287" s="15"/>
      <c r="AB1287" s="15"/>
      <c r="AC1287" s="15"/>
      <c r="AD1287" s="15"/>
      <c r="AE1287" s="15"/>
      <c r="AT1287" s="278" t="s">
        <v>191</v>
      </c>
      <c r="AU1287" s="278" t="s">
        <v>127</v>
      </c>
      <c r="AV1287" s="15" t="s">
        <v>86</v>
      </c>
      <c r="AW1287" s="15" t="s">
        <v>36</v>
      </c>
      <c r="AX1287" s="15" t="s">
        <v>79</v>
      </c>
      <c r="AY1287" s="278" t="s">
        <v>181</v>
      </c>
    </row>
    <row r="1288" s="13" customFormat="1">
      <c r="A1288" s="13"/>
      <c r="B1288" s="236"/>
      <c r="C1288" s="237"/>
      <c r="D1288" s="238" t="s">
        <v>191</v>
      </c>
      <c r="E1288" s="239" t="s">
        <v>1</v>
      </c>
      <c r="F1288" s="240" t="s">
        <v>1723</v>
      </c>
      <c r="G1288" s="237"/>
      <c r="H1288" s="241">
        <v>7.46</v>
      </c>
      <c r="I1288" s="242"/>
      <c r="J1288" s="237"/>
      <c r="K1288" s="237"/>
      <c r="L1288" s="243"/>
      <c r="M1288" s="244"/>
      <c r="N1288" s="245"/>
      <c r="O1288" s="245"/>
      <c r="P1288" s="245"/>
      <c r="Q1288" s="245"/>
      <c r="R1288" s="245"/>
      <c r="S1288" s="245"/>
      <c r="T1288" s="246"/>
      <c r="U1288" s="13"/>
      <c r="V1288" s="13"/>
      <c r="W1288" s="13"/>
      <c r="X1288" s="13"/>
      <c r="Y1288" s="13"/>
      <c r="Z1288" s="13"/>
      <c r="AA1288" s="13"/>
      <c r="AB1288" s="13"/>
      <c r="AC1288" s="13"/>
      <c r="AD1288" s="13"/>
      <c r="AE1288" s="13"/>
      <c r="AT1288" s="247" t="s">
        <v>191</v>
      </c>
      <c r="AU1288" s="247" t="s">
        <v>127</v>
      </c>
      <c r="AV1288" s="13" t="s">
        <v>127</v>
      </c>
      <c r="AW1288" s="13" t="s">
        <v>36</v>
      </c>
      <c r="AX1288" s="13" t="s">
        <v>79</v>
      </c>
      <c r="AY1288" s="247" t="s">
        <v>181</v>
      </c>
    </row>
    <row r="1289" s="14" customFormat="1">
      <c r="A1289" s="14"/>
      <c r="B1289" s="248"/>
      <c r="C1289" s="249"/>
      <c r="D1289" s="238" t="s">
        <v>191</v>
      </c>
      <c r="E1289" s="250" t="s">
        <v>1</v>
      </c>
      <c r="F1289" s="251" t="s">
        <v>193</v>
      </c>
      <c r="G1289" s="249"/>
      <c r="H1289" s="252">
        <v>7.46</v>
      </c>
      <c r="I1289" s="253"/>
      <c r="J1289" s="249"/>
      <c r="K1289" s="249"/>
      <c r="L1289" s="254"/>
      <c r="M1289" s="255"/>
      <c r="N1289" s="256"/>
      <c r="O1289" s="256"/>
      <c r="P1289" s="256"/>
      <c r="Q1289" s="256"/>
      <c r="R1289" s="256"/>
      <c r="S1289" s="256"/>
      <c r="T1289" s="257"/>
      <c r="U1289" s="14"/>
      <c r="V1289" s="14"/>
      <c r="W1289" s="14"/>
      <c r="X1289" s="14"/>
      <c r="Y1289" s="14"/>
      <c r="Z1289" s="14"/>
      <c r="AA1289" s="14"/>
      <c r="AB1289" s="14"/>
      <c r="AC1289" s="14"/>
      <c r="AD1289" s="14"/>
      <c r="AE1289" s="14"/>
      <c r="AT1289" s="258" t="s">
        <v>191</v>
      </c>
      <c r="AU1289" s="258" t="s">
        <v>127</v>
      </c>
      <c r="AV1289" s="14" t="s">
        <v>188</v>
      </c>
      <c r="AW1289" s="14" t="s">
        <v>36</v>
      </c>
      <c r="AX1289" s="14" t="s">
        <v>86</v>
      </c>
      <c r="AY1289" s="258" t="s">
        <v>181</v>
      </c>
    </row>
    <row r="1290" s="2" customFormat="1" ht="16.5" customHeight="1">
      <c r="A1290" s="38"/>
      <c r="B1290" s="39"/>
      <c r="C1290" s="218" t="s">
        <v>1041</v>
      </c>
      <c r="D1290" s="218" t="s">
        <v>183</v>
      </c>
      <c r="E1290" s="219" t="s">
        <v>1766</v>
      </c>
      <c r="F1290" s="220" t="s">
        <v>1767</v>
      </c>
      <c r="G1290" s="221" t="s">
        <v>241</v>
      </c>
      <c r="H1290" s="222">
        <v>139.69999999999999</v>
      </c>
      <c r="I1290" s="223"/>
      <c r="J1290" s="224">
        <f>ROUND(I1290*H1290,2)</f>
        <v>0</v>
      </c>
      <c r="K1290" s="220" t="s">
        <v>187</v>
      </c>
      <c r="L1290" s="44"/>
      <c r="M1290" s="225" t="s">
        <v>1</v>
      </c>
      <c r="N1290" s="226" t="s">
        <v>45</v>
      </c>
      <c r="O1290" s="91"/>
      <c r="P1290" s="227">
        <f>O1290*H1290</f>
        <v>0</v>
      </c>
      <c r="Q1290" s="227">
        <v>0</v>
      </c>
      <c r="R1290" s="227">
        <f>Q1290*H1290</f>
        <v>0</v>
      </c>
      <c r="S1290" s="227">
        <v>0</v>
      </c>
      <c r="T1290" s="228">
        <f>S1290*H1290</f>
        <v>0</v>
      </c>
      <c r="U1290" s="38"/>
      <c r="V1290" s="38"/>
      <c r="W1290" s="38"/>
      <c r="X1290" s="38"/>
      <c r="Y1290" s="38"/>
      <c r="Z1290" s="38"/>
      <c r="AA1290" s="38"/>
      <c r="AB1290" s="38"/>
      <c r="AC1290" s="38"/>
      <c r="AD1290" s="38"/>
      <c r="AE1290" s="38"/>
      <c r="AR1290" s="229" t="s">
        <v>228</v>
      </c>
      <c r="AT1290" s="229" t="s">
        <v>183</v>
      </c>
      <c r="AU1290" s="229" t="s">
        <v>127</v>
      </c>
      <c r="AY1290" s="17" t="s">
        <v>181</v>
      </c>
      <c r="BE1290" s="230">
        <f>IF(N1290="základní",J1290,0)</f>
        <v>0</v>
      </c>
      <c r="BF1290" s="230">
        <f>IF(N1290="snížená",J1290,0)</f>
        <v>0</v>
      </c>
      <c r="BG1290" s="230">
        <f>IF(N1290="zákl. přenesená",J1290,0)</f>
        <v>0</v>
      </c>
      <c r="BH1290" s="230">
        <f>IF(N1290="sníž. přenesená",J1290,0)</f>
        <v>0</v>
      </c>
      <c r="BI1290" s="230">
        <f>IF(N1290="nulová",J1290,0)</f>
        <v>0</v>
      </c>
      <c r="BJ1290" s="17" t="s">
        <v>127</v>
      </c>
      <c r="BK1290" s="230">
        <f>ROUND(I1290*H1290,2)</f>
        <v>0</v>
      </c>
      <c r="BL1290" s="17" t="s">
        <v>228</v>
      </c>
      <c r="BM1290" s="229" t="s">
        <v>1768</v>
      </c>
    </row>
    <row r="1291" s="2" customFormat="1">
      <c r="A1291" s="38"/>
      <c r="B1291" s="39"/>
      <c r="C1291" s="40"/>
      <c r="D1291" s="231" t="s">
        <v>189</v>
      </c>
      <c r="E1291" s="40"/>
      <c r="F1291" s="232" t="s">
        <v>1769</v>
      </c>
      <c r="G1291" s="40"/>
      <c r="H1291" s="40"/>
      <c r="I1291" s="233"/>
      <c r="J1291" s="40"/>
      <c r="K1291" s="40"/>
      <c r="L1291" s="44"/>
      <c r="M1291" s="234"/>
      <c r="N1291" s="235"/>
      <c r="O1291" s="91"/>
      <c r="P1291" s="91"/>
      <c r="Q1291" s="91"/>
      <c r="R1291" s="91"/>
      <c r="S1291" s="91"/>
      <c r="T1291" s="92"/>
      <c r="U1291" s="38"/>
      <c r="V1291" s="38"/>
      <c r="W1291" s="38"/>
      <c r="X1291" s="38"/>
      <c r="Y1291" s="38"/>
      <c r="Z1291" s="38"/>
      <c r="AA1291" s="38"/>
      <c r="AB1291" s="38"/>
      <c r="AC1291" s="38"/>
      <c r="AD1291" s="38"/>
      <c r="AE1291" s="38"/>
      <c r="AT1291" s="17" t="s">
        <v>189</v>
      </c>
      <c r="AU1291" s="17" t="s">
        <v>127</v>
      </c>
    </row>
    <row r="1292" s="15" customFormat="1">
      <c r="A1292" s="15"/>
      <c r="B1292" s="269"/>
      <c r="C1292" s="270"/>
      <c r="D1292" s="238" t="s">
        <v>191</v>
      </c>
      <c r="E1292" s="271" t="s">
        <v>1</v>
      </c>
      <c r="F1292" s="272" t="s">
        <v>1720</v>
      </c>
      <c r="G1292" s="270"/>
      <c r="H1292" s="271" t="s">
        <v>1</v>
      </c>
      <c r="I1292" s="273"/>
      <c r="J1292" s="270"/>
      <c r="K1292" s="270"/>
      <c r="L1292" s="274"/>
      <c r="M1292" s="275"/>
      <c r="N1292" s="276"/>
      <c r="O1292" s="276"/>
      <c r="P1292" s="276"/>
      <c r="Q1292" s="276"/>
      <c r="R1292" s="276"/>
      <c r="S1292" s="276"/>
      <c r="T1292" s="277"/>
      <c r="U1292" s="15"/>
      <c r="V1292" s="15"/>
      <c r="W1292" s="15"/>
      <c r="X1292" s="15"/>
      <c r="Y1292" s="15"/>
      <c r="Z1292" s="15"/>
      <c r="AA1292" s="15"/>
      <c r="AB1292" s="15"/>
      <c r="AC1292" s="15"/>
      <c r="AD1292" s="15"/>
      <c r="AE1292" s="15"/>
      <c r="AT1292" s="278" t="s">
        <v>191</v>
      </c>
      <c r="AU1292" s="278" t="s">
        <v>127</v>
      </c>
      <c r="AV1292" s="15" t="s">
        <v>86</v>
      </c>
      <c r="AW1292" s="15" t="s">
        <v>36</v>
      </c>
      <c r="AX1292" s="15" t="s">
        <v>79</v>
      </c>
      <c r="AY1292" s="278" t="s">
        <v>181</v>
      </c>
    </row>
    <row r="1293" s="13" customFormat="1">
      <c r="A1293" s="13"/>
      <c r="B1293" s="236"/>
      <c r="C1293" s="237"/>
      <c r="D1293" s="238" t="s">
        <v>191</v>
      </c>
      <c r="E1293" s="239" t="s">
        <v>1</v>
      </c>
      <c r="F1293" s="240" t="s">
        <v>1770</v>
      </c>
      <c r="G1293" s="237"/>
      <c r="H1293" s="241">
        <v>120.7</v>
      </c>
      <c r="I1293" s="242"/>
      <c r="J1293" s="237"/>
      <c r="K1293" s="237"/>
      <c r="L1293" s="243"/>
      <c r="M1293" s="244"/>
      <c r="N1293" s="245"/>
      <c r="O1293" s="245"/>
      <c r="P1293" s="245"/>
      <c r="Q1293" s="245"/>
      <c r="R1293" s="245"/>
      <c r="S1293" s="245"/>
      <c r="T1293" s="246"/>
      <c r="U1293" s="13"/>
      <c r="V1293" s="13"/>
      <c r="W1293" s="13"/>
      <c r="X1293" s="13"/>
      <c r="Y1293" s="13"/>
      <c r="Z1293" s="13"/>
      <c r="AA1293" s="13"/>
      <c r="AB1293" s="13"/>
      <c r="AC1293" s="13"/>
      <c r="AD1293" s="13"/>
      <c r="AE1293" s="13"/>
      <c r="AT1293" s="247" t="s">
        <v>191</v>
      </c>
      <c r="AU1293" s="247" t="s">
        <v>127</v>
      </c>
      <c r="AV1293" s="13" t="s">
        <v>127</v>
      </c>
      <c r="AW1293" s="13" t="s">
        <v>36</v>
      </c>
      <c r="AX1293" s="13" t="s">
        <v>79</v>
      </c>
      <c r="AY1293" s="247" t="s">
        <v>181</v>
      </c>
    </row>
    <row r="1294" s="15" customFormat="1">
      <c r="A1294" s="15"/>
      <c r="B1294" s="269"/>
      <c r="C1294" s="270"/>
      <c r="D1294" s="238" t="s">
        <v>191</v>
      </c>
      <c r="E1294" s="271" t="s">
        <v>1</v>
      </c>
      <c r="F1294" s="272" t="s">
        <v>1722</v>
      </c>
      <c r="G1294" s="270"/>
      <c r="H1294" s="271" t="s">
        <v>1</v>
      </c>
      <c r="I1294" s="273"/>
      <c r="J1294" s="270"/>
      <c r="K1294" s="270"/>
      <c r="L1294" s="274"/>
      <c r="M1294" s="275"/>
      <c r="N1294" s="276"/>
      <c r="O1294" s="276"/>
      <c r="P1294" s="276"/>
      <c r="Q1294" s="276"/>
      <c r="R1294" s="276"/>
      <c r="S1294" s="276"/>
      <c r="T1294" s="277"/>
      <c r="U1294" s="15"/>
      <c r="V1294" s="15"/>
      <c r="W1294" s="15"/>
      <c r="X1294" s="15"/>
      <c r="Y1294" s="15"/>
      <c r="Z1294" s="15"/>
      <c r="AA1294" s="15"/>
      <c r="AB1294" s="15"/>
      <c r="AC1294" s="15"/>
      <c r="AD1294" s="15"/>
      <c r="AE1294" s="15"/>
      <c r="AT1294" s="278" t="s">
        <v>191</v>
      </c>
      <c r="AU1294" s="278" t="s">
        <v>127</v>
      </c>
      <c r="AV1294" s="15" t="s">
        <v>86</v>
      </c>
      <c r="AW1294" s="15" t="s">
        <v>36</v>
      </c>
      <c r="AX1294" s="15" t="s">
        <v>79</v>
      </c>
      <c r="AY1294" s="278" t="s">
        <v>181</v>
      </c>
    </row>
    <row r="1295" s="13" customFormat="1">
      <c r="A1295" s="13"/>
      <c r="B1295" s="236"/>
      <c r="C1295" s="237"/>
      <c r="D1295" s="238" t="s">
        <v>191</v>
      </c>
      <c r="E1295" s="239" t="s">
        <v>1</v>
      </c>
      <c r="F1295" s="240" t="s">
        <v>1771</v>
      </c>
      <c r="G1295" s="237"/>
      <c r="H1295" s="241">
        <v>19</v>
      </c>
      <c r="I1295" s="242"/>
      <c r="J1295" s="237"/>
      <c r="K1295" s="237"/>
      <c r="L1295" s="243"/>
      <c r="M1295" s="244"/>
      <c r="N1295" s="245"/>
      <c r="O1295" s="245"/>
      <c r="P1295" s="245"/>
      <c r="Q1295" s="245"/>
      <c r="R1295" s="245"/>
      <c r="S1295" s="245"/>
      <c r="T1295" s="246"/>
      <c r="U1295" s="13"/>
      <c r="V1295" s="13"/>
      <c r="W1295" s="13"/>
      <c r="X1295" s="13"/>
      <c r="Y1295" s="13"/>
      <c r="Z1295" s="13"/>
      <c r="AA1295" s="13"/>
      <c r="AB1295" s="13"/>
      <c r="AC1295" s="13"/>
      <c r="AD1295" s="13"/>
      <c r="AE1295" s="13"/>
      <c r="AT1295" s="247" t="s">
        <v>191</v>
      </c>
      <c r="AU1295" s="247" t="s">
        <v>127</v>
      </c>
      <c r="AV1295" s="13" t="s">
        <v>127</v>
      </c>
      <c r="AW1295" s="13" t="s">
        <v>36</v>
      </c>
      <c r="AX1295" s="13" t="s">
        <v>79</v>
      </c>
      <c r="AY1295" s="247" t="s">
        <v>181</v>
      </c>
    </row>
    <row r="1296" s="14" customFormat="1">
      <c r="A1296" s="14"/>
      <c r="B1296" s="248"/>
      <c r="C1296" s="249"/>
      <c r="D1296" s="238" t="s">
        <v>191</v>
      </c>
      <c r="E1296" s="250" t="s">
        <v>1</v>
      </c>
      <c r="F1296" s="251" t="s">
        <v>193</v>
      </c>
      <c r="G1296" s="249"/>
      <c r="H1296" s="252">
        <v>139.69999999999999</v>
      </c>
      <c r="I1296" s="253"/>
      <c r="J1296" s="249"/>
      <c r="K1296" s="249"/>
      <c r="L1296" s="254"/>
      <c r="M1296" s="255"/>
      <c r="N1296" s="256"/>
      <c r="O1296" s="256"/>
      <c r="P1296" s="256"/>
      <c r="Q1296" s="256"/>
      <c r="R1296" s="256"/>
      <c r="S1296" s="256"/>
      <c r="T1296" s="257"/>
      <c r="U1296" s="14"/>
      <c r="V1296" s="14"/>
      <c r="W1296" s="14"/>
      <c r="X1296" s="14"/>
      <c r="Y1296" s="14"/>
      <c r="Z1296" s="14"/>
      <c r="AA1296" s="14"/>
      <c r="AB1296" s="14"/>
      <c r="AC1296" s="14"/>
      <c r="AD1296" s="14"/>
      <c r="AE1296" s="14"/>
      <c r="AT1296" s="258" t="s">
        <v>191</v>
      </c>
      <c r="AU1296" s="258" t="s">
        <v>127</v>
      </c>
      <c r="AV1296" s="14" t="s">
        <v>188</v>
      </c>
      <c r="AW1296" s="14" t="s">
        <v>36</v>
      </c>
      <c r="AX1296" s="14" t="s">
        <v>86</v>
      </c>
      <c r="AY1296" s="258" t="s">
        <v>181</v>
      </c>
    </row>
    <row r="1297" s="2" customFormat="1" ht="24.15" customHeight="1">
      <c r="A1297" s="38"/>
      <c r="B1297" s="39"/>
      <c r="C1297" s="218" t="s">
        <v>1772</v>
      </c>
      <c r="D1297" s="218" t="s">
        <v>183</v>
      </c>
      <c r="E1297" s="219" t="s">
        <v>1773</v>
      </c>
      <c r="F1297" s="220" t="s">
        <v>1774</v>
      </c>
      <c r="G1297" s="221" t="s">
        <v>241</v>
      </c>
      <c r="H1297" s="222">
        <v>120.7</v>
      </c>
      <c r="I1297" s="223"/>
      <c r="J1297" s="224">
        <f>ROUND(I1297*H1297,2)</f>
        <v>0</v>
      </c>
      <c r="K1297" s="220" t="s">
        <v>187</v>
      </c>
      <c r="L1297" s="44"/>
      <c r="M1297" s="225" t="s">
        <v>1</v>
      </c>
      <c r="N1297" s="226" t="s">
        <v>45</v>
      </c>
      <c r="O1297" s="91"/>
      <c r="P1297" s="227">
        <f>O1297*H1297</f>
        <v>0</v>
      </c>
      <c r="Q1297" s="227">
        <v>0</v>
      </c>
      <c r="R1297" s="227">
        <f>Q1297*H1297</f>
        <v>0</v>
      </c>
      <c r="S1297" s="227">
        <v>0</v>
      </c>
      <c r="T1297" s="228">
        <f>S1297*H1297</f>
        <v>0</v>
      </c>
      <c r="U1297" s="38"/>
      <c r="V1297" s="38"/>
      <c r="W1297" s="38"/>
      <c r="X1297" s="38"/>
      <c r="Y1297" s="38"/>
      <c r="Z1297" s="38"/>
      <c r="AA1297" s="38"/>
      <c r="AB1297" s="38"/>
      <c r="AC1297" s="38"/>
      <c r="AD1297" s="38"/>
      <c r="AE1297" s="38"/>
      <c r="AR1297" s="229" t="s">
        <v>228</v>
      </c>
      <c r="AT1297" s="229" t="s">
        <v>183</v>
      </c>
      <c r="AU1297" s="229" t="s">
        <v>127</v>
      </c>
      <c r="AY1297" s="17" t="s">
        <v>181</v>
      </c>
      <c r="BE1297" s="230">
        <f>IF(N1297="základní",J1297,0)</f>
        <v>0</v>
      </c>
      <c r="BF1297" s="230">
        <f>IF(N1297="snížená",J1297,0)</f>
        <v>0</v>
      </c>
      <c r="BG1297" s="230">
        <f>IF(N1297="zákl. přenesená",J1297,0)</f>
        <v>0</v>
      </c>
      <c r="BH1297" s="230">
        <f>IF(N1297="sníž. přenesená",J1297,0)</f>
        <v>0</v>
      </c>
      <c r="BI1297" s="230">
        <f>IF(N1297="nulová",J1297,0)</f>
        <v>0</v>
      </c>
      <c r="BJ1297" s="17" t="s">
        <v>127</v>
      </c>
      <c r="BK1297" s="230">
        <f>ROUND(I1297*H1297,2)</f>
        <v>0</v>
      </c>
      <c r="BL1297" s="17" t="s">
        <v>228</v>
      </c>
      <c r="BM1297" s="229" t="s">
        <v>1775</v>
      </c>
    </row>
    <row r="1298" s="2" customFormat="1">
      <c r="A1298" s="38"/>
      <c r="B1298" s="39"/>
      <c r="C1298" s="40"/>
      <c r="D1298" s="231" t="s">
        <v>189</v>
      </c>
      <c r="E1298" s="40"/>
      <c r="F1298" s="232" t="s">
        <v>1776</v>
      </c>
      <c r="G1298" s="40"/>
      <c r="H1298" s="40"/>
      <c r="I1298" s="233"/>
      <c r="J1298" s="40"/>
      <c r="K1298" s="40"/>
      <c r="L1298" s="44"/>
      <c r="M1298" s="234"/>
      <c r="N1298" s="235"/>
      <c r="O1298" s="91"/>
      <c r="P1298" s="91"/>
      <c r="Q1298" s="91"/>
      <c r="R1298" s="91"/>
      <c r="S1298" s="91"/>
      <c r="T1298" s="92"/>
      <c r="U1298" s="38"/>
      <c r="V1298" s="38"/>
      <c r="W1298" s="38"/>
      <c r="X1298" s="38"/>
      <c r="Y1298" s="38"/>
      <c r="Z1298" s="38"/>
      <c r="AA1298" s="38"/>
      <c r="AB1298" s="38"/>
      <c r="AC1298" s="38"/>
      <c r="AD1298" s="38"/>
      <c r="AE1298" s="38"/>
      <c r="AT1298" s="17" t="s">
        <v>189</v>
      </c>
      <c r="AU1298" s="17" t="s">
        <v>127</v>
      </c>
    </row>
    <row r="1299" s="15" customFormat="1">
      <c r="A1299" s="15"/>
      <c r="B1299" s="269"/>
      <c r="C1299" s="270"/>
      <c r="D1299" s="238" t="s">
        <v>191</v>
      </c>
      <c r="E1299" s="271" t="s">
        <v>1</v>
      </c>
      <c r="F1299" s="272" t="s">
        <v>1720</v>
      </c>
      <c r="G1299" s="270"/>
      <c r="H1299" s="271" t="s">
        <v>1</v>
      </c>
      <c r="I1299" s="273"/>
      <c r="J1299" s="270"/>
      <c r="K1299" s="270"/>
      <c r="L1299" s="274"/>
      <c r="M1299" s="275"/>
      <c r="N1299" s="276"/>
      <c r="O1299" s="276"/>
      <c r="P1299" s="276"/>
      <c r="Q1299" s="276"/>
      <c r="R1299" s="276"/>
      <c r="S1299" s="276"/>
      <c r="T1299" s="277"/>
      <c r="U1299" s="15"/>
      <c r="V1299" s="15"/>
      <c r="W1299" s="15"/>
      <c r="X1299" s="15"/>
      <c r="Y1299" s="15"/>
      <c r="Z1299" s="15"/>
      <c r="AA1299" s="15"/>
      <c r="AB1299" s="15"/>
      <c r="AC1299" s="15"/>
      <c r="AD1299" s="15"/>
      <c r="AE1299" s="15"/>
      <c r="AT1299" s="278" t="s">
        <v>191</v>
      </c>
      <c r="AU1299" s="278" t="s">
        <v>127</v>
      </c>
      <c r="AV1299" s="15" t="s">
        <v>86</v>
      </c>
      <c r="AW1299" s="15" t="s">
        <v>36</v>
      </c>
      <c r="AX1299" s="15" t="s">
        <v>79</v>
      </c>
      <c r="AY1299" s="278" t="s">
        <v>181</v>
      </c>
    </row>
    <row r="1300" s="13" customFormat="1">
      <c r="A1300" s="13"/>
      <c r="B1300" s="236"/>
      <c r="C1300" s="237"/>
      <c r="D1300" s="238" t="s">
        <v>191</v>
      </c>
      <c r="E1300" s="239" t="s">
        <v>1</v>
      </c>
      <c r="F1300" s="240" t="s">
        <v>1770</v>
      </c>
      <c r="G1300" s="237"/>
      <c r="H1300" s="241">
        <v>120.7</v>
      </c>
      <c r="I1300" s="242"/>
      <c r="J1300" s="237"/>
      <c r="K1300" s="237"/>
      <c r="L1300" s="243"/>
      <c r="M1300" s="244"/>
      <c r="N1300" s="245"/>
      <c r="O1300" s="245"/>
      <c r="P1300" s="245"/>
      <c r="Q1300" s="245"/>
      <c r="R1300" s="245"/>
      <c r="S1300" s="245"/>
      <c r="T1300" s="246"/>
      <c r="U1300" s="13"/>
      <c r="V1300" s="13"/>
      <c r="W1300" s="13"/>
      <c r="X1300" s="13"/>
      <c r="Y1300" s="13"/>
      <c r="Z1300" s="13"/>
      <c r="AA1300" s="13"/>
      <c r="AB1300" s="13"/>
      <c r="AC1300" s="13"/>
      <c r="AD1300" s="13"/>
      <c r="AE1300" s="13"/>
      <c r="AT1300" s="247" t="s">
        <v>191</v>
      </c>
      <c r="AU1300" s="247" t="s">
        <v>127</v>
      </c>
      <c r="AV1300" s="13" t="s">
        <v>127</v>
      </c>
      <c r="AW1300" s="13" t="s">
        <v>36</v>
      </c>
      <c r="AX1300" s="13" t="s">
        <v>79</v>
      </c>
      <c r="AY1300" s="247" t="s">
        <v>181</v>
      </c>
    </row>
    <row r="1301" s="14" customFormat="1">
      <c r="A1301" s="14"/>
      <c r="B1301" s="248"/>
      <c r="C1301" s="249"/>
      <c r="D1301" s="238" t="s">
        <v>191</v>
      </c>
      <c r="E1301" s="250" t="s">
        <v>1</v>
      </c>
      <c r="F1301" s="251" t="s">
        <v>193</v>
      </c>
      <c r="G1301" s="249"/>
      <c r="H1301" s="252">
        <v>120.7</v>
      </c>
      <c r="I1301" s="253"/>
      <c r="J1301" s="249"/>
      <c r="K1301" s="249"/>
      <c r="L1301" s="254"/>
      <c r="M1301" s="255"/>
      <c r="N1301" s="256"/>
      <c r="O1301" s="256"/>
      <c r="P1301" s="256"/>
      <c r="Q1301" s="256"/>
      <c r="R1301" s="256"/>
      <c r="S1301" s="256"/>
      <c r="T1301" s="257"/>
      <c r="U1301" s="14"/>
      <c r="V1301" s="14"/>
      <c r="W1301" s="14"/>
      <c r="X1301" s="14"/>
      <c r="Y1301" s="14"/>
      <c r="Z1301" s="14"/>
      <c r="AA1301" s="14"/>
      <c r="AB1301" s="14"/>
      <c r="AC1301" s="14"/>
      <c r="AD1301" s="14"/>
      <c r="AE1301" s="14"/>
      <c r="AT1301" s="258" t="s">
        <v>191</v>
      </c>
      <c r="AU1301" s="258" t="s">
        <v>127</v>
      </c>
      <c r="AV1301" s="14" t="s">
        <v>188</v>
      </c>
      <c r="AW1301" s="14" t="s">
        <v>36</v>
      </c>
      <c r="AX1301" s="14" t="s">
        <v>86</v>
      </c>
      <c r="AY1301" s="258" t="s">
        <v>181</v>
      </c>
    </row>
    <row r="1302" s="2" customFormat="1" ht="24.15" customHeight="1">
      <c r="A1302" s="38"/>
      <c r="B1302" s="39"/>
      <c r="C1302" s="218" t="s">
        <v>1046</v>
      </c>
      <c r="D1302" s="218" t="s">
        <v>183</v>
      </c>
      <c r="E1302" s="219" t="s">
        <v>1777</v>
      </c>
      <c r="F1302" s="220" t="s">
        <v>1778</v>
      </c>
      <c r="G1302" s="221" t="s">
        <v>241</v>
      </c>
      <c r="H1302" s="222">
        <v>18.300000000000001</v>
      </c>
      <c r="I1302" s="223"/>
      <c r="J1302" s="224">
        <f>ROUND(I1302*H1302,2)</f>
        <v>0</v>
      </c>
      <c r="K1302" s="220" t="s">
        <v>187</v>
      </c>
      <c r="L1302" s="44"/>
      <c r="M1302" s="225" t="s">
        <v>1</v>
      </c>
      <c r="N1302" s="226" t="s">
        <v>45</v>
      </c>
      <c r="O1302" s="91"/>
      <c r="P1302" s="227">
        <f>O1302*H1302</f>
        <v>0</v>
      </c>
      <c r="Q1302" s="227">
        <v>0</v>
      </c>
      <c r="R1302" s="227">
        <f>Q1302*H1302</f>
        <v>0</v>
      </c>
      <c r="S1302" s="227">
        <v>0</v>
      </c>
      <c r="T1302" s="228">
        <f>S1302*H1302</f>
        <v>0</v>
      </c>
      <c r="U1302" s="38"/>
      <c r="V1302" s="38"/>
      <c r="W1302" s="38"/>
      <c r="X1302" s="38"/>
      <c r="Y1302" s="38"/>
      <c r="Z1302" s="38"/>
      <c r="AA1302" s="38"/>
      <c r="AB1302" s="38"/>
      <c r="AC1302" s="38"/>
      <c r="AD1302" s="38"/>
      <c r="AE1302" s="38"/>
      <c r="AR1302" s="229" t="s">
        <v>228</v>
      </c>
      <c r="AT1302" s="229" t="s">
        <v>183</v>
      </c>
      <c r="AU1302" s="229" t="s">
        <v>127</v>
      </c>
      <c r="AY1302" s="17" t="s">
        <v>181</v>
      </c>
      <c r="BE1302" s="230">
        <f>IF(N1302="základní",J1302,0)</f>
        <v>0</v>
      </c>
      <c r="BF1302" s="230">
        <f>IF(N1302="snížená",J1302,0)</f>
        <v>0</v>
      </c>
      <c r="BG1302" s="230">
        <f>IF(N1302="zákl. přenesená",J1302,0)</f>
        <v>0</v>
      </c>
      <c r="BH1302" s="230">
        <f>IF(N1302="sníž. přenesená",J1302,0)</f>
        <v>0</v>
      </c>
      <c r="BI1302" s="230">
        <f>IF(N1302="nulová",J1302,0)</f>
        <v>0</v>
      </c>
      <c r="BJ1302" s="17" t="s">
        <v>127</v>
      </c>
      <c r="BK1302" s="230">
        <f>ROUND(I1302*H1302,2)</f>
        <v>0</v>
      </c>
      <c r="BL1302" s="17" t="s">
        <v>228</v>
      </c>
      <c r="BM1302" s="229" t="s">
        <v>1779</v>
      </c>
    </row>
    <row r="1303" s="2" customFormat="1">
      <c r="A1303" s="38"/>
      <c r="B1303" s="39"/>
      <c r="C1303" s="40"/>
      <c r="D1303" s="231" t="s">
        <v>189</v>
      </c>
      <c r="E1303" s="40"/>
      <c r="F1303" s="232" t="s">
        <v>1780</v>
      </c>
      <c r="G1303" s="40"/>
      <c r="H1303" s="40"/>
      <c r="I1303" s="233"/>
      <c r="J1303" s="40"/>
      <c r="K1303" s="40"/>
      <c r="L1303" s="44"/>
      <c r="M1303" s="234"/>
      <c r="N1303" s="235"/>
      <c r="O1303" s="91"/>
      <c r="P1303" s="91"/>
      <c r="Q1303" s="91"/>
      <c r="R1303" s="91"/>
      <c r="S1303" s="91"/>
      <c r="T1303" s="92"/>
      <c r="U1303" s="38"/>
      <c r="V1303" s="38"/>
      <c r="W1303" s="38"/>
      <c r="X1303" s="38"/>
      <c r="Y1303" s="38"/>
      <c r="Z1303" s="38"/>
      <c r="AA1303" s="38"/>
      <c r="AB1303" s="38"/>
      <c r="AC1303" s="38"/>
      <c r="AD1303" s="38"/>
      <c r="AE1303" s="38"/>
      <c r="AT1303" s="17" t="s">
        <v>189</v>
      </c>
      <c r="AU1303" s="17" t="s">
        <v>127</v>
      </c>
    </row>
    <row r="1304" s="15" customFormat="1">
      <c r="A1304" s="15"/>
      <c r="B1304" s="269"/>
      <c r="C1304" s="270"/>
      <c r="D1304" s="238" t="s">
        <v>191</v>
      </c>
      <c r="E1304" s="271" t="s">
        <v>1</v>
      </c>
      <c r="F1304" s="272" t="s">
        <v>1722</v>
      </c>
      <c r="G1304" s="270"/>
      <c r="H1304" s="271" t="s">
        <v>1</v>
      </c>
      <c r="I1304" s="273"/>
      <c r="J1304" s="270"/>
      <c r="K1304" s="270"/>
      <c r="L1304" s="274"/>
      <c r="M1304" s="275"/>
      <c r="N1304" s="276"/>
      <c r="O1304" s="276"/>
      <c r="P1304" s="276"/>
      <c r="Q1304" s="276"/>
      <c r="R1304" s="276"/>
      <c r="S1304" s="276"/>
      <c r="T1304" s="277"/>
      <c r="U1304" s="15"/>
      <c r="V1304" s="15"/>
      <c r="W1304" s="15"/>
      <c r="X1304" s="15"/>
      <c r="Y1304" s="15"/>
      <c r="Z1304" s="15"/>
      <c r="AA1304" s="15"/>
      <c r="AB1304" s="15"/>
      <c r="AC1304" s="15"/>
      <c r="AD1304" s="15"/>
      <c r="AE1304" s="15"/>
      <c r="AT1304" s="278" t="s">
        <v>191</v>
      </c>
      <c r="AU1304" s="278" t="s">
        <v>127</v>
      </c>
      <c r="AV1304" s="15" t="s">
        <v>86</v>
      </c>
      <c r="AW1304" s="15" t="s">
        <v>36</v>
      </c>
      <c r="AX1304" s="15" t="s">
        <v>79</v>
      </c>
      <c r="AY1304" s="278" t="s">
        <v>181</v>
      </c>
    </row>
    <row r="1305" s="13" customFormat="1">
      <c r="A1305" s="13"/>
      <c r="B1305" s="236"/>
      <c r="C1305" s="237"/>
      <c r="D1305" s="238" t="s">
        <v>191</v>
      </c>
      <c r="E1305" s="239" t="s">
        <v>1</v>
      </c>
      <c r="F1305" s="240" t="s">
        <v>1781</v>
      </c>
      <c r="G1305" s="237"/>
      <c r="H1305" s="241">
        <v>18.300000000000001</v>
      </c>
      <c r="I1305" s="242"/>
      <c r="J1305" s="237"/>
      <c r="K1305" s="237"/>
      <c r="L1305" s="243"/>
      <c r="M1305" s="244"/>
      <c r="N1305" s="245"/>
      <c r="O1305" s="245"/>
      <c r="P1305" s="245"/>
      <c r="Q1305" s="245"/>
      <c r="R1305" s="245"/>
      <c r="S1305" s="245"/>
      <c r="T1305" s="246"/>
      <c r="U1305" s="13"/>
      <c r="V1305" s="13"/>
      <c r="W1305" s="13"/>
      <c r="X1305" s="13"/>
      <c r="Y1305" s="13"/>
      <c r="Z1305" s="13"/>
      <c r="AA1305" s="13"/>
      <c r="AB1305" s="13"/>
      <c r="AC1305" s="13"/>
      <c r="AD1305" s="13"/>
      <c r="AE1305" s="13"/>
      <c r="AT1305" s="247" t="s">
        <v>191</v>
      </c>
      <c r="AU1305" s="247" t="s">
        <v>127</v>
      </c>
      <c r="AV1305" s="13" t="s">
        <v>127</v>
      </c>
      <c r="AW1305" s="13" t="s">
        <v>36</v>
      </c>
      <c r="AX1305" s="13" t="s">
        <v>79</v>
      </c>
      <c r="AY1305" s="247" t="s">
        <v>181</v>
      </c>
    </row>
    <row r="1306" s="14" customFormat="1">
      <c r="A1306" s="14"/>
      <c r="B1306" s="248"/>
      <c r="C1306" s="249"/>
      <c r="D1306" s="238" t="s">
        <v>191</v>
      </c>
      <c r="E1306" s="250" t="s">
        <v>1</v>
      </c>
      <c r="F1306" s="251" t="s">
        <v>193</v>
      </c>
      <c r="G1306" s="249"/>
      <c r="H1306" s="252">
        <v>18.300000000000001</v>
      </c>
      <c r="I1306" s="253"/>
      <c r="J1306" s="249"/>
      <c r="K1306" s="249"/>
      <c r="L1306" s="254"/>
      <c r="M1306" s="255"/>
      <c r="N1306" s="256"/>
      <c r="O1306" s="256"/>
      <c r="P1306" s="256"/>
      <c r="Q1306" s="256"/>
      <c r="R1306" s="256"/>
      <c r="S1306" s="256"/>
      <c r="T1306" s="257"/>
      <c r="U1306" s="14"/>
      <c r="V1306" s="14"/>
      <c r="W1306" s="14"/>
      <c r="X1306" s="14"/>
      <c r="Y1306" s="14"/>
      <c r="Z1306" s="14"/>
      <c r="AA1306" s="14"/>
      <c r="AB1306" s="14"/>
      <c r="AC1306" s="14"/>
      <c r="AD1306" s="14"/>
      <c r="AE1306" s="14"/>
      <c r="AT1306" s="258" t="s">
        <v>191</v>
      </c>
      <c r="AU1306" s="258" t="s">
        <v>127</v>
      </c>
      <c r="AV1306" s="14" t="s">
        <v>188</v>
      </c>
      <c r="AW1306" s="14" t="s">
        <v>36</v>
      </c>
      <c r="AX1306" s="14" t="s">
        <v>86</v>
      </c>
      <c r="AY1306" s="258" t="s">
        <v>181</v>
      </c>
    </row>
    <row r="1307" s="2" customFormat="1" ht="24.15" customHeight="1">
      <c r="A1307" s="38"/>
      <c r="B1307" s="39"/>
      <c r="C1307" s="218" t="s">
        <v>1782</v>
      </c>
      <c r="D1307" s="218" t="s">
        <v>183</v>
      </c>
      <c r="E1307" s="219" t="s">
        <v>1783</v>
      </c>
      <c r="F1307" s="220" t="s">
        <v>1784</v>
      </c>
      <c r="G1307" s="221" t="s">
        <v>227</v>
      </c>
      <c r="H1307" s="222">
        <v>72.239999999999995</v>
      </c>
      <c r="I1307" s="223"/>
      <c r="J1307" s="224">
        <f>ROUND(I1307*H1307,2)</f>
        <v>0</v>
      </c>
      <c r="K1307" s="220" t="s">
        <v>187</v>
      </c>
      <c r="L1307" s="44"/>
      <c r="M1307" s="225" t="s">
        <v>1</v>
      </c>
      <c r="N1307" s="226" t="s">
        <v>45</v>
      </c>
      <c r="O1307" s="91"/>
      <c r="P1307" s="227">
        <f>O1307*H1307</f>
        <v>0</v>
      </c>
      <c r="Q1307" s="227">
        <v>0</v>
      </c>
      <c r="R1307" s="227">
        <f>Q1307*H1307</f>
        <v>0</v>
      </c>
      <c r="S1307" s="227">
        <v>0</v>
      </c>
      <c r="T1307" s="228">
        <f>S1307*H1307</f>
        <v>0</v>
      </c>
      <c r="U1307" s="38"/>
      <c r="V1307" s="38"/>
      <c r="W1307" s="38"/>
      <c r="X1307" s="38"/>
      <c r="Y1307" s="38"/>
      <c r="Z1307" s="38"/>
      <c r="AA1307" s="38"/>
      <c r="AB1307" s="38"/>
      <c r="AC1307" s="38"/>
      <c r="AD1307" s="38"/>
      <c r="AE1307" s="38"/>
      <c r="AR1307" s="229" t="s">
        <v>228</v>
      </c>
      <c r="AT1307" s="229" t="s">
        <v>183</v>
      </c>
      <c r="AU1307" s="229" t="s">
        <v>127</v>
      </c>
      <c r="AY1307" s="17" t="s">
        <v>181</v>
      </c>
      <c r="BE1307" s="230">
        <f>IF(N1307="základní",J1307,0)</f>
        <v>0</v>
      </c>
      <c r="BF1307" s="230">
        <f>IF(N1307="snížená",J1307,0)</f>
        <v>0</v>
      </c>
      <c r="BG1307" s="230">
        <f>IF(N1307="zákl. přenesená",J1307,0)</f>
        <v>0</v>
      </c>
      <c r="BH1307" s="230">
        <f>IF(N1307="sníž. přenesená",J1307,0)</f>
        <v>0</v>
      </c>
      <c r="BI1307" s="230">
        <f>IF(N1307="nulová",J1307,0)</f>
        <v>0</v>
      </c>
      <c r="BJ1307" s="17" t="s">
        <v>127</v>
      </c>
      <c r="BK1307" s="230">
        <f>ROUND(I1307*H1307,2)</f>
        <v>0</v>
      </c>
      <c r="BL1307" s="17" t="s">
        <v>228</v>
      </c>
      <c r="BM1307" s="229" t="s">
        <v>1785</v>
      </c>
    </row>
    <row r="1308" s="2" customFormat="1">
      <c r="A1308" s="38"/>
      <c r="B1308" s="39"/>
      <c r="C1308" s="40"/>
      <c r="D1308" s="231" t="s">
        <v>189</v>
      </c>
      <c r="E1308" s="40"/>
      <c r="F1308" s="232" t="s">
        <v>1786</v>
      </c>
      <c r="G1308" s="40"/>
      <c r="H1308" s="40"/>
      <c r="I1308" s="233"/>
      <c r="J1308" s="40"/>
      <c r="K1308" s="40"/>
      <c r="L1308" s="44"/>
      <c r="M1308" s="234"/>
      <c r="N1308" s="235"/>
      <c r="O1308" s="91"/>
      <c r="P1308" s="91"/>
      <c r="Q1308" s="91"/>
      <c r="R1308" s="91"/>
      <c r="S1308" s="91"/>
      <c r="T1308" s="92"/>
      <c r="U1308" s="38"/>
      <c r="V1308" s="38"/>
      <c r="W1308" s="38"/>
      <c r="X1308" s="38"/>
      <c r="Y1308" s="38"/>
      <c r="Z1308" s="38"/>
      <c r="AA1308" s="38"/>
      <c r="AB1308" s="38"/>
      <c r="AC1308" s="38"/>
      <c r="AD1308" s="38"/>
      <c r="AE1308" s="38"/>
      <c r="AT1308" s="17" t="s">
        <v>189</v>
      </c>
      <c r="AU1308" s="17" t="s">
        <v>127</v>
      </c>
    </row>
    <row r="1309" s="13" customFormat="1">
      <c r="A1309" s="13"/>
      <c r="B1309" s="236"/>
      <c r="C1309" s="237"/>
      <c r="D1309" s="238" t="s">
        <v>191</v>
      </c>
      <c r="E1309" s="239" t="s">
        <v>1</v>
      </c>
      <c r="F1309" s="240" t="s">
        <v>1787</v>
      </c>
      <c r="G1309" s="237"/>
      <c r="H1309" s="241">
        <v>72.239999999999995</v>
      </c>
      <c r="I1309" s="242"/>
      <c r="J1309" s="237"/>
      <c r="K1309" s="237"/>
      <c r="L1309" s="243"/>
      <c r="M1309" s="244"/>
      <c r="N1309" s="245"/>
      <c r="O1309" s="245"/>
      <c r="P1309" s="245"/>
      <c r="Q1309" s="245"/>
      <c r="R1309" s="245"/>
      <c r="S1309" s="245"/>
      <c r="T1309" s="246"/>
      <c r="U1309" s="13"/>
      <c r="V1309" s="13"/>
      <c r="W1309" s="13"/>
      <c r="X1309" s="13"/>
      <c r="Y1309" s="13"/>
      <c r="Z1309" s="13"/>
      <c r="AA1309" s="13"/>
      <c r="AB1309" s="13"/>
      <c r="AC1309" s="13"/>
      <c r="AD1309" s="13"/>
      <c r="AE1309" s="13"/>
      <c r="AT1309" s="247" t="s">
        <v>191</v>
      </c>
      <c r="AU1309" s="247" t="s">
        <v>127</v>
      </c>
      <c r="AV1309" s="13" t="s">
        <v>127</v>
      </c>
      <c r="AW1309" s="13" t="s">
        <v>36</v>
      </c>
      <c r="AX1309" s="13" t="s">
        <v>79</v>
      </c>
      <c r="AY1309" s="247" t="s">
        <v>181</v>
      </c>
    </row>
    <row r="1310" s="14" customFormat="1">
      <c r="A1310" s="14"/>
      <c r="B1310" s="248"/>
      <c r="C1310" s="249"/>
      <c r="D1310" s="238" t="s">
        <v>191</v>
      </c>
      <c r="E1310" s="250" t="s">
        <v>1</v>
      </c>
      <c r="F1310" s="251" t="s">
        <v>193</v>
      </c>
      <c r="G1310" s="249"/>
      <c r="H1310" s="252">
        <v>72.239999999999995</v>
      </c>
      <c r="I1310" s="253"/>
      <c r="J1310" s="249"/>
      <c r="K1310" s="249"/>
      <c r="L1310" s="254"/>
      <c r="M1310" s="255"/>
      <c r="N1310" s="256"/>
      <c r="O1310" s="256"/>
      <c r="P1310" s="256"/>
      <c r="Q1310" s="256"/>
      <c r="R1310" s="256"/>
      <c r="S1310" s="256"/>
      <c r="T1310" s="257"/>
      <c r="U1310" s="14"/>
      <c r="V1310" s="14"/>
      <c r="W1310" s="14"/>
      <c r="X1310" s="14"/>
      <c r="Y1310" s="14"/>
      <c r="Z1310" s="14"/>
      <c r="AA1310" s="14"/>
      <c r="AB1310" s="14"/>
      <c r="AC1310" s="14"/>
      <c r="AD1310" s="14"/>
      <c r="AE1310" s="14"/>
      <c r="AT1310" s="258" t="s">
        <v>191</v>
      </c>
      <c r="AU1310" s="258" t="s">
        <v>127</v>
      </c>
      <c r="AV1310" s="14" t="s">
        <v>188</v>
      </c>
      <c r="AW1310" s="14" t="s">
        <v>36</v>
      </c>
      <c r="AX1310" s="14" t="s">
        <v>86</v>
      </c>
      <c r="AY1310" s="258" t="s">
        <v>181</v>
      </c>
    </row>
    <row r="1311" s="2" customFormat="1" ht="44.25" customHeight="1">
      <c r="A1311" s="38"/>
      <c r="B1311" s="39"/>
      <c r="C1311" s="218" t="s">
        <v>1050</v>
      </c>
      <c r="D1311" s="218" t="s">
        <v>183</v>
      </c>
      <c r="E1311" s="219" t="s">
        <v>1788</v>
      </c>
      <c r="F1311" s="220" t="s">
        <v>1789</v>
      </c>
      <c r="G1311" s="221" t="s">
        <v>983</v>
      </c>
      <c r="H1311" s="279"/>
      <c r="I1311" s="223"/>
      <c r="J1311" s="224">
        <f>ROUND(I1311*H1311,2)</f>
        <v>0</v>
      </c>
      <c r="K1311" s="220" t="s">
        <v>187</v>
      </c>
      <c r="L1311" s="44"/>
      <c r="M1311" s="225" t="s">
        <v>1</v>
      </c>
      <c r="N1311" s="226" t="s">
        <v>45</v>
      </c>
      <c r="O1311" s="91"/>
      <c r="P1311" s="227">
        <f>O1311*H1311</f>
        <v>0</v>
      </c>
      <c r="Q1311" s="227">
        <v>0</v>
      </c>
      <c r="R1311" s="227">
        <f>Q1311*H1311</f>
        <v>0</v>
      </c>
      <c r="S1311" s="227">
        <v>0</v>
      </c>
      <c r="T1311" s="228">
        <f>S1311*H1311</f>
        <v>0</v>
      </c>
      <c r="U1311" s="38"/>
      <c r="V1311" s="38"/>
      <c r="W1311" s="38"/>
      <c r="X1311" s="38"/>
      <c r="Y1311" s="38"/>
      <c r="Z1311" s="38"/>
      <c r="AA1311" s="38"/>
      <c r="AB1311" s="38"/>
      <c r="AC1311" s="38"/>
      <c r="AD1311" s="38"/>
      <c r="AE1311" s="38"/>
      <c r="AR1311" s="229" t="s">
        <v>228</v>
      </c>
      <c r="AT1311" s="229" t="s">
        <v>183</v>
      </c>
      <c r="AU1311" s="229" t="s">
        <v>127</v>
      </c>
      <c r="AY1311" s="17" t="s">
        <v>181</v>
      </c>
      <c r="BE1311" s="230">
        <f>IF(N1311="základní",J1311,0)</f>
        <v>0</v>
      </c>
      <c r="BF1311" s="230">
        <f>IF(N1311="snížená",J1311,0)</f>
        <v>0</v>
      </c>
      <c r="BG1311" s="230">
        <f>IF(N1311="zákl. přenesená",J1311,0)</f>
        <v>0</v>
      </c>
      <c r="BH1311" s="230">
        <f>IF(N1311="sníž. přenesená",J1311,0)</f>
        <v>0</v>
      </c>
      <c r="BI1311" s="230">
        <f>IF(N1311="nulová",J1311,0)</f>
        <v>0</v>
      </c>
      <c r="BJ1311" s="17" t="s">
        <v>127</v>
      </c>
      <c r="BK1311" s="230">
        <f>ROUND(I1311*H1311,2)</f>
        <v>0</v>
      </c>
      <c r="BL1311" s="17" t="s">
        <v>228</v>
      </c>
      <c r="BM1311" s="229" t="s">
        <v>1790</v>
      </c>
    </row>
    <row r="1312" s="2" customFormat="1">
      <c r="A1312" s="38"/>
      <c r="B1312" s="39"/>
      <c r="C1312" s="40"/>
      <c r="D1312" s="231" t="s">
        <v>189</v>
      </c>
      <c r="E1312" s="40"/>
      <c r="F1312" s="232" t="s">
        <v>1791</v>
      </c>
      <c r="G1312" s="40"/>
      <c r="H1312" s="40"/>
      <c r="I1312" s="233"/>
      <c r="J1312" s="40"/>
      <c r="K1312" s="40"/>
      <c r="L1312" s="44"/>
      <c r="M1312" s="234"/>
      <c r="N1312" s="235"/>
      <c r="O1312" s="91"/>
      <c r="P1312" s="91"/>
      <c r="Q1312" s="91"/>
      <c r="R1312" s="91"/>
      <c r="S1312" s="91"/>
      <c r="T1312" s="92"/>
      <c r="U1312" s="38"/>
      <c r="V1312" s="38"/>
      <c r="W1312" s="38"/>
      <c r="X1312" s="38"/>
      <c r="Y1312" s="38"/>
      <c r="Z1312" s="38"/>
      <c r="AA1312" s="38"/>
      <c r="AB1312" s="38"/>
      <c r="AC1312" s="38"/>
      <c r="AD1312" s="38"/>
      <c r="AE1312" s="38"/>
      <c r="AT1312" s="17" t="s">
        <v>189</v>
      </c>
      <c r="AU1312" s="17" t="s">
        <v>127</v>
      </c>
    </row>
    <row r="1313" s="12" customFormat="1" ht="22.8" customHeight="1">
      <c r="A1313" s="12"/>
      <c r="B1313" s="202"/>
      <c r="C1313" s="203"/>
      <c r="D1313" s="204" t="s">
        <v>78</v>
      </c>
      <c r="E1313" s="216" t="s">
        <v>1792</v>
      </c>
      <c r="F1313" s="216" t="s">
        <v>1793</v>
      </c>
      <c r="G1313" s="203"/>
      <c r="H1313" s="203"/>
      <c r="I1313" s="206"/>
      <c r="J1313" s="217">
        <f>BK1313</f>
        <v>0</v>
      </c>
      <c r="K1313" s="203"/>
      <c r="L1313" s="208"/>
      <c r="M1313" s="209"/>
      <c r="N1313" s="210"/>
      <c r="O1313" s="210"/>
      <c r="P1313" s="211">
        <f>SUM(P1314:P1381)</f>
        <v>0</v>
      </c>
      <c r="Q1313" s="210"/>
      <c r="R1313" s="211">
        <f>SUM(R1314:R1381)</f>
        <v>0</v>
      </c>
      <c r="S1313" s="210"/>
      <c r="T1313" s="212">
        <f>SUM(T1314:T1381)</f>
        <v>0</v>
      </c>
      <c r="U1313" s="12"/>
      <c r="V1313" s="12"/>
      <c r="W1313" s="12"/>
      <c r="X1313" s="12"/>
      <c r="Y1313" s="12"/>
      <c r="Z1313" s="12"/>
      <c r="AA1313" s="12"/>
      <c r="AB1313" s="12"/>
      <c r="AC1313" s="12"/>
      <c r="AD1313" s="12"/>
      <c r="AE1313" s="12"/>
      <c r="AR1313" s="213" t="s">
        <v>127</v>
      </c>
      <c r="AT1313" s="214" t="s">
        <v>78</v>
      </c>
      <c r="AU1313" s="214" t="s">
        <v>86</v>
      </c>
      <c r="AY1313" s="213" t="s">
        <v>181</v>
      </c>
      <c r="BK1313" s="215">
        <f>SUM(BK1314:BK1381)</f>
        <v>0</v>
      </c>
    </row>
    <row r="1314" s="2" customFormat="1" ht="24.15" customHeight="1">
      <c r="A1314" s="38"/>
      <c r="B1314" s="39"/>
      <c r="C1314" s="218" t="s">
        <v>1794</v>
      </c>
      <c r="D1314" s="218" t="s">
        <v>183</v>
      </c>
      <c r="E1314" s="219" t="s">
        <v>1795</v>
      </c>
      <c r="F1314" s="220" t="s">
        <v>1796</v>
      </c>
      <c r="G1314" s="221" t="s">
        <v>227</v>
      </c>
      <c r="H1314" s="222">
        <v>414.30000000000001</v>
      </c>
      <c r="I1314" s="223"/>
      <c r="J1314" s="224">
        <f>ROUND(I1314*H1314,2)</f>
        <v>0</v>
      </c>
      <c r="K1314" s="220" t="s">
        <v>187</v>
      </c>
      <c r="L1314" s="44"/>
      <c r="M1314" s="225" t="s">
        <v>1</v>
      </c>
      <c r="N1314" s="226" t="s">
        <v>45</v>
      </c>
      <c r="O1314" s="91"/>
      <c r="P1314" s="227">
        <f>O1314*H1314</f>
        <v>0</v>
      </c>
      <c r="Q1314" s="227">
        <v>0</v>
      </c>
      <c r="R1314" s="227">
        <f>Q1314*H1314</f>
        <v>0</v>
      </c>
      <c r="S1314" s="227">
        <v>0</v>
      </c>
      <c r="T1314" s="228">
        <f>S1314*H1314</f>
        <v>0</v>
      </c>
      <c r="U1314" s="38"/>
      <c r="V1314" s="38"/>
      <c r="W1314" s="38"/>
      <c r="X1314" s="38"/>
      <c r="Y1314" s="38"/>
      <c r="Z1314" s="38"/>
      <c r="AA1314" s="38"/>
      <c r="AB1314" s="38"/>
      <c r="AC1314" s="38"/>
      <c r="AD1314" s="38"/>
      <c r="AE1314" s="38"/>
      <c r="AR1314" s="229" t="s">
        <v>228</v>
      </c>
      <c r="AT1314" s="229" t="s">
        <v>183</v>
      </c>
      <c r="AU1314" s="229" t="s">
        <v>127</v>
      </c>
      <c r="AY1314" s="17" t="s">
        <v>181</v>
      </c>
      <c r="BE1314" s="230">
        <f>IF(N1314="základní",J1314,0)</f>
        <v>0</v>
      </c>
      <c r="BF1314" s="230">
        <f>IF(N1314="snížená",J1314,0)</f>
        <v>0</v>
      </c>
      <c r="BG1314" s="230">
        <f>IF(N1314="zákl. přenesená",J1314,0)</f>
        <v>0</v>
      </c>
      <c r="BH1314" s="230">
        <f>IF(N1314="sníž. přenesená",J1314,0)</f>
        <v>0</v>
      </c>
      <c r="BI1314" s="230">
        <f>IF(N1314="nulová",J1314,0)</f>
        <v>0</v>
      </c>
      <c r="BJ1314" s="17" t="s">
        <v>127</v>
      </c>
      <c r="BK1314" s="230">
        <f>ROUND(I1314*H1314,2)</f>
        <v>0</v>
      </c>
      <c r="BL1314" s="17" t="s">
        <v>228</v>
      </c>
      <c r="BM1314" s="229" t="s">
        <v>1797</v>
      </c>
    </row>
    <row r="1315" s="2" customFormat="1">
      <c r="A1315" s="38"/>
      <c r="B1315" s="39"/>
      <c r="C1315" s="40"/>
      <c r="D1315" s="231" t="s">
        <v>189</v>
      </c>
      <c r="E1315" s="40"/>
      <c r="F1315" s="232" t="s">
        <v>1798</v>
      </c>
      <c r="G1315" s="40"/>
      <c r="H1315" s="40"/>
      <c r="I1315" s="233"/>
      <c r="J1315" s="40"/>
      <c r="K1315" s="40"/>
      <c r="L1315" s="44"/>
      <c r="M1315" s="234"/>
      <c r="N1315" s="235"/>
      <c r="O1315" s="91"/>
      <c r="P1315" s="91"/>
      <c r="Q1315" s="91"/>
      <c r="R1315" s="91"/>
      <c r="S1315" s="91"/>
      <c r="T1315" s="92"/>
      <c r="U1315" s="38"/>
      <c r="V1315" s="38"/>
      <c r="W1315" s="38"/>
      <c r="X1315" s="38"/>
      <c r="Y1315" s="38"/>
      <c r="Z1315" s="38"/>
      <c r="AA1315" s="38"/>
      <c r="AB1315" s="38"/>
      <c r="AC1315" s="38"/>
      <c r="AD1315" s="38"/>
      <c r="AE1315" s="38"/>
      <c r="AT1315" s="17" t="s">
        <v>189</v>
      </c>
      <c r="AU1315" s="17" t="s">
        <v>127</v>
      </c>
    </row>
    <row r="1316" s="15" customFormat="1">
      <c r="A1316" s="15"/>
      <c r="B1316" s="269"/>
      <c r="C1316" s="270"/>
      <c r="D1316" s="238" t="s">
        <v>191</v>
      </c>
      <c r="E1316" s="271" t="s">
        <v>1</v>
      </c>
      <c r="F1316" s="272" t="s">
        <v>1799</v>
      </c>
      <c r="G1316" s="270"/>
      <c r="H1316" s="271" t="s">
        <v>1</v>
      </c>
      <c r="I1316" s="273"/>
      <c r="J1316" s="270"/>
      <c r="K1316" s="270"/>
      <c r="L1316" s="274"/>
      <c r="M1316" s="275"/>
      <c r="N1316" s="276"/>
      <c r="O1316" s="276"/>
      <c r="P1316" s="276"/>
      <c r="Q1316" s="276"/>
      <c r="R1316" s="276"/>
      <c r="S1316" s="276"/>
      <c r="T1316" s="277"/>
      <c r="U1316" s="15"/>
      <c r="V1316" s="15"/>
      <c r="W1316" s="15"/>
      <c r="X1316" s="15"/>
      <c r="Y1316" s="15"/>
      <c r="Z1316" s="15"/>
      <c r="AA1316" s="15"/>
      <c r="AB1316" s="15"/>
      <c r="AC1316" s="15"/>
      <c r="AD1316" s="15"/>
      <c r="AE1316" s="15"/>
      <c r="AT1316" s="278" t="s">
        <v>191</v>
      </c>
      <c r="AU1316" s="278" t="s">
        <v>127</v>
      </c>
      <c r="AV1316" s="15" t="s">
        <v>86</v>
      </c>
      <c r="AW1316" s="15" t="s">
        <v>36</v>
      </c>
      <c r="AX1316" s="15" t="s">
        <v>79</v>
      </c>
      <c r="AY1316" s="278" t="s">
        <v>181</v>
      </c>
    </row>
    <row r="1317" s="13" customFormat="1">
      <c r="A1317" s="13"/>
      <c r="B1317" s="236"/>
      <c r="C1317" s="237"/>
      <c r="D1317" s="238" t="s">
        <v>191</v>
      </c>
      <c r="E1317" s="239" t="s">
        <v>1</v>
      </c>
      <c r="F1317" s="240" t="s">
        <v>1800</v>
      </c>
      <c r="G1317" s="237"/>
      <c r="H1317" s="241">
        <v>374.80000000000001</v>
      </c>
      <c r="I1317" s="242"/>
      <c r="J1317" s="237"/>
      <c r="K1317" s="237"/>
      <c r="L1317" s="243"/>
      <c r="M1317" s="244"/>
      <c r="N1317" s="245"/>
      <c r="O1317" s="245"/>
      <c r="P1317" s="245"/>
      <c r="Q1317" s="245"/>
      <c r="R1317" s="245"/>
      <c r="S1317" s="245"/>
      <c r="T1317" s="246"/>
      <c r="U1317" s="13"/>
      <c r="V1317" s="13"/>
      <c r="W1317" s="13"/>
      <c r="X1317" s="13"/>
      <c r="Y1317" s="13"/>
      <c r="Z1317" s="13"/>
      <c r="AA1317" s="13"/>
      <c r="AB1317" s="13"/>
      <c r="AC1317" s="13"/>
      <c r="AD1317" s="13"/>
      <c r="AE1317" s="13"/>
      <c r="AT1317" s="247" t="s">
        <v>191</v>
      </c>
      <c r="AU1317" s="247" t="s">
        <v>127</v>
      </c>
      <c r="AV1317" s="13" t="s">
        <v>127</v>
      </c>
      <c r="AW1317" s="13" t="s">
        <v>36</v>
      </c>
      <c r="AX1317" s="13" t="s">
        <v>79</v>
      </c>
      <c r="AY1317" s="247" t="s">
        <v>181</v>
      </c>
    </row>
    <row r="1318" s="15" customFormat="1">
      <c r="A1318" s="15"/>
      <c r="B1318" s="269"/>
      <c r="C1318" s="270"/>
      <c r="D1318" s="238" t="s">
        <v>191</v>
      </c>
      <c r="E1318" s="271" t="s">
        <v>1</v>
      </c>
      <c r="F1318" s="272" t="s">
        <v>1801</v>
      </c>
      <c r="G1318" s="270"/>
      <c r="H1318" s="271" t="s">
        <v>1</v>
      </c>
      <c r="I1318" s="273"/>
      <c r="J1318" s="270"/>
      <c r="K1318" s="270"/>
      <c r="L1318" s="274"/>
      <c r="M1318" s="275"/>
      <c r="N1318" s="276"/>
      <c r="O1318" s="276"/>
      <c r="P1318" s="276"/>
      <c r="Q1318" s="276"/>
      <c r="R1318" s="276"/>
      <c r="S1318" s="276"/>
      <c r="T1318" s="277"/>
      <c r="U1318" s="15"/>
      <c r="V1318" s="15"/>
      <c r="W1318" s="15"/>
      <c r="X1318" s="15"/>
      <c r="Y1318" s="15"/>
      <c r="Z1318" s="15"/>
      <c r="AA1318" s="15"/>
      <c r="AB1318" s="15"/>
      <c r="AC1318" s="15"/>
      <c r="AD1318" s="15"/>
      <c r="AE1318" s="15"/>
      <c r="AT1318" s="278" t="s">
        <v>191</v>
      </c>
      <c r="AU1318" s="278" t="s">
        <v>127</v>
      </c>
      <c r="AV1318" s="15" t="s">
        <v>86</v>
      </c>
      <c r="AW1318" s="15" t="s">
        <v>36</v>
      </c>
      <c r="AX1318" s="15" t="s">
        <v>79</v>
      </c>
      <c r="AY1318" s="278" t="s">
        <v>181</v>
      </c>
    </row>
    <row r="1319" s="13" customFormat="1">
      <c r="A1319" s="13"/>
      <c r="B1319" s="236"/>
      <c r="C1319" s="237"/>
      <c r="D1319" s="238" t="s">
        <v>191</v>
      </c>
      <c r="E1319" s="239" t="s">
        <v>1</v>
      </c>
      <c r="F1319" s="240" t="s">
        <v>1802</v>
      </c>
      <c r="G1319" s="237"/>
      <c r="H1319" s="241">
        <v>39.5</v>
      </c>
      <c r="I1319" s="242"/>
      <c r="J1319" s="237"/>
      <c r="K1319" s="237"/>
      <c r="L1319" s="243"/>
      <c r="M1319" s="244"/>
      <c r="N1319" s="245"/>
      <c r="O1319" s="245"/>
      <c r="P1319" s="245"/>
      <c r="Q1319" s="245"/>
      <c r="R1319" s="245"/>
      <c r="S1319" s="245"/>
      <c r="T1319" s="246"/>
      <c r="U1319" s="13"/>
      <c r="V1319" s="13"/>
      <c r="W1319" s="13"/>
      <c r="X1319" s="13"/>
      <c r="Y1319" s="13"/>
      <c r="Z1319" s="13"/>
      <c r="AA1319" s="13"/>
      <c r="AB1319" s="13"/>
      <c r="AC1319" s="13"/>
      <c r="AD1319" s="13"/>
      <c r="AE1319" s="13"/>
      <c r="AT1319" s="247" t="s">
        <v>191</v>
      </c>
      <c r="AU1319" s="247" t="s">
        <v>127</v>
      </c>
      <c r="AV1319" s="13" t="s">
        <v>127</v>
      </c>
      <c r="AW1319" s="13" t="s">
        <v>36</v>
      </c>
      <c r="AX1319" s="13" t="s">
        <v>79</v>
      </c>
      <c r="AY1319" s="247" t="s">
        <v>181</v>
      </c>
    </row>
    <row r="1320" s="14" customFormat="1">
      <c r="A1320" s="14"/>
      <c r="B1320" s="248"/>
      <c r="C1320" s="249"/>
      <c r="D1320" s="238" t="s">
        <v>191</v>
      </c>
      <c r="E1320" s="250" t="s">
        <v>1</v>
      </c>
      <c r="F1320" s="251" t="s">
        <v>193</v>
      </c>
      <c r="G1320" s="249"/>
      <c r="H1320" s="252">
        <v>414.30000000000001</v>
      </c>
      <c r="I1320" s="253"/>
      <c r="J1320" s="249"/>
      <c r="K1320" s="249"/>
      <c r="L1320" s="254"/>
      <c r="M1320" s="255"/>
      <c r="N1320" s="256"/>
      <c r="O1320" s="256"/>
      <c r="P1320" s="256"/>
      <c r="Q1320" s="256"/>
      <c r="R1320" s="256"/>
      <c r="S1320" s="256"/>
      <c r="T1320" s="257"/>
      <c r="U1320" s="14"/>
      <c r="V1320" s="14"/>
      <c r="W1320" s="14"/>
      <c r="X1320" s="14"/>
      <c r="Y1320" s="14"/>
      <c r="Z1320" s="14"/>
      <c r="AA1320" s="14"/>
      <c r="AB1320" s="14"/>
      <c r="AC1320" s="14"/>
      <c r="AD1320" s="14"/>
      <c r="AE1320" s="14"/>
      <c r="AT1320" s="258" t="s">
        <v>191</v>
      </c>
      <c r="AU1320" s="258" t="s">
        <v>127</v>
      </c>
      <c r="AV1320" s="14" t="s">
        <v>188</v>
      </c>
      <c r="AW1320" s="14" t="s">
        <v>36</v>
      </c>
      <c r="AX1320" s="14" t="s">
        <v>86</v>
      </c>
      <c r="AY1320" s="258" t="s">
        <v>181</v>
      </c>
    </row>
    <row r="1321" s="2" customFormat="1" ht="24.15" customHeight="1">
      <c r="A1321" s="38"/>
      <c r="B1321" s="39"/>
      <c r="C1321" s="218" t="s">
        <v>1054</v>
      </c>
      <c r="D1321" s="218" t="s">
        <v>183</v>
      </c>
      <c r="E1321" s="219" t="s">
        <v>1803</v>
      </c>
      <c r="F1321" s="220" t="s">
        <v>1804</v>
      </c>
      <c r="G1321" s="221" t="s">
        <v>227</v>
      </c>
      <c r="H1321" s="222">
        <v>414.30000000000001</v>
      </c>
      <c r="I1321" s="223"/>
      <c r="J1321" s="224">
        <f>ROUND(I1321*H1321,2)</f>
        <v>0</v>
      </c>
      <c r="K1321" s="220" t="s">
        <v>187</v>
      </c>
      <c r="L1321" s="44"/>
      <c r="M1321" s="225" t="s">
        <v>1</v>
      </c>
      <c r="N1321" s="226" t="s">
        <v>45</v>
      </c>
      <c r="O1321" s="91"/>
      <c r="P1321" s="227">
        <f>O1321*H1321</f>
        <v>0</v>
      </c>
      <c r="Q1321" s="227">
        <v>0</v>
      </c>
      <c r="R1321" s="227">
        <f>Q1321*H1321</f>
        <v>0</v>
      </c>
      <c r="S1321" s="227">
        <v>0</v>
      </c>
      <c r="T1321" s="228">
        <f>S1321*H1321</f>
        <v>0</v>
      </c>
      <c r="U1321" s="38"/>
      <c r="V1321" s="38"/>
      <c r="W1321" s="38"/>
      <c r="X1321" s="38"/>
      <c r="Y1321" s="38"/>
      <c r="Z1321" s="38"/>
      <c r="AA1321" s="38"/>
      <c r="AB1321" s="38"/>
      <c r="AC1321" s="38"/>
      <c r="AD1321" s="38"/>
      <c r="AE1321" s="38"/>
      <c r="AR1321" s="229" t="s">
        <v>228</v>
      </c>
      <c r="AT1321" s="229" t="s">
        <v>183</v>
      </c>
      <c r="AU1321" s="229" t="s">
        <v>127</v>
      </c>
      <c r="AY1321" s="17" t="s">
        <v>181</v>
      </c>
      <c r="BE1321" s="230">
        <f>IF(N1321="základní",J1321,0)</f>
        <v>0</v>
      </c>
      <c r="BF1321" s="230">
        <f>IF(N1321="snížená",J1321,0)</f>
        <v>0</v>
      </c>
      <c r="BG1321" s="230">
        <f>IF(N1321="zákl. přenesená",J1321,0)</f>
        <v>0</v>
      </c>
      <c r="BH1321" s="230">
        <f>IF(N1321="sníž. přenesená",J1321,0)</f>
        <v>0</v>
      </c>
      <c r="BI1321" s="230">
        <f>IF(N1321="nulová",J1321,0)</f>
        <v>0</v>
      </c>
      <c r="BJ1321" s="17" t="s">
        <v>127</v>
      </c>
      <c r="BK1321" s="230">
        <f>ROUND(I1321*H1321,2)</f>
        <v>0</v>
      </c>
      <c r="BL1321" s="17" t="s">
        <v>228</v>
      </c>
      <c r="BM1321" s="229" t="s">
        <v>1805</v>
      </c>
    </row>
    <row r="1322" s="2" customFormat="1">
      <c r="A1322" s="38"/>
      <c r="B1322" s="39"/>
      <c r="C1322" s="40"/>
      <c r="D1322" s="231" t="s">
        <v>189</v>
      </c>
      <c r="E1322" s="40"/>
      <c r="F1322" s="232" t="s">
        <v>1806</v>
      </c>
      <c r="G1322" s="40"/>
      <c r="H1322" s="40"/>
      <c r="I1322" s="233"/>
      <c r="J1322" s="40"/>
      <c r="K1322" s="40"/>
      <c r="L1322" s="44"/>
      <c r="M1322" s="234"/>
      <c r="N1322" s="235"/>
      <c r="O1322" s="91"/>
      <c r="P1322" s="91"/>
      <c r="Q1322" s="91"/>
      <c r="R1322" s="91"/>
      <c r="S1322" s="91"/>
      <c r="T1322" s="92"/>
      <c r="U1322" s="38"/>
      <c r="V1322" s="38"/>
      <c r="W1322" s="38"/>
      <c r="X1322" s="38"/>
      <c r="Y1322" s="38"/>
      <c r="Z1322" s="38"/>
      <c r="AA1322" s="38"/>
      <c r="AB1322" s="38"/>
      <c r="AC1322" s="38"/>
      <c r="AD1322" s="38"/>
      <c r="AE1322" s="38"/>
      <c r="AT1322" s="17" t="s">
        <v>189</v>
      </c>
      <c r="AU1322" s="17" t="s">
        <v>127</v>
      </c>
    </row>
    <row r="1323" s="2" customFormat="1" ht="24.15" customHeight="1">
      <c r="A1323" s="38"/>
      <c r="B1323" s="39"/>
      <c r="C1323" s="218" t="s">
        <v>1807</v>
      </c>
      <c r="D1323" s="218" t="s">
        <v>183</v>
      </c>
      <c r="E1323" s="219" t="s">
        <v>1808</v>
      </c>
      <c r="F1323" s="220" t="s">
        <v>1809</v>
      </c>
      <c r="G1323" s="221" t="s">
        <v>227</v>
      </c>
      <c r="H1323" s="222">
        <v>39.924999999999997</v>
      </c>
      <c r="I1323" s="223"/>
      <c r="J1323" s="224">
        <f>ROUND(I1323*H1323,2)</f>
        <v>0</v>
      </c>
      <c r="K1323" s="220" t="s">
        <v>187</v>
      </c>
      <c r="L1323" s="44"/>
      <c r="M1323" s="225" t="s">
        <v>1</v>
      </c>
      <c r="N1323" s="226" t="s">
        <v>45</v>
      </c>
      <c r="O1323" s="91"/>
      <c r="P1323" s="227">
        <f>O1323*H1323</f>
        <v>0</v>
      </c>
      <c r="Q1323" s="227">
        <v>0</v>
      </c>
      <c r="R1323" s="227">
        <f>Q1323*H1323</f>
        <v>0</v>
      </c>
      <c r="S1323" s="227">
        <v>0</v>
      </c>
      <c r="T1323" s="228">
        <f>S1323*H1323</f>
        <v>0</v>
      </c>
      <c r="U1323" s="38"/>
      <c r="V1323" s="38"/>
      <c r="W1323" s="38"/>
      <c r="X1323" s="38"/>
      <c r="Y1323" s="38"/>
      <c r="Z1323" s="38"/>
      <c r="AA1323" s="38"/>
      <c r="AB1323" s="38"/>
      <c r="AC1323" s="38"/>
      <c r="AD1323" s="38"/>
      <c r="AE1323" s="38"/>
      <c r="AR1323" s="229" t="s">
        <v>228</v>
      </c>
      <c r="AT1323" s="229" t="s">
        <v>183</v>
      </c>
      <c r="AU1323" s="229" t="s">
        <v>127</v>
      </c>
      <c r="AY1323" s="17" t="s">
        <v>181</v>
      </c>
      <c r="BE1323" s="230">
        <f>IF(N1323="základní",J1323,0)</f>
        <v>0</v>
      </c>
      <c r="BF1323" s="230">
        <f>IF(N1323="snížená",J1323,0)</f>
        <v>0</v>
      </c>
      <c r="BG1323" s="230">
        <f>IF(N1323="zákl. přenesená",J1323,0)</f>
        <v>0</v>
      </c>
      <c r="BH1323" s="230">
        <f>IF(N1323="sníž. přenesená",J1323,0)</f>
        <v>0</v>
      </c>
      <c r="BI1323" s="230">
        <f>IF(N1323="nulová",J1323,0)</f>
        <v>0</v>
      </c>
      <c r="BJ1323" s="17" t="s">
        <v>127</v>
      </c>
      <c r="BK1323" s="230">
        <f>ROUND(I1323*H1323,2)</f>
        <v>0</v>
      </c>
      <c r="BL1323" s="17" t="s">
        <v>228</v>
      </c>
      <c r="BM1323" s="229" t="s">
        <v>1810</v>
      </c>
    </row>
    <row r="1324" s="2" customFormat="1">
      <c r="A1324" s="38"/>
      <c r="B1324" s="39"/>
      <c r="C1324" s="40"/>
      <c r="D1324" s="231" t="s">
        <v>189</v>
      </c>
      <c r="E1324" s="40"/>
      <c r="F1324" s="232" t="s">
        <v>1811</v>
      </c>
      <c r="G1324" s="40"/>
      <c r="H1324" s="40"/>
      <c r="I1324" s="233"/>
      <c r="J1324" s="40"/>
      <c r="K1324" s="40"/>
      <c r="L1324" s="44"/>
      <c r="M1324" s="234"/>
      <c r="N1324" s="235"/>
      <c r="O1324" s="91"/>
      <c r="P1324" s="91"/>
      <c r="Q1324" s="91"/>
      <c r="R1324" s="91"/>
      <c r="S1324" s="91"/>
      <c r="T1324" s="92"/>
      <c r="U1324" s="38"/>
      <c r="V1324" s="38"/>
      <c r="W1324" s="38"/>
      <c r="X1324" s="38"/>
      <c r="Y1324" s="38"/>
      <c r="Z1324" s="38"/>
      <c r="AA1324" s="38"/>
      <c r="AB1324" s="38"/>
      <c r="AC1324" s="38"/>
      <c r="AD1324" s="38"/>
      <c r="AE1324" s="38"/>
      <c r="AT1324" s="17" t="s">
        <v>189</v>
      </c>
      <c r="AU1324" s="17" t="s">
        <v>127</v>
      </c>
    </row>
    <row r="1325" s="13" customFormat="1">
      <c r="A1325" s="13"/>
      <c r="B1325" s="236"/>
      <c r="C1325" s="237"/>
      <c r="D1325" s="238" t="s">
        <v>191</v>
      </c>
      <c r="E1325" s="239" t="s">
        <v>1</v>
      </c>
      <c r="F1325" s="240" t="s">
        <v>1812</v>
      </c>
      <c r="G1325" s="237"/>
      <c r="H1325" s="241">
        <v>39.924999999999997</v>
      </c>
      <c r="I1325" s="242"/>
      <c r="J1325" s="237"/>
      <c r="K1325" s="237"/>
      <c r="L1325" s="243"/>
      <c r="M1325" s="244"/>
      <c r="N1325" s="245"/>
      <c r="O1325" s="245"/>
      <c r="P1325" s="245"/>
      <c r="Q1325" s="245"/>
      <c r="R1325" s="245"/>
      <c r="S1325" s="245"/>
      <c r="T1325" s="246"/>
      <c r="U1325" s="13"/>
      <c r="V1325" s="13"/>
      <c r="W1325" s="13"/>
      <c r="X1325" s="13"/>
      <c r="Y1325" s="13"/>
      <c r="Z1325" s="13"/>
      <c r="AA1325" s="13"/>
      <c r="AB1325" s="13"/>
      <c r="AC1325" s="13"/>
      <c r="AD1325" s="13"/>
      <c r="AE1325" s="13"/>
      <c r="AT1325" s="247" t="s">
        <v>191</v>
      </c>
      <c r="AU1325" s="247" t="s">
        <v>127</v>
      </c>
      <c r="AV1325" s="13" t="s">
        <v>127</v>
      </c>
      <c r="AW1325" s="13" t="s">
        <v>36</v>
      </c>
      <c r="AX1325" s="13" t="s">
        <v>79</v>
      </c>
      <c r="AY1325" s="247" t="s">
        <v>181</v>
      </c>
    </row>
    <row r="1326" s="14" customFormat="1">
      <c r="A1326" s="14"/>
      <c r="B1326" s="248"/>
      <c r="C1326" s="249"/>
      <c r="D1326" s="238" t="s">
        <v>191</v>
      </c>
      <c r="E1326" s="250" t="s">
        <v>1</v>
      </c>
      <c r="F1326" s="251" t="s">
        <v>193</v>
      </c>
      <c r="G1326" s="249"/>
      <c r="H1326" s="252">
        <v>39.924999999999997</v>
      </c>
      <c r="I1326" s="253"/>
      <c r="J1326" s="249"/>
      <c r="K1326" s="249"/>
      <c r="L1326" s="254"/>
      <c r="M1326" s="255"/>
      <c r="N1326" s="256"/>
      <c r="O1326" s="256"/>
      <c r="P1326" s="256"/>
      <c r="Q1326" s="256"/>
      <c r="R1326" s="256"/>
      <c r="S1326" s="256"/>
      <c r="T1326" s="257"/>
      <c r="U1326" s="14"/>
      <c r="V1326" s="14"/>
      <c r="W1326" s="14"/>
      <c r="X1326" s="14"/>
      <c r="Y1326" s="14"/>
      <c r="Z1326" s="14"/>
      <c r="AA1326" s="14"/>
      <c r="AB1326" s="14"/>
      <c r="AC1326" s="14"/>
      <c r="AD1326" s="14"/>
      <c r="AE1326" s="14"/>
      <c r="AT1326" s="258" t="s">
        <v>191</v>
      </c>
      <c r="AU1326" s="258" t="s">
        <v>127</v>
      </c>
      <c r="AV1326" s="14" t="s">
        <v>188</v>
      </c>
      <c r="AW1326" s="14" t="s">
        <v>36</v>
      </c>
      <c r="AX1326" s="14" t="s">
        <v>86</v>
      </c>
      <c r="AY1326" s="258" t="s">
        <v>181</v>
      </c>
    </row>
    <row r="1327" s="2" customFormat="1" ht="24.15" customHeight="1">
      <c r="A1327" s="38"/>
      <c r="B1327" s="39"/>
      <c r="C1327" s="218" t="s">
        <v>1058</v>
      </c>
      <c r="D1327" s="218" t="s">
        <v>183</v>
      </c>
      <c r="E1327" s="219" t="s">
        <v>1813</v>
      </c>
      <c r="F1327" s="220" t="s">
        <v>1814</v>
      </c>
      <c r="G1327" s="221" t="s">
        <v>227</v>
      </c>
      <c r="H1327" s="222">
        <v>828.60000000000002</v>
      </c>
      <c r="I1327" s="223"/>
      <c r="J1327" s="224">
        <f>ROUND(I1327*H1327,2)</f>
        <v>0</v>
      </c>
      <c r="K1327" s="220" t="s">
        <v>187</v>
      </c>
      <c r="L1327" s="44"/>
      <c r="M1327" s="225" t="s">
        <v>1</v>
      </c>
      <c r="N1327" s="226" t="s">
        <v>45</v>
      </c>
      <c r="O1327" s="91"/>
      <c r="P1327" s="227">
        <f>O1327*H1327</f>
        <v>0</v>
      </c>
      <c r="Q1327" s="227">
        <v>0</v>
      </c>
      <c r="R1327" s="227">
        <f>Q1327*H1327</f>
        <v>0</v>
      </c>
      <c r="S1327" s="227">
        <v>0</v>
      </c>
      <c r="T1327" s="228">
        <f>S1327*H1327</f>
        <v>0</v>
      </c>
      <c r="U1327" s="38"/>
      <c r="V1327" s="38"/>
      <c r="W1327" s="38"/>
      <c r="X1327" s="38"/>
      <c r="Y1327" s="38"/>
      <c r="Z1327" s="38"/>
      <c r="AA1327" s="38"/>
      <c r="AB1327" s="38"/>
      <c r="AC1327" s="38"/>
      <c r="AD1327" s="38"/>
      <c r="AE1327" s="38"/>
      <c r="AR1327" s="229" t="s">
        <v>228</v>
      </c>
      <c r="AT1327" s="229" t="s">
        <v>183</v>
      </c>
      <c r="AU1327" s="229" t="s">
        <v>127</v>
      </c>
      <c r="AY1327" s="17" t="s">
        <v>181</v>
      </c>
      <c r="BE1327" s="230">
        <f>IF(N1327="základní",J1327,0)</f>
        <v>0</v>
      </c>
      <c r="BF1327" s="230">
        <f>IF(N1327="snížená",J1327,0)</f>
        <v>0</v>
      </c>
      <c r="BG1327" s="230">
        <f>IF(N1327="zákl. přenesená",J1327,0)</f>
        <v>0</v>
      </c>
      <c r="BH1327" s="230">
        <f>IF(N1327="sníž. přenesená",J1327,0)</f>
        <v>0</v>
      </c>
      <c r="BI1327" s="230">
        <f>IF(N1327="nulová",J1327,0)</f>
        <v>0</v>
      </c>
      <c r="BJ1327" s="17" t="s">
        <v>127</v>
      </c>
      <c r="BK1327" s="230">
        <f>ROUND(I1327*H1327,2)</f>
        <v>0</v>
      </c>
      <c r="BL1327" s="17" t="s">
        <v>228</v>
      </c>
      <c r="BM1327" s="229" t="s">
        <v>1815</v>
      </c>
    </row>
    <row r="1328" s="2" customFormat="1">
      <c r="A1328" s="38"/>
      <c r="B1328" s="39"/>
      <c r="C1328" s="40"/>
      <c r="D1328" s="231" t="s">
        <v>189</v>
      </c>
      <c r="E1328" s="40"/>
      <c r="F1328" s="232" t="s">
        <v>1816</v>
      </c>
      <c r="G1328" s="40"/>
      <c r="H1328" s="40"/>
      <c r="I1328" s="233"/>
      <c r="J1328" s="40"/>
      <c r="K1328" s="40"/>
      <c r="L1328" s="44"/>
      <c r="M1328" s="234"/>
      <c r="N1328" s="235"/>
      <c r="O1328" s="91"/>
      <c r="P1328" s="91"/>
      <c r="Q1328" s="91"/>
      <c r="R1328" s="91"/>
      <c r="S1328" s="91"/>
      <c r="T1328" s="92"/>
      <c r="U1328" s="38"/>
      <c r="V1328" s="38"/>
      <c r="W1328" s="38"/>
      <c r="X1328" s="38"/>
      <c r="Y1328" s="38"/>
      <c r="Z1328" s="38"/>
      <c r="AA1328" s="38"/>
      <c r="AB1328" s="38"/>
      <c r="AC1328" s="38"/>
      <c r="AD1328" s="38"/>
      <c r="AE1328" s="38"/>
      <c r="AT1328" s="17" t="s">
        <v>189</v>
      </c>
      <c r="AU1328" s="17" t="s">
        <v>127</v>
      </c>
    </row>
    <row r="1329" s="13" customFormat="1">
      <c r="A1329" s="13"/>
      <c r="B1329" s="236"/>
      <c r="C1329" s="237"/>
      <c r="D1329" s="238" t="s">
        <v>191</v>
      </c>
      <c r="E1329" s="239" t="s">
        <v>1</v>
      </c>
      <c r="F1329" s="240" t="s">
        <v>1817</v>
      </c>
      <c r="G1329" s="237"/>
      <c r="H1329" s="241">
        <v>828.60000000000002</v>
      </c>
      <c r="I1329" s="242"/>
      <c r="J1329" s="237"/>
      <c r="K1329" s="237"/>
      <c r="L1329" s="243"/>
      <c r="M1329" s="244"/>
      <c r="N1329" s="245"/>
      <c r="O1329" s="245"/>
      <c r="P1329" s="245"/>
      <c r="Q1329" s="245"/>
      <c r="R1329" s="245"/>
      <c r="S1329" s="245"/>
      <c r="T1329" s="246"/>
      <c r="U1329" s="13"/>
      <c r="V1329" s="13"/>
      <c r="W1329" s="13"/>
      <c r="X1329" s="13"/>
      <c r="Y1329" s="13"/>
      <c r="Z1329" s="13"/>
      <c r="AA1329" s="13"/>
      <c r="AB1329" s="13"/>
      <c r="AC1329" s="13"/>
      <c r="AD1329" s="13"/>
      <c r="AE1329" s="13"/>
      <c r="AT1329" s="247" t="s">
        <v>191</v>
      </c>
      <c r="AU1329" s="247" t="s">
        <v>127</v>
      </c>
      <c r="AV1329" s="13" t="s">
        <v>127</v>
      </c>
      <c r="AW1329" s="13" t="s">
        <v>36</v>
      </c>
      <c r="AX1329" s="13" t="s">
        <v>79</v>
      </c>
      <c r="AY1329" s="247" t="s">
        <v>181</v>
      </c>
    </row>
    <row r="1330" s="14" customFormat="1">
      <c r="A1330" s="14"/>
      <c r="B1330" s="248"/>
      <c r="C1330" s="249"/>
      <c r="D1330" s="238" t="s">
        <v>191</v>
      </c>
      <c r="E1330" s="250" t="s">
        <v>1</v>
      </c>
      <c r="F1330" s="251" t="s">
        <v>193</v>
      </c>
      <c r="G1330" s="249"/>
      <c r="H1330" s="252">
        <v>828.60000000000002</v>
      </c>
      <c r="I1330" s="253"/>
      <c r="J1330" s="249"/>
      <c r="K1330" s="249"/>
      <c r="L1330" s="254"/>
      <c r="M1330" s="255"/>
      <c r="N1330" s="256"/>
      <c r="O1330" s="256"/>
      <c r="P1330" s="256"/>
      <c r="Q1330" s="256"/>
      <c r="R1330" s="256"/>
      <c r="S1330" s="256"/>
      <c r="T1330" s="257"/>
      <c r="U1330" s="14"/>
      <c r="V1330" s="14"/>
      <c r="W1330" s="14"/>
      <c r="X1330" s="14"/>
      <c r="Y1330" s="14"/>
      <c r="Z1330" s="14"/>
      <c r="AA1330" s="14"/>
      <c r="AB1330" s="14"/>
      <c r="AC1330" s="14"/>
      <c r="AD1330" s="14"/>
      <c r="AE1330" s="14"/>
      <c r="AT1330" s="258" t="s">
        <v>191</v>
      </c>
      <c r="AU1330" s="258" t="s">
        <v>127</v>
      </c>
      <c r="AV1330" s="14" t="s">
        <v>188</v>
      </c>
      <c r="AW1330" s="14" t="s">
        <v>36</v>
      </c>
      <c r="AX1330" s="14" t="s">
        <v>86</v>
      </c>
      <c r="AY1330" s="258" t="s">
        <v>181</v>
      </c>
    </row>
    <row r="1331" s="2" customFormat="1" ht="24.15" customHeight="1">
      <c r="A1331" s="38"/>
      <c r="B1331" s="39"/>
      <c r="C1331" s="218" t="s">
        <v>1818</v>
      </c>
      <c r="D1331" s="218" t="s">
        <v>183</v>
      </c>
      <c r="E1331" s="219" t="s">
        <v>1819</v>
      </c>
      <c r="F1331" s="220" t="s">
        <v>1820</v>
      </c>
      <c r="G1331" s="221" t="s">
        <v>227</v>
      </c>
      <c r="H1331" s="222">
        <v>39.924999999999997</v>
      </c>
      <c r="I1331" s="223"/>
      <c r="J1331" s="224">
        <f>ROUND(I1331*H1331,2)</f>
        <v>0</v>
      </c>
      <c r="K1331" s="220" t="s">
        <v>187</v>
      </c>
      <c r="L1331" s="44"/>
      <c r="M1331" s="225" t="s">
        <v>1</v>
      </c>
      <c r="N1331" s="226" t="s">
        <v>45</v>
      </c>
      <c r="O1331" s="91"/>
      <c r="P1331" s="227">
        <f>O1331*H1331</f>
        <v>0</v>
      </c>
      <c r="Q1331" s="227">
        <v>0</v>
      </c>
      <c r="R1331" s="227">
        <f>Q1331*H1331</f>
        <v>0</v>
      </c>
      <c r="S1331" s="227">
        <v>0</v>
      </c>
      <c r="T1331" s="228">
        <f>S1331*H1331</f>
        <v>0</v>
      </c>
      <c r="U1331" s="38"/>
      <c r="V1331" s="38"/>
      <c r="W1331" s="38"/>
      <c r="X1331" s="38"/>
      <c r="Y1331" s="38"/>
      <c r="Z1331" s="38"/>
      <c r="AA1331" s="38"/>
      <c r="AB1331" s="38"/>
      <c r="AC1331" s="38"/>
      <c r="AD1331" s="38"/>
      <c r="AE1331" s="38"/>
      <c r="AR1331" s="229" t="s">
        <v>228</v>
      </c>
      <c r="AT1331" s="229" t="s">
        <v>183</v>
      </c>
      <c r="AU1331" s="229" t="s">
        <v>127</v>
      </c>
      <c r="AY1331" s="17" t="s">
        <v>181</v>
      </c>
      <c r="BE1331" s="230">
        <f>IF(N1331="základní",J1331,0)</f>
        <v>0</v>
      </c>
      <c r="BF1331" s="230">
        <f>IF(N1331="snížená",J1331,0)</f>
        <v>0</v>
      </c>
      <c r="BG1331" s="230">
        <f>IF(N1331="zákl. přenesená",J1331,0)</f>
        <v>0</v>
      </c>
      <c r="BH1331" s="230">
        <f>IF(N1331="sníž. přenesená",J1331,0)</f>
        <v>0</v>
      </c>
      <c r="BI1331" s="230">
        <f>IF(N1331="nulová",J1331,0)</f>
        <v>0</v>
      </c>
      <c r="BJ1331" s="17" t="s">
        <v>127</v>
      </c>
      <c r="BK1331" s="230">
        <f>ROUND(I1331*H1331,2)</f>
        <v>0</v>
      </c>
      <c r="BL1331" s="17" t="s">
        <v>228</v>
      </c>
      <c r="BM1331" s="229" t="s">
        <v>1821</v>
      </c>
    </row>
    <row r="1332" s="2" customFormat="1">
      <c r="A1332" s="38"/>
      <c r="B1332" s="39"/>
      <c r="C1332" s="40"/>
      <c r="D1332" s="231" t="s">
        <v>189</v>
      </c>
      <c r="E1332" s="40"/>
      <c r="F1332" s="232" t="s">
        <v>1822</v>
      </c>
      <c r="G1332" s="40"/>
      <c r="H1332" s="40"/>
      <c r="I1332" s="233"/>
      <c r="J1332" s="40"/>
      <c r="K1332" s="40"/>
      <c r="L1332" s="44"/>
      <c r="M1332" s="234"/>
      <c r="N1332" s="235"/>
      <c r="O1332" s="91"/>
      <c r="P1332" s="91"/>
      <c r="Q1332" s="91"/>
      <c r="R1332" s="91"/>
      <c r="S1332" s="91"/>
      <c r="T1332" s="92"/>
      <c r="U1332" s="38"/>
      <c r="V1332" s="38"/>
      <c r="W1332" s="38"/>
      <c r="X1332" s="38"/>
      <c r="Y1332" s="38"/>
      <c r="Z1332" s="38"/>
      <c r="AA1332" s="38"/>
      <c r="AB1332" s="38"/>
      <c r="AC1332" s="38"/>
      <c r="AD1332" s="38"/>
      <c r="AE1332" s="38"/>
      <c r="AT1332" s="17" t="s">
        <v>189</v>
      </c>
      <c r="AU1332" s="17" t="s">
        <v>127</v>
      </c>
    </row>
    <row r="1333" s="2" customFormat="1" ht="33" customHeight="1">
      <c r="A1333" s="38"/>
      <c r="B1333" s="39"/>
      <c r="C1333" s="218" t="s">
        <v>1065</v>
      </c>
      <c r="D1333" s="218" t="s">
        <v>183</v>
      </c>
      <c r="E1333" s="219" t="s">
        <v>1823</v>
      </c>
      <c r="F1333" s="220" t="s">
        <v>1824</v>
      </c>
      <c r="G1333" s="221" t="s">
        <v>227</v>
      </c>
      <c r="H1333" s="222">
        <v>39.5</v>
      </c>
      <c r="I1333" s="223"/>
      <c r="J1333" s="224">
        <f>ROUND(I1333*H1333,2)</f>
        <v>0</v>
      </c>
      <c r="K1333" s="220" t="s">
        <v>187</v>
      </c>
      <c r="L1333" s="44"/>
      <c r="M1333" s="225" t="s">
        <v>1</v>
      </c>
      <c r="N1333" s="226" t="s">
        <v>45</v>
      </c>
      <c r="O1333" s="91"/>
      <c r="P1333" s="227">
        <f>O1333*H1333</f>
        <v>0</v>
      </c>
      <c r="Q1333" s="227">
        <v>0</v>
      </c>
      <c r="R1333" s="227">
        <f>Q1333*H1333</f>
        <v>0</v>
      </c>
      <c r="S1333" s="227">
        <v>0</v>
      </c>
      <c r="T1333" s="228">
        <f>S1333*H1333</f>
        <v>0</v>
      </c>
      <c r="U1333" s="38"/>
      <c r="V1333" s="38"/>
      <c r="W1333" s="38"/>
      <c r="X1333" s="38"/>
      <c r="Y1333" s="38"/>
      <c r="Z1333" s="38"/>
      <c r="AA1333" s="38"/>
      <c r="AB1333" s="38"/>
      <c r="AC1333" s="38"/>
      <c r="AD1333" s="38"/>
      <c r="AE1333" s="38"/>
      <c r="AR1333" s="229" t="s">
        <v>228</v>
      </c>
      <c r="AT1333" s="229" t="s">
        <v>183</v>
      </c>
      <c r="AU1333" s="229" t="s">
        <v>127</v>
      </c>
      <c r="AY1333" s="17" t="s">
        <v>181</v>
      </c>
      <c r="BE1333" s="230">
        <f>IF(N1333="základní",J1333,0)</f>
        <v>0</v>
      </c>
      <c r="BF1333" s="230">
        <f>IF(N1333="snížená",J1333,0)</f>
        <v>0</v>
      </c>
      <c r="BG1333" s="230">
        <f>IF(N1333="zákl. přenesená",J1333,0)</f>
        <v>0</v>
      </c>
      <c r="BH1333" s="230">
        <f>IF(N1333="sníž. přenesená",J1333,0)</f>
        <v>0</v>
      </c>
      <c r="BI1333" s="230">
        <f>IF(N1333="nulová",J1333,0)</f>
        <v>0</v>
      </c>
      <c r="BJ1333" s="17" t="s">
        <v>127</v>
      </c>
      <c r="BK1333" s="230">
        <f>ROUND(I1333*H1333,2)</f>
        <v>0</v>
      </c>
      <c r="BL1333" s="17" t="s">
        <v>228</v>
      </c>
      <c r="BM1333" s="229" t="s">
        <v>1825</v>
      </c>
    </row>
    <row r="1334" s="2" customFormat="1">
      <c r="A1334" s="38"/>
      <c r="B1334" s="39"/>
      <c r="C1334" s="40"/>
      <c r="D1334" s="231" t="s">
        <v>189</v>
      </c>
      <c r="E1334" s="40"/>
      <c r="F1334" s="232" t="s">
        <v>1826</v>
      </c>
      <c r="G1334" s="40"/>
      <c r="H1334" s="40"/>
      <c r="I1334" s="233"/>
      <c r="J1334" s="40"/>
      <c r="K1334" s="40"/>
      <c r="L1334" s="44"/>
      <c r="M1334" s="234"/>
      <c r="N1334" s="235"/>
      <c r="O1334" s="91"/>
      <c r="P1334" s="91"/>
      <c r="Q1334" s="91"/>
      <c r="R1334" s="91"/>
      <c r="S1334" s="91"/>
      <c r="T1334" s="92"/>
      <c r="U1334" s="38"/>
      <c r="V1334" s="38"/>
      <c r="W1334" s="38"/>
      <c r="X1334" s="38"/>
      <c r="Y1334" s="38"/>
      <c r="Z1334" s="38"/>
      <c r="AA1334" s="38"/>
      <c r="AB1334" s="38"/>
      <c r="AC1334" s="38"/>
      <c r="AD1334" s="38"/>
      <c r="AE1334" s="38"/>
      <c r="AT1334" s="17" t="s">
        <v>189</v>
      </c>
      <c r="AU1334" s="17" t="s">
        <v>127</v>
      </c>
    </row>
    <row r="1335" s="15" customFormat="1">
      <c r="A1335" s="15"/>
      <c r="B1335" s="269"/>
      <c r="C1335" s="270"/>
      <c r="D1335" s="238" t="s">
        <v>191</v>
      </c>
      <c r="E1335" s="271" t="s">
        <v>1</v>
      </c>
      <c r="F1335" s="272" t="s">
        <v>1801</v>
      </c>
      <c r="G1335" s="270"/>
      <c r="H1335" s="271" t="s">
        <v>1</v>
      </c>
      <c r="I1335" s="273"/>
      <c r="J1335" s="270"/>
      <c r="K1335" s="270"/>
      <c r="L1335" s="274"/>
      <c r="M1335" s="275"/>
      <c r="N1335" s="276"/>
      <c r="O1335" s="276"/>
      <c r="P1335" s="276"/>
      <c r="Q1335" s="276"/>
      <c r="R1335" s="276"/>
      <c r="S1335" s="276"/>
      <c r="T1335" s="277"/>
      <c r="U1335" s="15"/>
      <c r="V1335" s="15"/>
      <c r="W1335" s="15"/>
      <c r="X1335" s="15"/>
      <c r="Y1335" s="15"/>
      <c r="Z1335" s="15"/>
      <c r="AA1335" s="15"/>
      <c r="AB1335" s="15"/>
      <c r="AC1335" s="15"/>
      <c r="AD1335" s="15"/>
      <c r="AE1335" s="15"/>
      <c r="AT1335" s="278" t="s">
        <v>191</v>
      </c>
      <c r="AU1335" s="278" t="s">
        <v>127</v>
      </c>
      <c r="AV1335" s="15" t="s">
        <v>86</v>
      </c>
      <c r="AW1335" s="15" t="s">
        <v>36</v>
      </c>
      <c r="AX1335" s="15" t="s">
        <v>79</v>
      </c>
      <c r="AY1335" s="278" t="s">
        <v>181</v>
      </c>
    </row>
    <row r="1336" s="13" customFormat="1">
      <c r="A1336" s="13"/>
      <c r="B1336" s="236"/>
      <c r="C1336" s="237"/>
      <c r="D1336" s="238" t="s">
        <v>191</v>
      </c>
      <c r="E1336" s="239" t="s">
        <v>1</v>
      </c>
      <c r="F1336" s="240" t="s">
        <v>1802</v>
      </c>
      <c r="G1336" s="237"/>
      <c r="H1336" s="241">
        <v>39.5</v>
      </c>
      <c r="I1336" s="242"/>
      <c r="J1336" s="237"/>
      <c r="K1336" s="237"/>
      <c r="L1336" s="243"/>
      <c r="M1336" s="244"/>
      <c r="N1336" s="245"/>
      <c r="O1336" s="245"/>
      <c r="P1336" s="245"/>
      <c r="Q1336" s="245"/>
      <c r="R1336" s="245"/>
      <c r="S1336" s="245"/>
      <c r="T1336" s="246"/>
      <c r="U1336" s="13"/>
      <c r="V1336" s="13"/>
      <c r="W1336" s="13"/>
      <c r="X1336" s="13"/>
      <c r="Y1336" s="13"/>
      <c r="Z1336" s="13"/>
      <c r="AA1336" s="13"/>
      <c r="AB1336" s="13"/>
      <c r="AC1336" s="13"/>
      <c r="AD1336" s="13"/>
      <c r="AE1336" s="13"/>
      <c r="AT1336" s="247" t="s">
        <v>191</v>
      </c>
      <c r="AU1336" s="247" t="s">
        <v>127</v>
      </c>
      <c r="AV1336" s="13" t="s">
        <v>127</v>
      </c>
      <c r="AW1336" s="13" t="s">
        <v>36</v>
      </c>
      <c r="AX1336" s="13" t="s">
        <v>79</v>
      </c>
      <c r="AY1336" s="247" t="s">
        <v>181</v>
      </c>
    </row>
    <row r="1337" s="14" customFormat="1">
      <c r="A1337" s="14"/>
      <c r="B1337" s="248"/>
      <c r="C1337" s="249"/>
      <c r="D1337" s="238" t="s">
        <v>191</v>
      </c>
      <c r="E1337" s="250" t="s">
        <v>1</v>
      </c>
      <c r="F1337" s="251" t="s">
        <v>193</v>
      </c>
      <c r="G1337" s="249"/>
      <c r="H1337" s="252">
        <v>39.5</v>
      </c>
      <c r="I1337" s="253"/>
      <c r="J1337" s="249"/>
      <c r="K1337" s="249"/>
      <c r="L1337" s="254"/>
      <c r="M1337" s="255"/>
      <c r="N1337" s="256"/>
      <c r="O1337" s="256"/>
      <c r="P1337" s="256"/>
      <c r="Q1337" s="256"/>
      <c r="R1337" s="256"/>
      <c r="S1337" s="256"/>
      <c r="T1337" s="257"/>
      <c r="U1337" s="14"/>
      <c r="V1337" s="14"/>
      <c r="W1337" s="14"/>
      <c r="X1337" s="14"/>
      <c r="Y1337" s="14"/>
      <c r="Z1337" s="14"/>
      <c r="AA1337" s="14"/>
      <c r="AB1337" s="14"/>
      <c r="AC1337" s="14"/>
      <c r="AD1337" s="14"/>
      <c r="AE1337" s="14"/>
      <c r="AT1337" s="258" t="s">
        <v>191</v>
      </c>
      <c r="AU1337" s="258" t="s">
        <v>127</v>
      </c>
      <c r="AV1337" s="14" t="s">
        <v>188</v>
      </c>
      <c r="AW1337" s="14" t="s">
        <v>36</v>
      </c>
      <c r="AX1337" s="14" t="s">
        <v>86</v>
      </c>
      <c r="AY1337" s="258" t="s">
        <v>181</v>
      </c>
    </row>
    <row r="1338" s="2" customFormat="1" ht="37.8" customHeight="1">
      <c r="A1338" s="38"/>
      <c r="B1338" s="39"/>
      <c r="C1338" s="218" t="s">
        <v>1827</v>
      </c>
      <c r="D1338" s="218" t="s">
        <v>183</v>
      </c>
      <c r="E1338" s="219" t="s">
        <v>1828</v>
      </c>
      <c r="F1338" s="220" t="s">
        <v>1829</v>
      </c>
      <c r="G1338" s="221" t="s">
        <v>227</v>
      </c>
      <c r="H1338" s="222">
        <v>414.30000000000001</v>
      </c>
      <c r="I1338" s="223"/>
      <c r="J1338" s="224">
        <f>ROUND(I1338*H1338,2)</f>
        <v>0</v>
      </c>
      <c r="K1338" s="220" t="s">
        <v>187</v>
      </c>
      <c r="L1338" s="44"/>
      <c r="M1338" s="225" t="s">
        <v>1</v>
      </c>
      <c r="N1338" s="226" t="s">
        <v>45</v>
      </c>
      <c r="O1338" s="91"/>
      <c r="P1338" s="227">
        <f>O1338*H1338</f>
        <v>0</v>
      </c>
      <c r="Q1338" s="227">
        <v>0</v>
      </c>
      <c r="R1338" s="227">
        <f>Q1338*H1338</f>
        <v>0</v>
      </c>
      <c r="S1338" s="227">
        <v>0</v>
      </c>
      <c r="T1338" s="228">
        <f>S1338*H1338</f>
        <v>0</v>
      </c>
      <c r="U1338" s="38"/>
      <c r="V1338" s="38"/>
      <c r="W1338" s="38"/>
      <c r="X1338" s="38"/>
      <c r="Y1338" s="38"/>
      <c r="Z1338" s="38"/>
      <c r="AA1338" s="38"/>
      <c r="AB1338" s="38"/>
      <c r="AC1338" s="38"/>
      <c r="AD1338" s="38"/>
      <c r="AE1338" s="38"/>
      <c r="AR1338" s="229" t="s">
        <v>228</v>
      </c>
      <c r="AT1338" s="229" t="s">
        <v>183</v>
      </c>
      <c r="AU1338" s="229" t="s">
        <v>127</v>
      </c>
      <c r="AY1338" s="17" t="s">
        <v>181</v>
      </c>
      <c r="BE1338" s="230">
        <f>IF(N1338="základní",J1338,0)</f>
        <v>0</v>
      </c>
      <c r="BF1338" s="230">
        <f>IF(N1338="snížená",J1338,0)</f>
        <v>0</v>
      </c>
      <c r="BG1338" s="230">
        <f>IF(N1338="zákl. přenesená",J1338,0)</f>
        <v>0</v>
      </c>
      <c r="BH1338" s="230">
        <f>IF(N1338="sníž. přenesená",J1338,0)</f>
        <v>0</v>
      </c>
      <c r="BI1338" s="230">
        <f>IF(N1338="nulová",J1338,0)</f>
        <v>0</v>
      </c>
      <c r="BJ1338" s="17" t="s">
        <v>127</v>
      </c>
      <c r="BK1338" s="230">
        <f>ROUND(I1338*H1338,2)</f>
        <v>0</v>
      </c>
      <c r="BL1338" s="17" t="s">
        <v>228</v>
      </c>
      <c r="BM1338" s="229" t="s">
        <v>1830</v>
      </c>
    </row>
    <row r="1339" s="2" customFormat="1">
      <c r="A1339" s="38"/>
      <c r="B1339" s="39"/>
      <c r="C1339" s="40"/>
      <c r="D1339" s="231" t="s">
        <v>189</v>
      </c>
      <c r="E1339" s="40"/>
      <c r="F1339" s="232" t="s">
        <v>1831</v>
      </c>
      <c r="G1339" s="40"/>
      <c r="H1339" s="40"/>
      <c r="I1339" s="233"/>
      <c r="J1339" s="40"/>
      <c r="K1339" s="40"/>
      <c r="L1339" s="44"/>
      <c r="M1339" s="234"/>
      <c r="N1339" s="235"/>
      <c r="O1339" s="91"/>
      <c r="P1339" s="91"/>
      <c r="Q1339" s="91"/>
      <c r="R1339" s="91"/>
      <c r="S1339" s="91"/>
      <c r="T1339" s="92"/>
      <c r="U1339" s="38"/>
      <c r="V1339" s="38"/>
      <c r="W1339" s="38"/>
      <c r="X1339" s="38"/>
      <c r="Y1339" s="38"/>
      <c r="Z1339" s="38"/>
      <c r="AA1339" s="38"/>
      <c r="AB1339" s="38"/>
      <c r="AC1339" s="38"/>
      <c r="AD1339" s="38"/>
      <c r="AE1339" s="38"/>
      <c r="AT1339" s="17" t="s">
        <v>189</v>
      </c>
      <c r="AU1339" s="17" t="s">
        <v>127</v>
      </c>
    </row>
    <row r="1340" s="2" customFormat="1" ht="24.15" customHeight="1">
      <c r="A1340" s="38"/>
      <c r="B1340" s="39"/>
      <c r="C1340" s="218" t="s">
        <v>1069</v>
      </c>
      <c r="D1340" s="218" t="s">
        <v>183</v>
      </c>
      <c r="E1340" s="219" t="s">
        <v>1832</v>
      </c>
      <c r="F1340" s="220" t="s">
        <v>1833</v>
      </c>
      <c r="G1340" s="221" t="s">
        <v>227</v>
      </c>
      <c r="H1340" s="222">
        <v>374.80000000000001</v>
      </c>
      <c r="I1340" s="223"/>
      <c r="J1340" s="224">
        <f>ROUND(I1340*H1340,2)</f>
        <v>0</v>
      </c>
      <c r="K1340" s="220" t="s">
        <v>187</v>
      </c>
      <c r="L1340" s="44"/>
      <c r="M1340" s="225" t="s">
        <v>1</v>
      </c>
      <c r="N1340" s="226" t="s">
        <v>45</v>
      </c>
      <c r="O1340" s="91"/>
      <c r="P1340" s="227">
        <f>O1340*H1340</f>
        <v>0</v>
      </c>
      <c r="Q1340" s="227">
        <v>0</v>
      </c>
      <c r="R1340" s="227">
        <f>Q1340*H1340</f>
        <v>0</v>
      </c>
      <c r="S1340" s="227">
        <v>0</v>
      </c>
      <c r="T1340" s="228">
        <f>S1340*H1340</f>
        <v>0</v>
      </c>
      <c r="U1340" s="38"/>
      <c r="V1340" s="38"/>
      <c r="W1340" s="38"/>
      <c r="X1340" s="38"/>
      <c r="Y1340" s="38"/>
      <c r="Z1340" s="38"/>
      <c r="AA1340" s="38"/>
      <c r="AB1340" s="38"/>
      <c r="AC1340" s="38"/>
      <c r="AD1340" s="38"/>
      <c r="AE1340" s="38"/>
      <c r="AR1340" s="229" t="s">
        <v>228</v>
      </c>
      <c r="AT1340" s="229" t="s">
        <v>183</v>
      </c>
      <c r="AU1340" s="229" t="s">
        <v>127</v>
      </c>
      <c r="AY1340" s="17" t="s">
        <v>181</v>
      </c>
      <c r="BE1340" s="230">
        <f>IF(N1340="základní",J1340,0)</f>
        <v>0</v>
      </c>
      <c r="BF1340" s="230">
        <f>IF(N1340="snížená",J1340,0)</f>
        <v>0</v>
      </c>
      <c r="BG1340" s="230">
        <f>IF(N1340="zákl. přenesená",J1340,0)</f>
        <v>0</v>
      </c>
      <c r="BH1340" s="230">
        <f>IF(N1340="sníž. přenesená",J1340,0)</f>
        <v>0</v>
      </c>
      <c r="BI1340" s="230">
        <f>IF(N1340="nulová",J1340,0)</f>
        <v>0</v>
      </c>
      <c r="BJ1340" s="17" t="s">
        <v>127</v>
      </c>
      <c r="BK1340" s="230">
        <f>ROUND(I1340*H1340,2)</f>
        <v>0</v>
      </c>
      <c r="BL1340" s="17" t="s">
        <v>228</v>
      </c>
      <c r="BM1340" s="229" t="s">
        <v>1834</v>
      </c>
    </row>
    <row r="1341" s="2" customFormat="1">
      <c r="A1341" s="38"/>
      <c r="B1341" s="39"/>
      <c r="C1341" s="40"/>
      <c r="D1341" s="231" t="s">
        <v>189</v>
      </c>
      <c r="E1341" s="40"/>
      <c r="F1341" s="232" t="s">
        <v>1835</v>
      </c>
      <c r="G1341" s="40"/>
      <c r="H1341" s="40"/>
      <c r="I1341" s="233"/>
      <c r="J1341" s="40"/>
      <c r="K1341" s="40"/>
      <c r="L1341" s="44"/>
      <c r="M1341" s="234"/>
      <c r="N1341" s="235"/>
      <c r="O1341" s="91"/>
      <c r="P1341" s="91"/>
      <c r="Q1341" s="91"/>
      <c r="R1341" s="91"/>
      <c r="S1341" s="91"/>
      <c r="T1341" s="92"/>
      <c r="U1341" s="38"/>
      <c r="V1341" s="38"/>
      <c r="W1341" s="38"/>
      <c r="X1341" s="38"/>
      <c r="Y1341" s="38"/>
      <c r="Z1341" s="38"/>
      <c r="AA1341" s="38"/>
      <c r="AB1341" s="38"/>
      <c r="AC1341" s="38"/>
      <c r="AD1341" s="38"/>
      <c r="AE1341" s="38"/>
      <c r="AT1341" s="17" t="s">
        <v>189</v>
      </c>
      <c r="AU1341" s="17" t="s">
        <v>127</v>
      </c>
    </row>
    <row r="1342" s="15" customFormat="1">
      <c r="A1342" s="15"/>
      <c r="B1342" s="269"/>
      <c r="C1342" s="270"/>
      <c r="D1342" s="238" t="s">
        <v>191</v>
      </c>
      <c r="E1342" s="271" t="s">
        <v>1</v>
      </c>
      <c r="F1342" s="272" t="s">
        <v>1799</v>
      </c>
      <c r="G1342" s="270"/>
      <c r="H1342" s="271" t="s">
        <v>1</v>
      </c>
      <c r="I1342" s="273"/>
      <c r="J1342" s="270"/>
      <c r="K1342" s="270"/>
      <c r="L1342" s="274"/>
      <c r="M1342" s="275"/>
      <c r="N1342" s="276"/>
      <c r="O1342" s="276"/>
      <c r="P1342" s="276"/>
      <c r="Q1342" s="276"/>
      <c r="R1342" s="276"/>
      <c r="S1342" s="276"/>
      <c r="T1342" s="277"/>
      <c r="U1342" s="15"/>
      <c r="V1342" s="15"/>
      <c r="W1342" s="15"/>
      <c r="X1342" s="15"/>
      <c r="Y1342" s="15"/>
      <c r="Z1342" s="15"/>
      <c r="AA1342" s="15"/>
      <c r="AB1342" s="15"/>
      <c r="AC1342" s="15"/>
      <c r="AD1342" s="15"/>
      <c r="AE1342" s="15"/>
      <c r="AT1342" s="278" t="s">
        <v>191</v>
      </c>
      <c r="AU1342" s="278" t="s">
        <v>127</v>
      </c>
      <c r="AV1342" s="15" t="s">
        <v>86</v>
      </c>
      <c r="AW1342" s="15" t="s">
        <v>36</v>
      </c>
      <c r="AX1342" s="15" t="s">
        <v>79</v>
      </c>
      <c r="AY1342" s="278" t="s">
        <v>181</v>
      </c>
    </row>
    <row r="1343" s="13" customFormat="1">
      <c r="A1343" s="13"/>
      <c r="B1343" s="236"/>
      <c r="C1343" s="237"/>
      <c r="D1343" s="238" t="s">
        <v>191</v>
      </c>
      <c r="E1343" s="239" t="s">
        <v>1</v>
      </c>
      <c r="F1343" s="240" t="s">
        <v>1800</v>
      </c>
      <c r="G1343" s="237"/>
      <c r="H1343" s="241">
        <v>374.80000000000001</v>
      </c>
      <c r="I1343" s="242"/>
      <c r="J1343" s="237"/>
      <c r="K1343" s="237"/>
      <c r="L1343" s="243"/>
      <c r="M1343" s="244"/>
      <c r="N1343" s="245"/>
      <c r="O1343" s="245"/>
      <c r="P1343" s="245"/>
      <c r="Q1343" s="245"/>
      <c r="R1343" s="245"/>
      <c r="S1343" s="245"/>
      <c r="T1343" s="246"/>
      <c r="U1343" s="13"/>
      <c r="V1343" s="13"/>
      <c r="W1343" s="13"/>
      <c r="X1343" s="13"/>
      <c r="Y1343" s="13"/>
      <c r="Z1343" s="13"/>
      <c r="AA1343" s="13"/>
      <c r="AB1343" s="13"/>
      <c r="AC1343" s="13"/>
      <c r="AD1343" s="13"/>
      <c r="AE1343" s="13"/>
      <c r="AT1343" s="247" t="s">
        <v>191</v>
      </c>
      <c r="AU1343" s="247" t="s">
        <v>127</v>
      </c>
      <c r="AV1343" s="13" t="s">
        <v>127</v>
      </c>
      <c r="AW1343" s="13" t="s">
        <v>36</v>
      </c>
      <c r="AX1343" s="13" t="s">
        <v>79</v>
      </c>
      <c r="AY1343" s="247" t="s">
        <v>181</v>
      </c>
    </row>
    <row r="1344" s="14" customFormat="1">
      <c r="A1344" s="14"/>
      <c r="B1344" s="248"/>
      <c r="C1344" s="249"/>
      <c r="D1344" s="238" t="s">
        <v>191</v>
      </c>
      <c r="E1344" s="250" t="s">
        <v>1</v>
      </c>
      <c r="F1344" s="251" t="s">
        <v>193</v>
      </c>
      <c r="G1344" s="249"/>
      <c r="H1344" s="252">
        <v>374.80000000000001</v>
      </c>
      <c r="I1344" s="253"/>
      <c r="J1344" s="249"/>
      <c r="K1344" s="249"/>
      <c r="L1344" s="254"/>
      <c r="M1344" s="255"/>
      <c r="N1344" s="256"/>
      <c r="O1344" s="256"/>
      <c r="P1344" s="256"/>
      <c r="Q1344" s="256"/>
      <c r="R1344" s="256"/>
      <c r="S1344" s="256"/>
      <c r="T1344" s="257"/>
      <c r="U1344" s="14"/>
      <c r="V1344" s="14"/>
      <c r="W1344" s="14"/>
      <c r="X1344" s="14"/>
      <c r="Y1344" s="14"/>
      <c r="Z1344" s="14"/>
      <c r="AA1344" s="14"/>
      <c r="AB1344" s="14"/>
      <c r="AC1344" s="14"/>
      <c r="AD1344" s="14"/>
      <c r="AE1344" s="14"/>
      <c r="AT1344" s="258" t="s">
        <v>191</v>
      </c>
      <c r="AU1344" s="258" t="s">
        <v>127</v>
      </c>
      <c r="AV1344" s="14" t="s">
        <v>188</v>
      </c>
      <c r="AW1344" s="14" t="s">
        <v>36</v>
      </c>
      <c r="AX1344" s="14" t="s">
        <v>86</v>
      </c>
      <c r="AY1344" s="258" t="s">
        <v>181</v>
      </c>
    </row>
    <row r="1345" s="2" customFormat="1" ht="90" customHeight="1">
      <c r="A1345" s="38"/>
      <c r="B1345" s="39"/>
      <c r="C1345" s="259" t="s">
        <v>1836</v>
      </c>
      <c r="D1345" s="259" t="s">
        <v>238</v>
      </c>
      <c r="E1345" s="260" t="s">
        <v>1837</v>
      </c>
      <c r="F1345" s="261" t="s">
        <v>1838</v>
      </c>
      <c r="G1345" s="262" t="s">
        <v>227</v>
      </c>
      <c r="H1345" s="263">
        <v>412.27999999999997</v>
      </c>
      <c r="I1345" s="264"/>
      <c r="J1345" s="265">
        <f>ROUND(I1345*H1345,2)</f>
        <v>0</v>
      </c>
      <c r="K1345" s="261" t="s">
        <v>729</v>
      </c>
      <c r="L1345" s="266"/>
      <c r="M1345" s="267" t="s">
        <v>1</v>
      </c>
      <c r="N1345" s="268" t="s">
        <v>45</v>
      </c>
      <c r="O1345" s="91"/>
      <c r="P1345" s="227">
        <f>O1345*H1345</f>
        <v>0</v>
      </c>
      <c r="Q1345" s="227">
        <v>0</v>
      </c>
      <c r="R1345" s="227">
        <f>Q1345*H1345</f>
        <v>0</v>
      </c>
      <c r="S1345" s="227">
        <v>0</v>
      </c>
      <c r="T1345" s="228">
        <f>S1345*H1345</f>
        <v>0</v>
      </c>
      <c r="U1345" s="38"/>
      <c r="V1345" s="38"/>
      <c r="W1345" s="38"/>
      <c r="X1345" s="38"/>
      <c r="Y1345" s="38"/>
      <c r="Z1345" s="38"/>
      <c r="AA1345" s="38"/>
      <c r="AB1345" s="38"/>
      <c r="AC1345" s="38"/>
      <c r="AD1345" s="38"/>
      <c r="AE1345" s="38"/>
      <c r="AR1345" s="229" t="s">
        <v>269</v>
      </c>
      <c r="AT1345" s="229" t="s">
        <v>238</v>
      </c>
      <c r="AU1345" s="229" t="s">
        <v>127</v>
      </c>
      <c r="AY1345" s="17" t="s">
        <v>181</v>
      </c>
      <c r="BE1345" s="230">
        <f>IF(N1345="základní",J1345,0)</f>
        <v>0</v>
      </c>
      <c r="BF1345" s="230">
        <f>IF(N1345="snížená",J1345,0)</f>
        <v>0</v>
      </c>
      <c r="BG1345" s="230">
        <f>IF(N1345="zákl. přenesená",J1345,0)</f>
        <v>0</v>
      </c>
      <c r="BH1345" s="230">
        <f>IF(N1345="sníž. přenesená",J1345,0)</f>
        <v>0</v>
      </c>
      <c r="BI1345" s="230">
        <f>IF(N1345="nulová",J1345,0)</f>
        <v>0</v>
      </c>
      <c r="BJ1345" s="17" t="s">
        <v>127</v>
      </c>
      <c r="BK1345" s="230">
        <f>ROUND(I1345*H1345,2)</f>
        <v>0</v>
      </c>
      <c r="BL1345" s="17" t="s">
        <v>228</v>
      </c>
      <c r="BM1345" s="229" t="s">
        <v>1839</v>
      </c>
    </row>
    <row r="1346" s="13" customFormat="1">
      <c r="A1346" s="13"/>
      <c r="B1346" s="236"/>
      <c r="C1346" s="237"/>
      <c r="D1346" s="238" t="s">
        <v>191</v>
      </c>
      <c r="E1346" s="239" t="s">
        <v>1</v>
      </c>
      <c r="F1346" s="240" t="s">
        <v>1840</v>
      </c>
      <c r="G1346" s="237"/>
      <c r="H1346" s="241">
        <v>412.27999999999997</v>
      </c>
      <c r="I1346" s="242"/>
      <c r="J1346" s="237"/>
      <c r="K1346" s="237"/>
      <c r="L1346" s="243"/>
      <c r="M1346" s="244"/>
      <c r="N1346" s="245"/>
      <c r="O1346" s="245"/>
      <c r="P1346" s="245"/>
      <c r="Q1346" s="245"/>
      <c r="R1346" s="245"/>
      <c r="S1346" s="245"/>
      <c r="T1346" s="246"/>
      <c r="U1346" s="13"/>
      <c r="V1346" s="13"/>
      <c r="W1346" s="13"/>
      <c r="X1346" s="13"/>
      <c r="Y1346" s="13"/>
      <c r="Z1346" s="13"/>
      <c r="AA1346" s="13"/>
      <c r="AB1346" s="13"/>
      <c r="AC1346" s="13"/>
      <c r="AD1346" s="13"/>
      <c r="AE1346" s="13"/>
      <c r="AT1346" s="247" t="s">
        <v>191</v>
      </c>
      <c r="AU1346" s="247" t="s">
        <v>127</v>
      </c>
      <c r="AV1346" s="13" t="s">
        <v>127</v>
      </c>
      <c r="AW1346" s="13" t="s">
        <v>36</v>
      </c>
      <c r="AX1346" s="13" t="s">
        <v>79</v>
      </c>
      <c r="AY1346" s="247" t="s">
        <v>181</v>
      </c>
    </row>
    <row r="1347" s="14" customFormat="1">
      <c r="A1347" s="14"/>
      <c r="B1347" s="248"/>
      <c r="C1347" s="249"/>
      <c r="D1347" s="238" t="s">
        <v>191</v>
      </c>
      <c r="E1347" s="250" t="s">
        <v>1</v>
      </c>
      <c r="F1347" s="251" t="s">
        <v>193</v>
      </c>
      <c r="G1347" s="249"/>
      <c r="H1347" s="252">
        <v>412.27999999999997</v>
      </c>
      <c r="I1347" s="253"/>
      <c r="J1347" s="249"/>
      <c r="K1347" s="249"/>
      <c r="L1347" s="254"/>
      <c r="M1347" s="255"/>
      <c r="N1347" s="256"/>
      <c r="O1347" s="256"/>
      <c r="P1347" s="256"/>
      <c r="Q1347" s="256"/>
      <c r="R1347" s="256"/>
      <c r="S1347" s="256"/>
      <c r="T1347" s="257"/>
      <c r="U1347" s="14"/>
      <c r="V1347" s="14"/>
      <c r="W1347" s="14"/>
      <c r="X1347" s="14"/>
      <c r="Y1347" s="14"/>
      <c r="Z1347" s="14"/>
      <c r="AA1347" s="14"/>
      <c r="AB1347" s="14"/>
      <c r="AC1347" s="14"/>
      <c r="AD1347" s="14"/>
      <c r="AE1347" s="14"/>
      <c r="AT1347" s="258" t="s">
        <v>191</v>
      </c>
      <c r="AU1347" s="258" t="s">
        <v>127</v>
      </c>
      <c r="AV1347" s="14" t="s">
        <v>188</v>
      </c>
      <c r="AW1347" s="14" t="s">
        <v>36</v>
      </c>
      <c r="AX1347" s="14" t="s">
        <v>86</v>
      </c>
      <c r="AY1347" s="258" t="s">
        <v>181</v>
      </c>
    </row>
    <row r="1348" s="2" customFormat="1" ht="24.15" customHeight="1">
      <c r="A1348" s="38"/>
      <c r="B1348" s="39"/>
      <c r="C1348" s="218" t="s">
        <v>1074</v>
      </c>
      <c r="D1348" s="218" t="s">
        <v>183</v>
      </c>
      <c r="E1348" s="219" t="s">
        <v>1841</v>
      </c>
      <c r="F1348" s="220" t="s">
        <v>1842</v>
      </c>
      <c r="G1348" s="221" t="s">
        <v>227</v>
      </c>
      <c r="H1348" s="222">
        <v>39.5</v>
      </c>
      <c r="I1348" s="223"/>
      <c r="J1348" s="224">
        <f>ROUND(I1348*H1348,2)</f>
        <v>0</v>
      </c>
      <c r="K1348" s="220" t="s">
        <v>187</v>
      </c>
      <c r="L1348" s="44"/>
      <c r="M1348" s="225" t="s">
        <v>1</v>
      </c>
      <c r="N1348" s="226" t="s">
        <v>45</v>
      </c>
      <c r="O1348" s="91"/>
      <c r="P1348" s="227">
        <f>O1348*H1348</f>
        <v>0</v>
      </c>
      <c r="Q1348" s="227">
        <v>0</v>
      </c>
      <c r="R1348" s="227">
        <f>Q1348*H1348</f>
        <v>0</v>
      </c>
      <c r="S1348" s="227">
        <v>0</v>
      </c>
      <c r="T1348" s="228">
        <f>S1348*H1348</f>
        <v>0</v>
      </c>
      <c r="U1348" s="38"/>
      <c r="V1348" s="38"/>
      <c r="W1348" s="38"/>
      <c r="X1348" s="38"/>
      <c r="Y1348" s="38"/>
      <c r="Z1348" s="38"/>
      <c r="AA1348" s="38"/>
      <c r="AB1348" s="38"/>
      <c r="AC1348" s="38"/>
      <c r="AD1348" s="38"/>
      <c r="AE1348" s="38"/>
      <c r="AR1348" s="229" t="s">
        <v>228</v>
      </c>
      <c r="AT1348" s="229" t="s">
        <v>183</v>
      </c>
      <c r="AU1348" s="229" t="s">
        <v>127</v>
      </c>
      <c r="AY1348" s="17" t="s">
        <v>181</v>
      </c>
      <c r="BE1348" s="230">
        <f>IF(N1348="základní",J1348,0)</f>
        <v>0</v>
      </c>
      <c r="BF1348" s="230">
        <f>IF(N1348="snížená",J1348,0)</f>
        <v>0</v>
      </c>
      <c r="BG1348" s="230">
        <f>IF(N1348="zákl. přenesená",J1348,0)</f>
        <v>0</v>
      </c>
      <c r="BH1348" s="230">
        <f>IF(N1348="sníž. přenesená",J1348,0)</f>
        <v>0</v>
      </c>
      <c r="BI1348" s="230">
        <f>IF(N1348="nulová",J1348,0)</f>
        <v>0</v>
      </c>
      <c r="BJ1348" s="17" t="s">
        <v>127</v>
      </c>
      <c r="BK1348" s="230">
        <f>ROUND(I1348*H1348,2)</f>
        <v>0</v>
      </c>
      <c r="BL1348" s="17" t="s">
        <v>228</v>
      </c>
      <c r="BM1348" s="229" t="s">
        <v>1843</v>
      </c>
    </row>
    <row r="1349" s="2" customFormat="1">
      <c r="A1349" s="38"/>
      <c r="B1349" s="39"/>
      <c r="C1349" s="40"/>
      <c r="D1349" s="231" t="s">
        <v>189</v>
      </c>
      <c r="E1349" s="40"/>
      <c r="F1349" s="232" t="s">
        <v>1844</v>
      </c>
      <c r="G1349" s="40"/>
      <c r="H1349" s="40"/>
      <c r="I1349" s="233"/>
      <c r="J1349" s="40"/>
      <c r="K1349" s="40"/>
      <c r="L1349" s="44"/>
      <c r="M1349" s="234"/>
      <c r="N1349" s="235"/>
      <c r="O1349" s="91"/>
      <c r="P1349" s="91"/>
      <c r="Q1349" s="91"/>
      <c r="R1349" s="91"/>
      <c r="S1349" s="91"/>
      <c r="T1349" s="92"/>
      <c r="U1349" s="38"/>
      <c r="V1349" s="38"/>
      <c r="W1349" s="38"/>
      <c r="X1349" s="38"/>
      <c r="Y1349" s="38"/>
      <c r="Z1349" s="38"/>
      <c r="AA1349" s="38"/>
      <c r="AB1349" s="38"/>
      <c r="AC1349" s="38"/>
      <c r="AD1349" s="38"/>
      <c r="AE1349" s="38"/>
      <c r="AT1349" s="17" t="s">
        <v>189</v>
      </c>
      <c r="AU1349" s="17" t="s">
        <v>127</v>
      </c>
    </row>
    <row r="1350" s="15" customFormat="1">
      <c r="A1350" s="15"/>
      <c r="B1350" s="269"/>
      <c r="C1350" s="270"/>
      <c r="D1350" s="238" t="s">
        <v>191</v>
      </c>
      <c r="E1350" s="271" t="s">
        <v>1</v>
      </c>
      <c r="F1350" s="272" t="s">
        <v>1801</v>
      </c>
      <c r="G1350" s="270"/>
      <c r="H1350" s="271" t="s">
        <v>1</v>
      </c>
      <c r="I1350" s="273"/>
      <c r="J1350" s="270"/>
      <c r="K1350" s="270"/>
      <c r="L1350" s="274"/>
      <c r="M1350" s="275"/>
      <c r="N1350" s="276"/>
      <c r="O1350" s="276"/>
      <c r="P1350" s="276"/>
      <c r="Q1350" s="276"/>
      <c r="R1350" s="276"/>
      <c r="S1350" s="276"/>
      <c r="T1350" s="277"/>
      <c r="U1350" s="15"/>
      <c r="V1350" s="15"/>
      <c r="W1350" s="15"/>
      <c r="X1350" s="15"/>
      <c r="Y1350" s="15"/>
      <c r="Z1350" s="15"/>
      <c r="AA1350" s="15"/>
      <c r="AB1350" s="15"/>
      <c r="AC1350" s="15"/>
      <c r="AD1350" s="15"/>
      <c r="AE1350" s="15"/>
      <c r="AT1350" s="278" t="s">
        <v>191</v>
      </c>
      <c r="AU1350" s="278" t="s">
        <v>127</v>
      </c>
      <c r="AV1350" s="15" t="s">
        <v>86</v>
      </c>
      <c r="AW1350" s="15" t="s">
        <v>36</v>
      </c>
      <c r="AX1350" s="15" t="s">
        <v>79</v>
      </c>
      <c r="AY1350" s="278" t="s">
        <v>181</v>
      </c>
    </row>
    <row r="1351" s="13" customFormat="1">
      <c r="A1351" s="13"/>
      <c r="B1351" s="236"/>
      <c r="C1351" s="237"/>
      <c r="D1351" s="238" t="s">
        <v>191</v>
      </c>
      <c r="E1351" s="239" t="s">
        <v>1</v>
      </c>
      <c r="F1351" s="240" t="s">
        <v>1802</v>
      </c>
      <c r="G1351" s="237"/>
      <c r="H1351" s="241">
        <v>39.5</v>
      </c>
      <c r="I1351" s="242"/>
      <c r="J1351" s="237"/>
      <c r="K1351" s="237"/>
      <c r="L1351" s="243"/>
      <c r="M1351" s="244"/>
      <c r="N1351" s="245"/>
      <c r="O1351" s="245"/>
      <c r="P1351" s="245"/>
      <c r="Q1351" s="245"/>
      <c r="R1351" s="245"/>
      <c r="S1351" s="245"/>
      <c r="T1351" s="246"/>
      <c r="U1351" s="13"/>
      <c r="V1351" s="13"/>
      <c r="W1351" s="13"/>
      <c r="X1351" s="13"/>
      <c r="Y1351" s="13"/>
      <c r="Z1351" s="13"/>
      <c r="AA1351" s="13"/>
      <c r="AB1351" s="13"/>
      <c r="AC1351" s="13"/>
      <c r="AD1351" s="13"/>
      <c r="AE1351" s="13"/>
      <c r="AT1351" s="247" t="s">
        <v>191</v>
      </c>
      <c r="AU1351" s="247" t="s">
        <v>127</v>
      </c>
      <c r="AV1351" s="13" t="s">
        <v>127</v>
      </c>
      <c r="AW1351" s="13" t="s">
        <v>36</v>
      </c>
      <c r="AX1351" s="13" t="s">
        <v>79</v>
      </c>
      <c r="AY1351" s="247" t="s">
        <v>181</v>
      </c>
    </row>
    <row r="1352" s="14" customFormat="1">
      <c r="A1352" s="14"/>
      <c r="B1352" s="248"/>
      <c r="C1352" s="249"/>
      <c r="D1352" s="238" t="s">
        <v>191</v>
      </c>
      <c r="E1352" s="250" t="s">
        <v>1</v>
      </c>
      <c r="F1352" s="251" t="s">
        <v>193</v>
      </c>
      <c r="G1352" s="249"/>
      <c r="H1352" s="252">
        <v>39.5</v>
      </c>
      <c r="I1352" s="253"/>
      <c r="J1352" s="249"/>
      <c r="K1352" s="249"/>
      <c r="L1352" s="254"/>
      <c r="M1352" s="255"/>
      <c r="N1352" s="256"/>
      <c r="O1352" s="256"/>
      <c r="P1352" s="256"/>
      <c r="Q1352" s="256"/>
      <c r="R1352" s="256"/>
      <c r="S1352" s="256"/>
      <c r="T1352" s="257"/>
      <c r="U1352" s="14"/>
      <c r="V1352" s="14"/>
      <c r="W1352" s="14"/>
      <c r="X1352" s="14"/>
      <c r="Y1352" s="14"/>
      <c r="Z1352" s="14"/>
      <c r="AA1352" s="14"/>
      <c r="AB1352" s="14"/>
      <c r="AC1352" s="14"/>
      <c r="AD1352" s="14"/>
      <c r="AE1352" s="14"/>
      <c r="AT1352" s="258" t="s">
        <v>191</v>
      </c>
      <c r="AU1352" s="258" t="s">
        <v>127</v>
      </c>
      <c r="AV1352" s="14" t="s">
        <v>188</v>
      </c>
      <c r="AW1352" s="14" t="s">
        <v>36</v>
      </c>
      <c r="AX1352" s="14" t="s">
        <v>86</v>
      </c>
      <c r="AY1352" s="258" t="s">
        <v>181</v>
      </c>
    </row>
    <row r="1353" s="2" customFormat="1" ht="90" customHeight="1">
      <c r="A1353" s="38"/>
      <c r="B1353" s="39"/>
      <c r="C1353" s="259" t="s">
        <v>1845</v>
      </c>
      <c r="D1353" s="259" t="s">
        <v>238</v>
      </c>
      <c r="E1353" s="260" t="s">
        <v>1846</v>
      </c>
      <c r="F1353" s="261" t="s">
        <v>1847</v>
      </c>
      <c r="G1353" s="262" t="s">
        <v>227</v>
      </c>
      <c r="H1353" s="263">
        <v>43.450000000000003</v>
      </c>
      <c r="I1353" s="264"/>
      <c r="J1353" s="265">
        <f>ROUND(I1353*H1353,2)</f>
        <v>0</v>
      </c>
      <c r="K1353" s="261" t="s">
        <v>729</v>
      </c>
      <c r="L1353" s="266"/>
      <c r="M1353" s="267" t="s">
        <v>1</v>
      </c>
      <c r="N1353" s="268" t="s">
        <v>45</v>
      </c>
      <c r="O1353" s="91"/>
      <c r="P1353" s="227">
        <f>O1353*H1353</f>
        <v>0</v>
      </c>
      <c r="Q1353" s="227">
        <v>0</v>
      </c>
      <c r="R1353" s="227">
        <f>Q1353*H1353</f>
        <v>0</v>
      </c>
      <c r="S1353" s="227">
        <v>0</v>
      </c>
      <c r="T1353" s="228">
        <f>S1353*H1353</f>
        <v>0</v>
      </c>
      <c r="U1353" s="38"/>
      <c r="V1353" s="38"/>
      <c r="W1353" s="38"/>
      <c r="X1353" s="38"/>
      <c r="Y1353" s="38"/>
      <c r="Z1353" s="38"/>
      <c r="AA1353" s="38"/>
      <c r="AB1353" s="38"/>
      <c r="AC1353" s="38"/>
      <c r="AD1353" s="38"/>
      <c r="AE1353" s="38"/>
      <c r="AR1353" s="229" t="s">
        <v>269</v>
      </c>
      <c r="AT1353" s="229" t="s">
        <v>238</v>
      </c>
      <c r="AU1353" s="229" t="s">
        <v>127</v>
      </c>
      <c r="AY1353" s="17" t="s">
        <v>181</v>
      </c>
      <c r="BE1353" s="230">
        <f>IF(N1353="základní",J1353,0)</f>
        <v>0</v>
      </c>
      <c r="BF1353" s="230">
        <f>IF(N1353="snížená",J1353,0)</f>
        <v>0</v>
      </c>
      <c r="BG1353" s="230">
        <f>IF(N1353="zákl. přenesená",J1353,0)</f>
        <v>0</v>
      </c>
      <c r="BH1353" s="230">
        <f>IF(N1353="sníž. přenesená",J1353,0)</f>
        <v>0</v>
      </c>
      <c r="BI1353" s="230">
        <f>IF(N1353="nulová",J1353,0)</f>
        <v>0</v>
      </c>
      <c r="BJ1353" s="17" t="s">
        <v>127</v>
      </c>
      <c r="BK1353" s="230">
        <f>ROUND(I1353*H1353,2)</f>
        <v>0</v>
      </c>
      <c r="BL1353" s="17" t="s">
        <v>228</v>
      </c>
      <c r="BM1353" s="229" t="s">
        <v>1848</v>
      </c>
    </row>
    <row r="1354" s="13" customFormat="1">
      <c r="A1354" s="13"/>
      <c r="B1354" s="236"/>
      <c r="C1354" s="237"/>
      <c r="D1354" s="238" t="s">
        <v>191</v>
      </c>
      <c r="E1354" s="239" t="s">
        <v>1</v>
      </c>
      <c r="F1354" s="240" t="s">
        <v>1849</v>
      </c>
      <c r="G1354" s="237"/>
      <c r="H1354" s="241">
        <v>43.450000000000003</v>
      </c>
      <c r="I1354" s="242"/>
      <c r="J1354" s="237"/>
      <c r="K1354" s="237"/>
      <c r="L1354" s="243"/>
      <c r="M1354" s="244"/>
      <c r="N1354" s="245"/>
      <c r="O1354" s="245"/>
      <c r="P1354" s="245"/>
      <c r="Q1354" s="245"/>
      <c r="R1354" s="245"/>
      <c r="S1354" s="245"/>
      <c r="T1354" s="246"/>
      <c r="U1354" s="13"/>
      <c r="V1354" s="13"/>
      <c r="W1354" s="13"/>
      <c r="X1354" s="13"/>
      <c r="Y1354" s="13"/>
      <c r="Z1354" s="13"/>
      <c r="AA1354" s="13"/>
      <c r="AB1354" s="13"/>
      <c r="AC1354" s="13"/>
      <c r="AD1354" s="13"/>
      <c r="AE1354" s="13"/>
      <c r="AT1354" s="247" t="s">
        <v>191</v>
      </c>
      <c r="AU1354" s="247" t="s">
        <v>127</v>
      </c>
      <c r="AV1354" s="13" t="s">
        <v>127</v>
      </c>
      <c r="AW1354" s="13" t="s">
        <v>36</v>
      </c>
      <c r="AX1354" s="13" t="s">
        <v>79</v>
      </c>
      <c r="AY1354" s="247" t="s">
        <v>181</v>
      </c>
    </row>
    <row r="1355" s="14" customFormat="1">
      <c r="A1355" s="14"/>
      <c r="B1355" s="248"/>
      <c r="C1355" s="249"/>
      <c r="D1355" s="238" t="s">
        <v>191</v>
      </c>
      <c r="E1355" s="250" t="s">
        <v>1</v>
      </c>
      <c r="F1355" s="251" t="s">
        <v>193</v>
      </c>
      <c r="G1355" s="249"/>
      <c r="H1355" s="252">
        <v>43.450000000000003</v>
      </c>
      <c r="I1355" s="253"/>
      <c r="J1355" s="249"/>
      <c r="K1355" s="249"/>
      <c r="L1355" s="254"/>
      <c r="M1355" s="255"/>
      <c r="N1355" s="256"/>
      <c r="O1355" s="256"/>
      <c r="P1355" s="256"/>
      <c r="Q1355" s="256"/>
      <c r="R1355" s="256"/>
      <c r="S1355" s="256"/>
      <c r="T1355" s="257"/>
      <c r="U1355" s="14"/>
      <c r="V1355" s="14"/>
      <c r="W1355" s="14"/>
      <c r="X1355" s="14"/>
      <c r="Y1355" s="14"/>
      <c r="Z1355" s="14"/>
      <c r="AA1355" s="14"/>
      <c r="AB1355" s="14"/>
      <c r="AC1355" s="14"/>
      <c r="AD1355" s="14"/>
      <c r="AE1355" s="14"/>
      <c r="AT1355" s="258" t="s">
        <v>191</v>
      </c>
      <c r="AU1355" s="258" t="s">
        <v>127</v>
      </c>
      <c r="AV1355" s="14" t="s">
        <v>188</v>
      </c>
      <c r="AW1355" s="14" t="s">
        <v>36</v>
      </c>
      <c r="AX1355" s="14" t="s">
        <v>86</v>
      </c>
      <c r="AY1355" s="258" t="s">
        <v>181</v>
      </c>
    </row>
    <row r="1356" s="2" customFormat="1" ht="24.15" customHeight="1">
      <c r="A1356" s="38"/>
      <c r="B1356" s="39"/>
      <c r="C1356" s="218" t="s">
        <v>1078</v>
      </c>
      <c r="D1356" s="218" t="s">
        <v>183</v>
      </c>
      <c r="E1356" s="219" t="s">
        <v>1850</v>
      </c>
      <c r="F1356" s="220" t="s">
        <v>1851</v>
      </c>
      <c r="G1356" s="221" t="s">
        <v>241</v>
      </c>
      <c r="H1356" s="222">
        <v>344.51999999999998</v>
      </c>
      <c r="I1356" s="223"/>
      <c r="J1356" s="224">
        <f>ROUND(I1356*H1356,2)</f>
        <v>0</v>
      </c>
      <c r="K1356" s="220" t="s">
        <v>187</v>
      </c>
      <c r="L1356" s="44"/>
      <c r="M1356" s="225" t="s">
        <v>1</v>
      </c>
      <c r="N1356" s="226" t="s">
        <v>45</v>
      </c>
      <c r="O1356" s="91"/>
      <c r="P1356" s="227">
        <f>O1356*H1356</f>
        <v>0</v>
      </c>
      <c r="Q1356" s="227">
        <v>0</v>
      </c>
      <c r="R1356" s="227">
        <f>Q1356*H1356</f>
        <v>0</v>
      </c>
      <c r="S1356" s="227">
        <v>0</v>
      </c>
      <c r="T1356" s="228">
        <f>S1356*H1356</f>
        <v>0</v>
      </c>
      <c r="U1356" s="38"/>
      <c r="V1356" s="38"/>
      <c r="W1356" s="38"/>
      <c r="X1356" s="38"/>
      <c r="Y1356" s="38"/>
      <c r="Z1356" s="38"/>
      <c r="AA1356" s="38"/>
      <c r="AB1356" s="38"/>
      <c r="AC1356" s="38"/>
      <c r="AD1356" s="38"/>
      <c r="AE1356" s="38"/>
      <c r="AR1356" s="229" t="s">
        <v>228</v>
      </c>
      <c r="AT1356" s="229" t="s">
        <v>183</v>
      </c>
      <c r="AU1356" s="229" t="s">
        <v>127</v>
      </c>
      <c r="AY1356" s="17" t="s">
        <v>181</v>
      </c>
      <c r="BE1356" s="230">
        <f>IF(N1356="základní",J1356,0)</f>
        <v>0</v>
      </c>
      <c r="BF1356" s="230">
        <f>IF(N1356="snížená",J1356,0)</f>
        <v>0</v>
      </c>
      <c r="BG1356" s="230">
        <f>IF(N1356="zákl. přenesená",J1356,0)</f>
        <v>0</v>
      </c>
      <c r="BH1356" s="230">
        <f>IF(N1356="sníž. přenesená",J1356,0)</f>
        <v>0</v>
      </c>
      <c r="BI1356" s="230">
        <f>IF(N1356="nulová",J1356,0)</f>
        <v>0</v>
      </c>
      <c r="BJ1356" s="17" t="s">
        <v>127</v>
      </c>
      <c r="BK1356" s="230">
        <f>ROUND(I1356*H1356,2)</f>
        <v>0</v>
      </c>
      <c r="BL1356" s="17" t="s">
        <v>228</v>
      </c>
      <c r="BM1356" s="229" t="s">
        <v>1852</v>
      </c>
    </row>
    <row r="1357" s="2" customFormat="1">
      <c r="A1357" s="38"/>
      <c r="B1357" s="39"/>
      <c r="C1357" s="40"/>
      <c r="D1357" s="231" t="s">
        <v>189</v>
      </c>
      <c r="E1357" s="40"/>
      <c r="F1357" s="232" t="s">
        <v>1853</v>
      </c>
      <c r="G1357" s="40"/>
      <c r="H1357" s="40"/>
      <c r="I1357" s="233"/>
      <c r="J1357" s="40"/>
      <c r="K1357" s="40"/>
      <c r="L1357" s="44"/>
      <c r="M1357" s="234"/>
      <c r="N1357" s="235"/>
      <c r="O1357" s="91"/>
      <c r="P1357" s="91"/>
      <c r="Q1357" s="91"/>
      <c r="R1357" s="91"/>
      <c r="S1357" s="91"/>
      <c r="T1357" s="92"/>
      <c r="U1357" s="38"/>
      <c r="V1357" s="38"/>
      <c r="W1357" s="38"/>
      <c r="X1357" s="38"/>
      <c r="Y1357" s="38"/>
      <c r="Z1357" s="38"/>
      <c r="AA1357" s="38"/>
      <c r="AB1357" s="38"/>
      <c r="AC1357" s="38"/>
      <c r="AD1357" s="38"/>
      <c r="AE1357" s="38"/>
      <c r="AT1357" s="17" t="s">
        <v>189</v>
      </c>
      <c r="AU1357" s="17" t="s">
        <v>127</v>
      </c>
    </row>
    <row r="1358" s="15" customFormat="1">
      <c r="A1358" s="15"/>
      <c r="B1358" s="269"/>
      <c r="C1358" s="270"/>
      <c r="D1358" s="238" t="s">
        <v>191</v>
      </c>
      <c r="E1358" s="271" t="s">
        <v>1</v>
      </c>
      <c r="F1358" s="272" t="s">
        <v>1799</v>
      </c>
      <c r="G1358" s="270"/>
      <c r="H1358" s="271" t="s">
        <v>1</v>
      </c>
      <c r="I1358" s="273"/>
      <c r="J1358" s="270"/>
      <c r="K1358" s="270"/>
      <c r="L1358" s="274"/>
      <c r="M1358" s="275"/>
      <c r="N1358" s="276"/>
      <c r="O1358" s="276"/>
      <c r="P1358" s="276"/>
      <c r="Q1358" s="276"/>
      <c r="R1358" s="276"/>
      <c r="S1358" s="276"/>
      <c r="T1358" s="277"/>
      <c r="U1358" s="15"/>
      <c r="V1358" s="15"/>
      <c r="W1358" s="15"/>
      <c r="X1358" s="15"/>
      <c r="Y1358" s="15"/>
      <c r="Z1358" s="15"/>
      <c r="AA1358" s="15"/>
      <c r="AB1358" s="15"/>
      <c r="AC1358" s="15"/>
      <c r="AD1358" s="15"/>
      <c r="AE1358" s="15"/>
      <c r="AT1358" s="278" t="s">
        <v>191</v>
      </c>
      <c r="AU1358" s="278" t="s">
        <v>127</v>
      </c>
      <c r="AV1358" s="15" t="s">
        <v>86</v>
      </c>
      <c r="AW1358" s="15" t="s">
        <v>36</v>
      </c>
      <c r="AX1358" s="15" t="s">
        <v>79</v>
      </c>
      <c r="AY1358" s="278" t="s">
        <v>181</v>
      </c>
    </row>
    <row r="1359" s="13" customFormat="1">
      <c r="A1359" s="13"/>
      <c r="B1359" s="236"/>
      <c r="C1359" s="237"/>
      <c r="D1359" s="238" t="s">
        <v>191</v>
      </c>
      <c r="E1359" s="239" t="s">
        <v>1</v>
      </c>
      <c r="F1359" s="240" t="s">
        <v>1854</v>
      </c>
      <c r="G1359" s="237"/>
      <c r="H1359" s="241">
        <v>344.51999999999998</v>
      </c>
      <c r="I1359" s="242"/>
      <c r="J1359" s="237"/>
      <c r="K1359" s="237"/>
      <c r="L1359" s="243"/>
      <c r="M1359" s="244"/>
      <c r="N1359" s="245"/>
      <c r="O1359" s="245"/>
      <c r="P1359" s="245"/>
      <c r="Q1359" s="245"/>
      <c r="R1359" s="245"/>
      <c r="S1359" s="245"/>
      <c r="T1359" s="246"/>
      <c r="U1359" s="13"/>
      <c r="V1359" s="13"/>
      <c r="W1359" s="13"/>
      <c r="X1359" s="13"/>
      <c r="Y1359" s="13"/>
      <c r="Z1359" s="13"/>
      <c r="AA1359" s="13"/>
      <c r="AB1359" s="13"/>
      <c r="AC1359" s="13"/>
      <c r="AD1359" s="13"/>
      <c r="AE1359" s="13"/>
      <c r="AT1359" s="247" t="s">
        <v>191</v>
      </c>
      <c r="AU1359" s="247" t="s">
        <v>127</v>
      </c>
      <c r="AV1359" s="13" t="s">
        <v>127</v>
      </c>
      <c r="AW1359" s="13" t="s">
        <v>36</v>
      </c>
      <c r="AX1359" s="13" t="s">
        <v>79</v>
      </c>
      <c r="AY1359" s="247" t="s">
        <v>181</v>
      </c>
    </row>
    <row r="1360" s="14" customFormat="1">
      <c r="A1360" s="14"/>
      <c r="B1360" s="248"/>
      <c r="C1360" s="249"/>
      <c r="D1360" s="238" t="s">
        <v>191</v>
      </c>
      <c r="E1360" s="250" t="s">
        <v>1</v>
      </c>
      <c r="F1360" s="251" t="s">
        <v>193</v>
      </c>
      <c r="G1360" s="249"/>
      <c r="H1360" s="252">
        <v>344.51999999999998</v>
      </c>
      <c r="I1360" s="253"/>
      <c r="J1360" s="249"/>
      <c r="K1360" s="249"/>
      <c r="L1360" s="254"/>
      <c r="M1360" s="255"/>
      <c r="N1360" s="256"/>
      <c r="O1360" s="256"/>
      <c r="P1360" s="256"/>
      <c r="Q1360" s="256"/>
      <c r="R1360" s="256"/>
      <c r="S1360" s="256"/>
      <c r="T1360" s="257"/>
      <c r="U1360" s="14"/>
      <c r="V1360" s="14"/>
      <c r="W1360" s="14"/>
      <c r="X1360" s="14"/>
      <c r="Y1360" s="14"/>
      <c r="Z1360" s="14"/>
      <c r="AA1360" s="14"/>
      <c r="AB1360" s="14"/>
      <c r="AC1360" s="14"/>
      <c r="AD1360" s="14"/>
      <c r="AE1360" s="14"/>
      <c r="AT1360" s="258" t="s">
        <v>191</v>
      </c>
      <c r="AU1360" s="258" t="s">
        <v>127</v>
      </c>
      <c r="AV1360" s="14" t="s">
        <v>188</v>
      </c>
      <c r="AW1360" s="14" t="s">
        <v>36</v>
      </c>
      <c r="AX1360" s="14" t="s">
        <v>86</v>
      </c>
      <c r="AY1360" s="258" t="s">
        <v>181</v>
      </c>
    </row>
    <row r="1361" s="2" customFormat="1" ht="90" customHeight="1">
      <c r="A1361" s="38"/>
      <c r="B1361" s="39"/>
      <c r="C1361" s="259" t="s">
        <v>1855</v>
      </c>
      <c r="D1361" s="259" t="s">
        <v>238</v>
      </c>
      <c r="E1361" s="260" t="s">
        <v>1837</v>
      </c>
      <c r="F1361" s="261" t="s">
        <v>1838</v>
      </c>
      <c r="G1361" s="262" t="s">
        <v>227</v>
      </c>
      <c r="H1361" s="263">
        <v>3.9620000000000002</v>
      </c>
      <c r="I1361" s="264"/>
      <c r="J1361" s="265">
        <f>ROUND(I1361*H1361,2)</f>
        <v>0</v>
      </c>
      <c r="K1361" s="261" t="s">
        <v>729</v>
      </c>
      <c r="L1361" s="266"/>
      <c r="M1361" s="267" t="s">
        <v>1</v>
      </c>
      <c r="N1361" s="268" t="s">
        <v>45</v>
      </c>
      <c r="O1361" s="91"/>
      <c r="P1361" s="227">
        <f>O1361*H1361</f>
        <v>0</v>
      </c>
      <c r="Q1361" s="227">
        <v>0</v>
      </c>
      <c r="R1361" s="227">
        <f>Q1361*H1361</f>
        <v>0</v>
      </c>
      <c r="S1361" s="227">
        <v>0</v>
      </c>
      <c r="T1361" s="228">
        <f>S1361*H1361</f>
        <v>0</v>
      </c>
      <c r="U1361" s="38"/>
      <c r="V1361" s="38"/>
      <c r="W1361" s="38"/>
      <c r="X1361" s="38"/>
      <c r="Y1361" s="38"/>
      <c r="Z1361" s="38"/>
      <c r="AA1361" s="38"/>
      <c r="AB1361" s="38"/>
      <c r="AC1361" s="38"/>
      <c r="AD1361" s="38"/>
      <c r="AE1361" s="38"/>
      <c r="AR1361" s="229" t="s">
        <v>269</v>
      </c>
      <c r="AT1361" s="229" t="s">
        <v>238</v>
      </c>
      <c r="AU1361" s="229" t="s">
        <v>127</v>
      </c>
      <c r="AY1361" s="17" t="s">
        <v>181</v>
      </c>
      <c r="BE1361" s="230">
        <f>IF(N1361="základní",J1361,0)</f>
        <v>0</v>
      </c>
      <c r="BF1361" s="230">
        <f>IF(N1361="snížená",J1361,0)</f>
        <v>0</v>
      </c>
      <c r="BG1361" s="230">
        <f>IF(N1361="zákl. přenesená",J1361,0)</f>
        <v>0</v>
      </c>
      <c r="BH1361" s="230">
        <f>IF(N1361="sníž. přenesená",J1361,0)</f>
        <v>0</v>
      </c>
      <c r="BI1361" s="230">
        <f>IF(N1361="nulová",J1361,0)</f>
        <v>0</v>
      </c>
      <c r="BJ1361" s="17" t="s">
        <v>127</v>
      </c>
      <c r="BK1361" s="230">
        <f>ROUND(I1361*H1361,2)</f>
        <v>0</v>
      </c>
      <c r="BL1361" s="17" t="s">
        <v>228</v>
      </c>
      <c r="BM1361" s="229" t="s">
        <v>1856</v>
      </c>
    </row>
    <row r="1362" s="2" customFormat="1" ht="16.5" customHeight="1">
      <c r="A1362" s="38"/>
      <c r="B1362" s="39"/>
      <c r="C1362" s="218" t="s">
        <v>1083</v>
      </c>
      <c r="D1362" s="218" t="s">
        <v>183</v>
      </c>
      <c r="E1362" s="219" t="s">
        <v>1857</v>
      </c>
      <c r="F1362" s="220" t="s">
        <v>1858</v>
      </c>
      <c r="G1362" s="221" t="s">
        <v>241</v>
      </c>
      <c r="H1362" s="222">
        <v>8</v>
      </c>
      <c r="I1362" s="223"/>
      <c r="J1362" s="224">
        <f>ROUND(I1362*H1362,2)</f>
        <v>0</v>
      </c>
      <c r="K1362" s="220" t="s">
        <v>187</v>
      </c>
      <c r="L1362" s="44"/>
      <c r="M1362" s="225" t="s">
        <v>1</v>
      </c>
      <c r="N1362" s="226" t="s">
        <v>45</v>
      </c>
      <c r="O1362" s="91"/>
      <c r="P1362" s="227">
        <f>O1362*H1362</f>
        <v>0</v>
      </c>
      <c r="Q1362" s="227">
        <v>0</v>
      </c>
      <c r="R1362" s="227">
        <f>Q1362*H1362</f>
        <v>0</v>
      </c>
      <c r="S1362" s="227">
        <v>0</v>
      </c>
      <c r="T1362" s="228">
        <f>S1362*H1362</f>
        <v>0</v>
      </c>
      <c r="U1362" s="38"/>
      <c r="V1362" s="38"/>
      <c r="W1362" s="38"/>
      <c r="X1362" s="38"/>
      <c r="Y1362" s="38"/>
      <c r="Z1362" s="38"/>
      <c r="AA1362" s="38"/>
      <c r="AB1362" s="38"/>
      <c r="AC1362" s="38"/>
      <c r="AD1362" s="38"/>
      <c r="AE1362" s="38"/>
      <c r="AR1362" s="229" t="s">
        <v>228</v>
      </c>
      <c r="AT1362" s="229" t="s">
        <v>183</v>
      </c>
      <c r="AU1362" s="229" t="s">
        <v>127</v>
      </c>
      <c r="AY1362" s="17" t="s">
        <v>181</v>
      </c>
      <c r="BE1362" s="230">
        <f>IF(N1362="základní",J1362,0)</f>
        <v>0</v>
      </c>
      <c r="BF1362" s="230">
        <f>IF(N1362="snížená",J1362,0)</f>
        <v>0</v>
      </c>
      <c r="BG1362" s="230">
        <f>IF(N1362="zákl. přenesená",J1362,0)</f>
        <v>0</v>
      </c>
      <c r="BH1362" s="230">
        <f>IF(N1362="sníž. přenesená",J1362,0)</f>
        <v>0</v>
      </c>
      <c r="BI1362" s="230">
        <f>IF(N1362="nulová",J1362,0)</f>
        <v>0</v>
      </c>
      <c r="BJ1362" s="17" t="s">
        <v>127</v>
      </c>
      <c r="BK1362" s="230">
        <f>ROUND(I1362*H1362,2)</f>
        <v>0</v>
      </c>
      <c r="BL1362" s="17" t="s">
        <v>228</v>
      </c>
      <c r="BM1362" s="229" t="s">
        <v>1859</v>
      </c>
    </row>
    <row r="1363" s="2" customFormat="1">
      <c r="A1363" s="38"/>
      <c r="B1363" s="39"/>
      <c r="C1363" s="40"/>
      <c r="D1363" s="231" t="s">
        <v>189</v>
      </c>
      <c r="E1363" s="40"/>
      <c r="F1363" s="232" t="s">
        <v>1860</v>
      </c>
      <c r="G1363" s="40"/>
      <c r="H1363" s="40"/>
      <c r="I1363" s="233"/>
      <c r="J1363" s="40"/>
      <c r="K1363" s="40"/>
      <c r="L1363" s="44"/>
      <c r="M1363" s="234"/>
      <c r="N1363" s="235"/>
      <c r="O1363" s="91"/>
      <c r="P1363" s="91"/>
      <c r="Q1363" s="91"/>
      <c r="R1363" s="91"/>
      <c r="S1363" s="91"/>
      <c r="T1363" s="92"/>
      <c r="U1363" s="38"/>
      <c r="V1363" s="38"/>
      <c r="W1363" s="38"/>
      <c r="X1363" s="38"/>
      <c r="Y1363" s="38"/>
      <c r="Z1363" s="38"/>
      <c r="AA1363" s="38"/>
      <c r="AB1363" s="38"/>
      <c r="AC1363" s="38"/>
      <c r="AD1363" s="38"/>
      <c r="AE1363" s="38"/>
      <c r="AT1363" s="17" t="s">
        <v>189</v>
      </c>
      <c r="AU1363" s="17" t="s">
        <v>127</v>
      </c>
    </row>
    <row r="1364" s="13" customFormat="1">
      <c r="A1364" s="13"/>
      <c r="B1364" s="236"/>
      <c r="C1364" s="237"/>
      <c r="D1364" s="238" t="s">
        <v>191</v>
      </c>
      <c r="E1364" s="239" t="s">
        <v>1</v>
      </c>
      <c r="F1364" s="240" t="s">
        <v>1861</v>
      </c>
      <c r="G1364" s="237"/>
      <c r="H1364" s="241">
        <v>8</v>
      </c>
      <c r="I1364" s="242"/>
      <c r="J1364" s="237"/>
      <c r="K1364" s="237"/>
      <c r="L1364" s="243"/>
      <c r="M1364" s="244"/>
      <c r="N1364" s="245"/>
      <c r="O1364" s="245"/>
      <c r="P1364" s="245"/>
      <c r="Q1364" s="245"/>
      <c r="R1364" s="245"/>
      <c r="S1364" s="245"/>
      <c r="T1364" s="246"/>
      <c r="U1364" s="13"/>
      <c r="V1364" s="13"/>
      <c r="W1364" s="13"/>
      <c r="X1364" s="13"/>
      <c r="Y1364" s="13"/>
      <c r="Z1364" s="13"/>
      <c r="AA1364" s="13"/>
      <c r="AB1364" s="13"/>
      <c r="AC1364" s="13"/>
      <c r="AD1364" s="13"/>
      <c r="AE1364" s="13"/>
      <c r="AT1364" s="247" t="s">
        <v>191</v>
      </c>
      <c r="AU1364" s="247" t="s">
        <v>127</v>
      </c>
      <c r="AV1364" s="13" t="s">
        <v>127</v>
      </c>
      <c r="AW1364" s="13" t="s">
        <v>36</v>
      </c>
      <c r="AX1364" s="13" t="s">
        <v>79</v>
      </c>
      <c r="AY1364" s="247" t="s">
        <v>181</v>
      </c>
    </row>
    <row r="1365" s="14" customFormat="1">
      <c r="A1365" s="14"/>
      <c r="B1365" s="248"/>
      <c r="C1365" s="249"/>
      <c r="D1365" s="238" t="s">
        <v>191</v>
      </c>
      <c r="E1365" s="250" t="s">
        <v>1</v>
      </c>
      <c r="F1365" s="251" t="s">
        <v>193</v>
      </c>
      <c r="G1365" s="249"/>
      <c r="H1365" s="252">
        <v>8</v>
      </c>
      <c r="I1365" s="253"/>
      <c r="J1365" s="249"/>
      <c r="K1365" s="249"/>
      <c r="L1365" s="254"/>
      <c r="M1365" s="255"/>
      <c r="N1365" s="256"/>
      <c r="O1365" s="256"/>
      <c r="P1365" s="256"/>
      <c r="Q1365" s="256"/>
      <c r="R1365" s="256"/>
      <c r="S1365" s="256"/>
      <c r="T1365" s="257"/>
      <c r="U1365" s="14"/>
      <c r="V1365" s="14"/>
      <c r="W1365" s="14"/>
      <c r="X1365" s="14"/>
      <c r="Y1365" s="14"/>
      <c r="Z1365" s="14"/>
      <c r="AA1365" s="14"/>
      <c r="AB1365" s="14"/>
      <c r="AC1365" s="14"/>
      <c r="AD1365" s="14"/>
      <c r="AE1365" s="14"/>
      <c r="AT1365" s="258" t="s">
        <v>191</v>
      </c>
      <c r="AU1365" s="258" t="s">
        <v>127</v>
      </c>
      <c r="AV1365" s="14" t="s">
        <v>188</v>
      </c>
      <c r="AW1365" s="14" t="s">
        <v>36</v>
      </c>
      <c r="AX1365" s="14" t="s">
        <v>86</v>
      </c>
      <c r="AY1365" s="258" t="s">
        <v>181</v>
      </c>
    </row>
    <row r="1366" s="2" customFormat="1" ht="24.15" customHeight="1">
      <c r="A1366" s="38"/>
      <c r="B1366" s="39"/>
      <c r="C1366" s="259" t="s">
        <v>1862</v>
      </c>
      <c r="D1366" s="259" t="s">
        <v>238</v>
      </c>
      <c r="E1366" s="260" t="s">
        <v>1863</v>
      </c>
      <c r="F1366" s="261" t="s">
        <v>1864</v>
      </c>
      <c r="G1366" s="262" t="s">
        <v>241</v>
      </c>
      <c r="H1366" s="263">
        <v>8.1600000000000001</v>
      </c>
      <c r="I1366" s="264"/>
      <c r="J1366" s="265">
        <f>ROUND(I1366*H1366,2)</f>
        <v>0</v>
      </c>
      <c r="K1366" s="261" t="s">
        <v>187</v>
      </c>
      <c r="L1366" s="266"/>
      <c r="M1366" s="267" t="s">
        <v>1</v>
      </c>
      <c r="N1366" s="268" t="s">
        <v>45</v>
      </c>
      <c r="O1366" s="91"/>
      <c r="P1366" s="227">
        <f>O1366*H1366</f>
        <v>0</v>
      </c>
      <c r="Q1366" s="227">
        <v>0</v>
      </c>
      <c r="R1366" s="227">
        <f>Q1366*H1366</f>
        <v>0</v>
      </c>
      <c r="S1366" s="227">
        <v>0</v>
      </c>
      <c r="T1366" s="228">
        <f>S1366*H1366</f>
        <v>0</v>
      </c>
      <c r="U1366" s="38"/>
      <c r="V1366" s="38"/>
      <c r="W1366" s="38"/>
      <c r="X1366" s="38"/>
      <c r="Y1366" s="38"/>
      <c r="Z1366" s="38"/>
      <c r="AA1366" s="38"/>
      <c r="AB1366" s="38"/>
      <c r="AC1366" s="38"/>
      <c r="AD1366" s="38"/>
      <c r="AE1366" s="38"/>
      <c r="AR1366" s="229" t="s">
        <v>269</v>
      </c>
      <c r="AT1366" s="229" t="s">
        <v>238</v>
      </c>
      <c r="AU1366" s="229" t="s">
        <v>127</v>
      </c>
      <c r="AY1366" s="17" t="s">
        <v>181</v>
      </c>
      <c r="BE1366" s="230">
        <f>IF(N1366="základní",J1366,0)</f>
        <v>0</v>
      </c>
      <c r="BF1366" s="230">
        <f>IF(N1366="snížená",J1366,0)</f>
        <v>0</v>
      </c>
      <c r="BG1366" s="230">
        <f>IF(N1366="zákl. přenesená",J1366,0)</f>
        <v>0</v>
      </c>
      <c r="BH1366" s="230">
        <f>IF(N1366="sníž. přenesená",J1366,0)</f>
        <v>0</v>
      </c>
      <c r="BI1366" s="230">
        <f>IF(N1366="nulová",J1366,0)</f>
        <v>0</v>
      </c>
      <c r="BJ1366" s="17" t="s">
        <v>127</v>
      </c>
      <c r="BK1366" s="230">
        <f>ROUND(I1366*H1366,2)</f>
        <v>0</v>
      </c>
      <c r="BL1366" s="17" t="s">
        <v>228</v>
      </c>
      <c r="BM1366" s="229" t="s">
        <v>1865</v>
      </c>
    </row>
    <row r="1367" s="13" customFormat="1">
      <c r="A1367" s="13"/>
      <c r="B1367" s="236"/>
      <c r="C1367" s="237"/>
      <c r="D1367" s="238" t="s">
        <v>191</v>
      </c>
      <c r="E1367" s="239" t="s">
        <v>1</v>
      </c>
      <c r="F1367" s="240" t="s">
        <v>1866</v>
      </c>
      <c r="G1367" s="237"/>
      <c r="H1367" s="241">
        <v>8.1600000000000001</v>
      </c>
      <c r="I1367" s="242"/>
      <c r="J1367" s="237"/>
      <c r="K1367" s="237"/>
      <c r="L1367" s="243"/>
      <c r="M1367" s="244"/>
      <c r="N1367" s="245"/>
      <c r="O1367" s="245"/>
      <c r="P1367" s="245"/>
      <c r="Q1367" s="245"/>
      <c r="R1367" s="245"/>
      <c r="S1367" s="245"/>
      <c r="T1367" s="246"/>
      <c r="U1367" s="13"/>
      <c r="V1367" s="13"/>
      <c r="W1367" s="13"/>
      <c r="X1367" s="13"/>
      <c r="Y1367" s="13"/>
      <c r="Z1367" s="13"/>
      <c r="AA1367" s="13"/>
      <c r="AB1367" s="13"/>
      <c r="AC1367" s="13"/>
      <c r="AD1367" s="13"/>
      <c r="AE1367" s="13"/>
      <c r="AT1367" s="247" t="s">
        <v>191</v>
      </c>
      <c r="AU1367" s="247" t="s">
        <v>127</v>
      </c>
      <c r="AV1367" s="13" t="s">
        <v>127</v>
      </c>
      <c r="AW1367" s="13" t="s">
        <v>36</v>
      </c>
      <c r="AX1367" s="13" t="s">
        <v>79</v>
      </c>
      <c r="AY1367" s="247" t="s">
        <v>181</v>
      </c>
    </row>
    <row r="1368" s="14" customFormat="1">
      <c r="A1368" s="14"/>
      <c r="B1368" s="248"/>
      <c r="C1368" s="249"/>
      <c r="D1368" s="238" t="s">
        <v>191</v>
      </c>
      <c r="E1368" s="250" t="s">
        <v>1</v>
      </c>
      <c r="F1368" s="251" t="s">
        <v>193</v>
      </c>
      <c r="G1368" s="249"/>
      <c r="H1368" s="252">
        <v>8.1600000000000001</v>
      </c>
      <c r="I1368" s="253"/>
      <c r="J1368" s="249"/>
      <c r="K1368" s="249"/>
      <c r="L1368" s="254"/>
      <c r="M1368" s="255"/>
      <c r="N1368" s="256"/>
      <c r="O1368" s="256"/>
      <c r="P1368" s="256"/>
      <c r="Q1368" s="256"/>
      <c r="R1368" s="256"/>
      <c r="S1368" s="256"/>
      <c r="T1368" s="257"/>
      <c r="U1368" s="14"/>
      <c r="V1368" s="14"/>
      <c r="W1368" s="14"/>
      <c r="X1368" s="14"/>
      <c r="Y1368" s="14"/>
      <c r="Z1368" s="14"/>
      <c r="AA1368" s="14"/>
      <c r="AB1368" s="14"/>
      <c r="AC1368" s="14"/>
      <c r="AD1368" s="14"/>
      <c r="AE1368" s="14"/>
      <c r="AT1368" s="258" t="s">
        <v>191</v>
      </c>
      <c r="AU1368" s="258" t="s">
        <v>127</v>
      </c>
      <c r="AV1368" s="14" t="s">
        <v>188</v>
      </c>
      <c r="AW1368" s="14" t="s">
        <v>36</v>
      </c>
      <c r="AX1368" s="14" t="s">
        <v>86</v>
      </c>
      <c r="AY1368" s="258" t="s">
        <v>181</v>
      </c>
    </row>
    <row r="1369" s="2" customFormat="1" ht="24.15" customHeight="1">
      <c r="A1369" s="38"/>
      <c r="B1369" s="39"/>
      <c r="C1369" s="218" t="s">
        <v>1086</v>
      </c>
      <c r="D1369" s="218" t="s">
        <v>183</v>
      </c>
      <c r="E1369" s="219" t="s">
        <v>1867</v>
      </c>
      <c r="F1369" s="220" t="s">
        <v>1868</v>
      </c>
      <c r="G1369" s="221" t="s">
        <v>227</v>
      </c>
      <c r="H1369" s="222">
        <v>39.924999999999997</v>
      </c>
      <c r="I1369" s="223"/>
      <c r="J1369" s="224">
        <f>ROUND(I1369*H1369,2)</f>
        <v>0</v>
      </c>
      <c r="K1369" s="220" t="s">
        <v>187</v>
      </c>
      <c r="L1369" s="44"/>
      <c r="M1369" s="225" t="s">
        <v>1</v>
      </c>
      <c r="N1369" s="226" t="s">
        <v>45</v>
      </c>
      <c r="O1369" s="91"/>
      <c r="P1369" s="227">
        <f>O1369*H1369</f>
        <v>0</v>
      </c>
      <c r="Q1369" s="227">
        <v>0</v>
      </c>
      <c r="R1369" s="227">
        <f>Q1369*H1369</f>
        <v>0</v>
      </c>
      <c r="S1369" s="227">
        <v>0</v>
      </c>
      <c r="T1369" s="228">
        <f>S1369*H1369</f>
        <v>0</v>
      </c>
      <c r="U1369" s="38"/>
      <c r="V1369" s="38"/>
      <c r="W1369" s="38"/>
      <c r="X1369" s="38"/>
      <c r="Y1369" s="38"/>
      <c r="Z1369" s="38"/>
      <c r="AA1369" s="38"/>
      <c r="AB1369" s="38"/>
      <c r="AC1369" s="38"/>
      <c r="AD1369" s="38"/>
      <c r="AE1369" s="38"/>
      <c r="AR1369" s="229" t="s">
        <v>228</v>
      </c>
      <c r="AT1369" s="229" t="s">
        <v>183</v>
      </c>
      <c r="AU1369" s="229" t="s">
        <v>127</v>
      </c>
      <c r="AY1369" s="17" t="s">
        <v>181</v>
      </c>
      <c r="BE1369" s="230">
        <f>IF(N1369="základní",J1369,0)</f>
        <v>0</v>
      </c>
      <c r="BF1369" s="230">
        <f>IF(N1369="snížená",J1369,0)</f>
        <v>0</v>
      </c>
      <c r="BG1369" s="230">
        <f>IF(N1369="zákl. přenesená",J1369,0)</f>
        <v>0</v>
      </c>
      <c r="BH1369" s="230">
        <f>IF(N1369="sníž. přenesená",J1369,0)</f>
        <v>0</v>
      </c>
      <c r="BI1369" s="230">
        <f>IF(N1369="nulová",J1369,0)</f>
        <v>0</v>
      </c>
      <c r="BJ1369" s="17" t="s">
        <v>127</v>
      </c>
      <c r="BK1369" s="230">
        <f>ROUND(I1369*H1369,2)</f>
        <v>0</v>
      </c>
      <c r="BL1369" s="17" t="s">
        <v>228</v>
      </c>
      <c r="BM1369" s="229" t="s">
        <v>1869</v>
      </c>
    </row>
    <row r="1370" s="2" customFormat="1">
      <c r="A1370" s="38"/>
      <c r="B1370" s="39"/>
      <c r="C1370" s="40"/>
      <c r="D1370" s="231" t="s">
        <v>189</v>
      </c>
      <c r="E1370" s="40"/>
      <c r="F1370" s="232" t="s">
        <v>1870</v>
      </c>
      <c r="G1370" s="40"/>
      <c r="H1370" s="40"/>
      <c r="I1370" s="233"/>
      <c r="J1370" s="40"/>
      <c r="K1370" s="40"/>
      <c r="L1370" s="44"/>
      <c r="M1370" s="234"/>
      <c r="N1370" s="235"/>
      <c r="O1370" s="91"/>
      <c r="P1370" s="91"/>
      <c r="Q1370" s="91"/>
      <c r="R1370" s="91"/>
      <c r="S1370" s="91"/>
      <c r="T1370" s="92"/>
      <c r="U1370" s="38"/>
      <c r="V1370" s="38"/>
      <c r="W1370" s="38"/>
      <c r="X1370" s="38"/>
      <c r="Y1370" s="38"/>
      <c r="Z1370" s="38"/>
      <c r="AA1370" s="38"/>
      <c r="AB1370" s="38"/>
      <c r="AC1370" s="38"/>
      <c r="AD1370" s="38"/>
      <c r="AE1370" s="38"/>
      <c r="AT1370" s="17" t="s">
        <v>189</v>
      </c>
      <c r="AU1370" s="17" t="s">
        <v>127</v>
      </c>
    </row>
    <row r="1371" s="13" customFormat="1">
      <c r="A1371" s="13"/>
      <c r="B1371" s="236"/>
      <c r="C1371" s="237"/>
      <c r="D1371" s="238" t="s">
        <v>191</v>
      </c>
      <c r="E1371" s="239" t="s">
        <v>1</v>
      </c>
      <c r="F1371" s="240" t="s">
        <v>1812</v>
      </c>
      <c r="G1371" s="237"/>
      <c r="H1371" s="241">
        <v>39.924999999999997</v>
      </c>
      <c r="I1371" s="242"/>
      <c r="J1371" s="237"/>
      <c r="K1371" s="237"/>
      <c r="L1371" s="243"/>
      <c r="M1371" s="244"/>
      <c r="N1371" s="245"/>
      <c r="O1371" s="245"/>
      <c r="P1371" s="245"/>
      <c r="Q1371" s="245"/>
      <c r="R1371" s="245"/>
      <c r="S1371" s="245"/>
      <c r="T1371" s="246"/>
      <c r="U1371" s="13"/>
      <c r="V1371" s="13"/>
      <c r="W1371" s="13"/>
      <c r="X1371" s="13"/>
      <c r="Y1371" s="13"/>
      <c r="Z1371" s="13"/>
      <c r="AA1371" s="13"/>
      <c r="AB1371" s="13"/>
      <c r="AC1371" s="13"/>
      <c r="AD1371" s="13"/>
      <c r="AE1371" s="13"/>
      <c r="AT1371" s="247" t="s">
        <v>191</v>
      </c>
      <c r="AU1371" s="247" t="s">
        <v>127</v>
      </c>
      <c r="AV1371" s="13" t="s">
        <v>127</v>
      </c>
      <c r="AW1371" s="13" t="s">
        <v>36</v>
      </c>
      <c r="AX1371" s="13" t="s">
        <v>79</v>
      </c>
      <c r="AY1371" s="247" t="s">
        <v>181</v>
      </c>
    </row>
    <row r="1372" s="14" customFormat="1">
      <c r="A1372" s="14"/>
      <c r="B1372" s="248"/>
      <c r="C1372" s="249"/>
      <c r="D1372" s="238" t="s">
        <v>191</v>
      </c>
      <c r="E1372" s="250" t="s">
        <v>1</v>
      </c>
      <c r="F1372" s="251" t="s">
        <v>193</v>
      </c>
      <c r="G1372" s="249"/>
      <c r="H1372" s="252">
        <v>39.924999999999997</v>
      </c>
      <c r="I1372" s="253"/>
      <c r="J1372" s="249"/>
      <c r="K1372" s="249"/>
      <c r="L1372" s="254"/>
      <c r="M1372" s="255"/>
      <c r="N1372" s="256"/>
      <c r="O1372" s="256"/>
      <c r="P1372" s="256"/>
      <c r="Q1372" s="256"/>
      <c r="R1372" s="256"/>
      <c r="S1372" s="256"/>
      <c r="T1372" s="257"/>
      <c r="U1372" s="14"/>
      <c r="V1372" s="14"/>
      <c r="W1372" s="14"/>
      <c r="X1372" s="14"/>
      <c r="Y1372" s="14"/>
      <c r="Z1372" s="14"/>
      <c r="AA1372" s="14"/>
      <c r="AB1372" s="14"/>
      <c r="AC1372" s="14"/>
      <c r="AD1372" s="14"/>
      <c r="AE1372" s="14"/>
      <c r="AT1372" s="258" t="s">
        <v>191</v>
      </c>
      <c r="AU1372" s="258" t="s">
        <v>127</v>
      </c>
      <c r="AV1372" s="14" t="s">
        <v>188</v>
      </c>
      <c r="AW1372" s="14" t="s">
        <v>36</v>
      </c>
      <c r="AX1372" s="14" t="s">
        <v>86</v>
      </c>
      <c r="AY1372" s="258" t="s">
        <v>181</v>
      </c>
    </row>
    <row r="1373" s="2" customFormat="1" ht="16.5" customHeight="1">
      <c r="A1373" s="38"/>
      <c r="B1373" s="39"/>
      <c r="C1373" s="259" t="s">
        <v>1871</v>
      </c>
      <c r="D1373" s="259" t="s">
        <v>238</v>
      </c>
      <c r="E1373" s="260" t="s">
        <v>1872</v>
      </c>
      <c r="F1373" s="261" t="s">
        <v>1873</v>
      </c>
      <c r="G1373" s="262" t="s">
        <v>227</v>
      </c>
      <c r="H1373" s="263">
        <v>43.917999999999999</v>
      </c>
      <c r="I1373" s="264"/>
      <c r="J1373" s="265">
        <f>ROUND(I1373*H1373,2)</f>
        <v>0</v>
      </c>
      <c r="K1373" s="261" t="s">
        <v>729</v>
      </c>
      <c r="L1373" s="266"/>
      <c r="M1373" s="267" t="s">
        <v>1</v>
      </c>
      <c r="N1373" s="268" t="s">
        <v>45</v>
      </c>
      <c r="O1373" s="91"/>
      <c r="P1373" s="227">
        <f>O1373*H1373</f>
        <v>0</v>
      </c>
      <c r="Q1373" s="227">
        <v>0</v>
      </c>
      <c r="R1373" s="227">
        <f>Q1373*H1373</f>
        <v>0</v>
      </c>
      <c r="S1373" s="227">
        <v>0</v>
      </c>
      <c r="T1373" s="228">
        <f>S1373*H1373</f>
        <v>0</v>
      </c>
      <c r="U1373" s="38"/>
      <c r="V1373" s="38"/>
      <c r="W1373" s="38"/>
      <c r="X1373" s="38"/>
      <c r="Y1373" s="38"/>
      <c r="Z1373" s="38"/>
      <c r="AA1373" s="38"/>
      <c r="AB1373" s="38"/>
      <c r="AC1373" s="38"/>
      <c r="AD1373" s="38"/>
      <c r="AE1373" s="38"/>
      <c r="AR1373" s="229" t="s">
        <v>269</v>
      </c>
      <c r="AT1373" s="229" t="s">
        <v>238</v>
      </c>
      <c r="AU1373" s="229" t="s">
        <v>127</v>
      </c>
      <c r="AY1373" s="17" t="s">
        <v>181</v>
      </c>
      <c r="BE1373" s="230">
        <f>IF(N1373="základní",J1373,0)</f>
        <v>0</v>
      </c>
      <c r="BF1373" s="230">
        <f>IF(N1373="snížená",J1373,0)</f>
        <v>0</v>
      </c>
      <c r="BG1373" s="230">
        <f>IF(N1373="zákl. přenesená",J1373,0)</f>
        <v>0</v>
      </c>
      <c r="BH1373" s="230">
        <f>IF(N1373="sníž. přenesená",J1373,0)</f>
        <v>0</v>
      </c>
      <c r="BI1373" s="230">
        <f>IF(N1373="nulová",J1373,0)</f>
        <v>0</v>
      </c>
      <c r="BJ1373" s="17" t="s">
        <v>127</v>
      </c>
      <c r="BK1373" s="230">
        <f>ROUND(I1373*H1373,2)</f>
        <v>0</v>
      </c>
      <c r="BL1373" s="17" t="s">
        <v>228</v>
      </c>
      <c r="BM1373" s="229" t="s">
        <v>1874</v>
      </c>
    </row>
    <row r="1374" s="13" customFormat="1">
      <c r="A1374" s="13"/>
      <c r="B1374" s="236"/>
      <c r="C1374" s="237"/>
      <c r="D1374" s="238" t="s">
        <v>191</v>
      </c>
      <c r="E1374" s="239" t="s">
        <v>1</v>
      </c>
      <c r="F1374" s="240" t="s">
        <v>1875</v>
      </c>
      <c r="G1374" s="237"/>
      <c r="H1374" s="241">
        <v>43.917999999999999</v>
      </c>
      <c r="I1374" s="242"/>
      <c r="J1374" s="237"/>
      <c r="K1374" s="237"/>
      <c r="L1374" s="243"/>
      <c r="M1374" s="244"/>
      <c r="N1374" s="245"/>
      <c r="O1374" s="245"/>
      <c r="P1374" s="245"/>
      <c r="Q1374" s="245"/>
      <c r="R1374" s="245"/>
      <c r="S1374" s="245"/>
      <c r="T1374" s="246"/>
      <c r="U1374" s="13"/>
      <c r="V1374" s="13"/>
      <c r="W1374" s="13"/>
      <c r="X1374" s="13"/>
      <c r="Y1374" s="13"/>
      <c r="Z1374" s="13"/>
      <c r="AA1374" s="13"/>
      <c r="AB1374" s="13"/>
      <c r="AC1374" s="13"/>
      <c r="AD1374" s="13"/>
      <c r="AE1374" s="13"/>
      <c r="AT1374" s="247" t="s">
        <v>191</v>
      </c>
      <c r="AU1374" s="247" t="s">
        <v>127</v>
      </c>
      <c r="AV1374" s="13" t="s">
        <v>127</v>
      </c>
      <c r="AW1374" s="13" t="s">
        <v>36</v>
      </c>
      <c r="AX1374" s="13" t="s">
        <v>79</v>
      </c>
      <c r="AY1374" s="247" t="s">
        <v>181</v>
      </c>
    </row>
    <row r="1375" s="14" customFormat="1">
      <c r="A1375" s="14"/>
      <c r="B1375" s="248"/>
      <c r="C1375" s="249"/>
      <c r="D1375" s="238" t="s">
        <v>191</v>
      </c>
      <c r="E1375" s="250" t="s">
        <v>1</v>
      </c>
      <c r="F1375" s="251" t="s">
        <v>193</v>
      </c>
      <c r="G1375" s="249"/>
      <c r="H1375" s="252">
        <v>43.917999999999999</v>
      </c>
      <c r="I1375" s="253"/>
      <c r="J1375" s="249"/>
      <c r="K1375" s="249"/>
      <c r="L1375" s="254"/>
      <c r="M1375" s="255"/>
      <c r="N1375" s="256"/>
      <c r="O1375" s="256"/>
      <c r="P1375" s="256"/>
      <c r="Q1375" s="256"/>
      <c r="R1375" s="256"/>
      <c r="S1375" s="256"/>
      <c r="T1375" s="257"/>
      <c r="U1375" s="14"/>
      <c r="V1375" s="14"/>
      <c r="W1375" s="14"/>
      <c r="X1375" s="14"/>
      <c r="Y1375" s="14"/>
      <c r="Z1375" s="14"/>
      <c r="AA1375" s="14"/>
      <c r="AB1375" s="14"/>
      <c r="AC1375" s="14"/>
      <c r="AD1375" s="14"/>
      <c r="AE1375" s="14"/>
      <c r="AT1375" s="258" t="s">
        <v>191</v>
      </c>
      <c r="AU1375" s="258" t="s">
        <v>127</v>
      </c>
      <c r="AV1375" s="14" t="s">
        <v>188</v>
      </c>
      <c r="AW1375" s="14" t="s">
        <v>36</v>
      </c>
      <c r="AX1375" s="14" t="s">
        <v>86</v>
      </c>
      <c r="AY1375" s="258" t="s">
        <v>181</v>
      </c>
    </row>
    <row r="1376" s="2" customFormat="1" ht="37.8" customHeight="1">
      <c r="A1376" s="38"/>
      <c r="B1376" s="39"/>
      <c r="C1376" s="218" t="s">
        <v>1090</v>
      </c>
      <c r="D1376" s="218" t="s">
        <v>183</v>
      </c>
      <c r="E1376" s="219" t="s">
        <v>1876</v>
      </c>
      <c r="F1376" s="220" t="s">
        <v>1877</v>
      </c>
      <c r="G1376" s="221" t="s">
        <v>227</v>
      </c>
      <c r="H1376" s="222">
        <v>454.22500000000002</v>
      </c>
      <c r="I1376" s="223"/>
      <c r="J1376" s="224">
        <f>ROUND(I1376*H1376,2)</f>
        <v>0</v>
      </c>
      <c r="K1376" s="220" t="s">
        <v>187</v>
      </c>
      <c r="L1376" s="44"/>
      <c r="M1376" s="225" t="s">
        <v>1</v>
      </c>
      <c r="N1376" s="226" t="s">
        <v>45</v>
      </c>
      <c r="O1376" s="91"/>
      <c r="P1376" s="227">
        <f>O1376*H1376</f>
        <v>0</v>
      </c>
      <c r="Q1376" s="227">
        <v>0</v>
      </c>
      <c r="R1376" s="227">
        <f>Q1376*H1376</f>
        <v>0</v>
      </c>
      <c r="S1376" s="227">
        <v>0</v>
      </c>
      <c r="T1376" s="228">
        <f>S1376*H1376</f>
        <v>0</v>
      </c>
      <c r="U1376" s="38"/>
      <c r="V1376" s="38"/>
      <c r="W1376" s="38"/>
      <c r="X1376" s="38"/>
      <c r="Y1376" s="38"/>
      <c r="Z1376" s="38"/>
      <c r="AA1376" s="38"/>
      <c r="AB1376" s="38"/>
      <c r="AC1376" s="38"/>
      <c r="AD1376" s="38"/>
      <c r="AE1376" s="38"/>
      <c r="AR1376" s="229" t="s">
        <v>228</v>
      </c>
      <c r="AT1376" s="229" t="s">
        <v>183</v>
      </c>
      <c r="AU1376" s="229" t="s">
        <v>127</v>
      </c>
      <c r="AY1376" s="17" t="s">
        <v>181</v>
      </c>
      <c r="BE1376" s="230">
        <f>IF(N1376="základní",J1376,0)</f>
        <v>0</v>
      </c>
      <c r="BF1376" s="230">
        <f>IF(N1376="snížená",J1376,0)</f>
        <v>0</v>
      </c>
      <c r="BG1376" s="230">
        <f>IF(N1376="zákl. přenesená",J1376,0)</f>
        <v>0</v>
      </c>
      <c r="BH1376" s="230">
        <f>IF(N1376="sníž. přenesená",J1376,0)</f>
        <v>0</v>
      </c>
      <c r="BI1376" s="230">
        <f>IF(N1376="nulová",J1376,0)</f>
        <v>0</v>
      </c>
      <c r="BJ1376" s="17" t="s">
        <v>127</v>
      </c>
      <c r="BK1376" s="230">
        <f>ROUND(I1376*H1376,2)</f>
        <v>0</v>
      </c>
      <c r="BL1376" s="17" t="s">
        <v>228</v>
      </c>
      <c r="BM1376" s="229" t="s">
        <v>1878</v>
      </c>
    </row>
    <row r="1377" s="2" customFormat="1">
      <c r="A1377" s="38"/>
      <c r="B1377" s="39"/>
      <c r="C1377" s="40"/>
      <c r="D1377" s="231" t="s">
        <v>189</v>
      </c>
      <c r="E1377" s="40"/>
      <c r="F1377" s="232" t="s">
        <v>1879</v>
      </c>
      <c r="G1377" s="40"/>
      <c r="H1377" s="40"/>
      <c r="I1377" s="233"/>
      <c r="J1377" s="40"/>
      <c r="K1377" s="40"/>
      <c r="L1377" s="44"/>
      <c r="M1377" s="234"/>
      <c r="N1377" s="235"/>
      <c r="O1377" s="91"/>
      <c r="P1377" s="91"/>
      <c r="Q1377" s="91"/>
      <c r="R1377" s="91"/>
      <c r="S1377" s="91"/>
      <c r="T1377" s="92"/>
      <c r="U1377" s="38"/>
      <c r="V1377" s="38"/>
      <c r="W1377" s="38"/>
      <c r="X1377" s="38"/>
      <c r="Y1377" s="38"/>
      <c r="Z1377" s="38"/>
      <c r="AA1377" s="38"/>
      <c r="AB1377" s="38"/>
      <c r="AC1377" s="38"/>
      <c r="AD1377" s="38"/>
      <c r="AE1377" s="38"/>
      <c r="AT1377" s="17" t="s">
        <v>189</v>
      </c>
      <c r="AU1377" s="17" t="s">
        <v>127</v>
      </c>
    </row>
    <row r="1378" s="13" customFormat="1">
      <c r="A1378" s="13"/>
      <c r="B1378" s="236"/>
      <c r="C1378" s="237"/>
      <c r="D1378" s="238" t="s">
        <v>191</v>
      </c>
      <c r="E1378" s="239" t="s">
        <v>1</v>
      </c>
      <c r="F1378" s="240" t="s">
        <v>1880</v>
      </c>
      <c r="G1378" s="237"/>
      <c r="H1378" s="241">
        <v>454.22500000000002</v>
      </c>
      <c r="I1378" s="242"/>
      <c r="J1378" s="237"/>
      <c r="K1378" s="237"/>
      <c r="L1378" s="243"/>
      <c r="M1378" s="244"/>
      <c r="N1378" s="245"/>
      <c r="O1378" s="245"/>
      <c r="P1378" s="245"/>
      <c r="Q1378" s="245"/>
      <c r="R1378" s="245"/>
      <c r="S1378" s="245"/>
      <c r="T1378" s="246"/>
      <c r="U1378" s="13"/>
      <c r="V1378" s="13"/>
      <c r="W1378" s="13"/>
      <c r="X1378" s="13"/>
      <c r="Y1378" s="13"/>
      <c r="Z1378" s="13"/>
      <c r="AA1378" s="13"/>
      <c r="AB1378" s="13"/>
      <c r="AC1378" s="13"/>
      <c r="AD1378" s="13"/>
      <c r="AE1378" s="13"/>
      <c r="AT1378" s="247" t="s">
        <v>191</v>
      </c>
      <c r="AU1378" s="247" t="s">
        <v>127</v>
      </c>
      <c r="AV1378" s="13" t="s">
        <v>127</v>
      </c>
      <c r="AW1378" s="13" t="s">
        <v>36</v>
      </c>
      <c r="AX1378" s="13" t="s">
        <v>79</v>
      </c>
      <c r="AY1378" s="247" t="s">
        <v>181</v>
      </c>
    </row>
    <row r="1379" s="14" customFormat="1">
      <c r="A1379" s="14"/>
      <c r="B1379" s="248"/>
      <c r="C1379" s="249"/>
      <c r="D1379" s="238" t="s">
        <v>191</v>
      </c>
      <c r="E1379" s="250" t="s">
        <v>1</v>
      </c>
      <c r="F1379" s="251" t="s">
        <v>193</v>
      </c>
      <c r="G1379" s="249"/>
      <c r="H1379" s="252">
        <v>454.22500000000002</v>
      </c>
      <c r="I1379" s="253"/>
      <c r="J1379" s="249"/>
      <c r="K1379" s="249"/>
      <c r="L1379" s="254"/>
      <c r="M1379" s="255"/>
      <c r="N1379" s="256"/>
      <c r="O1379" s="256"/>
      <c r="P1379" s="256"/>
      <c r="Q1379" s="256"/>
      <c r="R1379" s="256"/>
      <c r="S1379" s="256"/>
      <c r="T1379" s="257"/>
      <c r="U1379" s="14"/>
      <c r="V1379" s="14"/>
      <c r="W1379" s="14"/>
      <c r="X1379" s="14"/>
      <c r="Y1379" s="14"/>
      <c r="Z1379" s="14"/>
      <c r="AA1379" s="14"/>
      <c r="AB1379" s="14"/>
      <c r="AC1379" s="14"/>
      <c r="AD1379" s="14"/>
      <c r="AE1379" s="14"/>
      <c r="AT1379" s="258" t="s">
        <v>191</v>
      </c>
      <c r="AU1379" s="258" t="s">
        <v>127</v>
      </c>
      <c r="AV1379" s="14" t="s">
        <v>188</v>
      </c>
      <c r="AW1379" s="14" t="s">
        <v>36</v>
      </c>
      <c r="AX1379" s="14" t="s">
        <v>86</v>
      </c>
      <c r="AY1379" s="258" t="s">
        <v>181</v>
      </c>
    </row>
    <row r="1380" s="2" customFormat="1" ht="44.25" customHeight="1">
      <c r="A1380" s="38"/>
      <c r="B1380" s="39"/>
      <c r="C1380" s="218" t="s">
        <v>1881</v>
      </c>
      <c r="D1380" s="218" t="s">
        <v>183</v>
      </c>
      <c r="E1380" s="219" t="s">
        <v>1882</v>
      </c>
      <c r="F1380" s="220" t="s">
        <v>1883</v>
      </c>
      <c r="G1380" s="221" t="s">
        <v>983</v>
      </c>
      <c r="H1380" s="279"/>
      <c r="I1380" s="223"/>
      <c r="J1380" s="224">
        <f>ROUND(I1380*H1380,2)</f>
        <v>0</v>
      </c>
      <c r="K1380" s="220" t="s">
        <v>187</v>
      </c>
      <c r="L1380" s="44"/>
      <c r="M1380" s="225" t="s">
        <v>1</v>
      </c>
      <c r="N1380" s="226" t="s">
        <v>45</v>
      </c>
      <c r="O1380" s="91"/>
      <c r="P1380" s="227">
        <f>O1380*H1380</f>
        <v>0</v>
      </c>
      <c r="Q1380" s="227">
        <v>0</v>
      </c>
      <c r="R1380" s="227">
        <f>Q1380*H1380</f>
        <v>0</v>
      </c>
      <c r="S1380" s="227">
        <v>0</v>
      </c>
      <c r="T1380" s="228">
        <f>S1380*H1380</f>
        <v>0</v>
      </c>
      <c r="U1380" s="38"/>
      <c r="V1380" s="38"/>
      <c r="W1380" s="38"/>
      <c r="X1380" s="38"/>
      <c r="Y1380" s="38"/>
      <c r="Z1380" s="38"/>
      <c r="AA1380" s="38"/>
      <c r="AB1380" s="38"/>
      <c r="AC1380" s="38"/>
      <c r="AD1380" s="38"/>
      <c r="AE1380" s="38"/>
      <c r="AR1380" s="229" t="s">
        <v>228</v>
      </c>
      <c r="AT1380" s="229" t="s">
        <v>183</v>
      </c>
      <c r="AU1380" s="229" t="s">
        <v>127</v>
      </c>
      <c r="AY1380" s="17" t="s">
        <v>181</v>
      </c>
      <c r="BE1380" s="230">
        <f>IF(N1380="základní",J1380,0)</f>
        <v>0</v>
      </c>
      <c r="BF1380" s="230">
        <f>IF(N1380="snížená",J1380,0)</f>
        <v>0</v>
      </c>
      <c r="BG1380" s="230">
        <f>IF(N1380="zákl. přenesená",J1380,0)</f>
        <v>0</v>
      </c>
      <c r="BH1380" s="230">
        <f>IF(N1380="sníž. přenesená",J1380,0)</f>
        <v>0</v>
      </c>
      <c r="BI1380" s="230">
        <f>IF(N1380="nulová",J1380,0)</f>
        <v>0</v>
      </c>
      <c r="BJ1380" s="17" t="s">
        <v>127</v>
      </c>
      <c r="BK1380" s="230">
        <f>ROUND(I1380*H1380,2)</f>
        <v>0</v>
      </c>
      <c r="BL1380" s="17" t="s">
        <v>228</v>
      </c>
      <c r="BM1380" s="229" t="s">
        <v>1884</v>
      </c>
    </row>
    <row r="1381" s="2" customFormat="1">
      <c r="A1381" s="38"/>
      <c r="B1381" s="39"/>
      <c r="C1381" s="40"/>
      <c r="D1381" s="231" t="s">
        <v>189</v>
      </c>
      <c r="E1381" s="40"/>
      <c r="F1381" s="232" t="s">
        <v>1885</v>
      </c>
      <c r="G1381" s="40"/>
      <c r="H1381" s="40"/>
      <c r="I1381" s="233"/>
      <c r="J1381" s="40"/>
      <c r="K1381" s="40"/>
      <c r="L1381" s="44"/>
      <c r="M1381" s="234"/>
      <c r="N1381" s="235"/>
      <c r="O1381" s="91"/>
      <c r="P1381" s="91"/>
      <c r="Q1381" s="91"/>
      <c r="R1381" s="91"/>
      <c r="S1381" s="91"/>
      <c r="T1381" s="92"/>
      <c r="U1381" s="38"/>
      <c r="V1381" s="38"/>
      <c r="W1381" s="38"/>
      <c r="X1381" s="38"/>
      <c r="Y1381" s="38"/>
      <c r="Z1381" s="38"/>
      <c r="AA1381" s="38"/>
      <c r="AB1381" s="38"/>
      <c r="AC1381" s="38"/>
      <c r="AD1381" s="38"/>
      <c r="AE1381" s="38"/>
      <c r="AT1381" s="17" t="s">
        <v>189</v>
      </c>
      <c r="AU1381" s="17" t="s">
        <v>127</v>
      </c>
    </row>
    <row r="1382" s="12" customFormat="1" ht="22.8" customHeight="1">
      <c r="A1382" s="12"/>
      <c r="B1382" s="202"/>
      <c r="C1382" s="203"/>
      <c r="D1382" s="204" t="s">
        <v>78</v>
      </c>
      <c r="E1382" s="216" t="s">
        <v>1886</v>
      </c>
      <c r="F1382" s="216" t="s">
        <v>1887</v>
      </c>
      <c r="G1382" s="203"/>
      <c r="H1382" s="203"/>
      <c r="I1382" s="206"/>
      <c r="J1382" s="217">
        <f>BK1382</f>
        <v>0</v>
      </c>
      <c r="K1382" s="203"/>
      <c r="L1382" s="208"/>
      <c r="M1382" s="209"/>
      <c r="N1382" s="210"/>
      <c r="O1382" s="210"/>
      <c r="P1382" s="211">
        <f>SUM(P1383:P1484)</f>
        <v>0</v>
      </c>
      <c r="Q1382" s="210"/>
      <c r="R1382" s="211">
        <f>SUM(R1383:R1484)</f>
        <v>0</v>
      </c>
      <c r="S1382" s="210"/>
      <c r="T1382" s="212">
        <f>SUM(T1383:T1484)</f>
        <v>0</v>
      </c>
      <c r="U1382" s="12"/>
      <c r="V1382" s="12"/>
      <c r="W1382" s="12"/>
      <c r="X1382" s="12"/>
      <c r="Y1382" s="12"/>
      <c r="Z1382" s="12"/>
      <c r="AA1382" s="12"/>
      <c r="AB1382" s="12"/>
      <c r="AC1382" s="12"/>
      <c r="AD1382" s="12"/>
      <c r="AE1382" s="12"/>
      <c r="AR1382" s="213" t="s">
        <v>127</v>
      </c>
      <c r="AT1382" s="214" t="s">
        <v>78</v>
      </c>
      <c r="AU1382" s="214" t="s">
        <v>86</v>
      </c>
      <c r="AY1382" s="213" t="s">
        <v>181</v>
      </c>
      <c r="BK1382" s="215">
        <f>SUM(BK1383:BK1484)</f>
        <v>0</v>
      </c>
    </row>
    <row r="1383" s="2" customFormat="1" ht="24.15" customHeight="1">
      <c r="A1383" s="38"/>
      <c r="B1383" s="39"/>
      <c r="C1383" s="218" t="s">
        <v>1095</v>
      </c>
      <c r="D1383" s="218" t="s">
        <v>183</v>
      </c>
      <c r="E1383" s="219" t="s">
        <v>1888</v>
      </c>
      <c r="F1383" s="220" t="s">
        <v>1889</v>
      </c>
      <c r="G1383" s="221" t="s">
        <v>227</v>
      </c>
      <c r="H1383" s="222">
        <v>233.19999999999999</v>
      </c>
      <c r="I1383" s="223"/>
      <c r="J1383" s="224">
        <f>ROUND(I1383*H1383,2)</f>
        <v>0</v>
      </c>
      <c r="K1383" s="220" t="s">
        <v>187</v>
      </c>
      <c r="L1383" s="44"/>
      <c r="M1383" s="225" t="s">
        <v>1</v>
      </c>
      <c r="N1383" s="226" t="s">
        <v>45</v>
      </c>
      <c r="O1383" s="91"/>
      <c r="P1383" s="227">
        <f>O1383*H1383</f>
        <v>0</v>
      </c>
      <c r="Q1383" s="227">
        <v>0</v>
      </c>
      <c r="R1383" s="227">
        <f>Q1383*H1383</f>
        <v>0</v>
      </c>
      <c r="S1383" s="227">
        <v>0</v>
      </c>
      <c r="T1383" s="228">
        <f>S1383*H1383</f>
        <v>0</v>
      </c>
      <c r="U1383" s="38"/>
      <c r="V1383" s="38"/>
      <c r="W1383" s="38"/>
      <c r="X1383" s="38"/>
      <c r="Y1383" s="38"/>
      <c r="Z1383" s="38"/>
      <c r="AA1383" s="38"/>
      <c r="AB1383" s="38"/>
      <c r="AC1383" s="38"/>
      <c r="AD1383" s="38"/>
      <c r="AE1383" s="38"/>
      <c r="AR1383" s="229" t="s">
        <v>228</v>
      </c>
      <c r="AT1383" s="229" t="s">
        <v>183</v>
      </c>
      <c r="AU1383" s="229" t="s">
        <v>127</v>
      </c>
      <c r="AY1383" s="17" t="s">
        <v>181</v>
      </c>
      <c r="BE1383" s="230">
        <f>IF(N1383="základní",J1383,0)</f>
        <v>0</v>
      </c>
      <c r="BF1383" s="230">
        <f>IF(N1383="snížená",J1383,0)</f>
        <v>0</v>
      </c>
      <c r="BG1383" s="230">
        <f>IF(N1383="zákl. přenesená",J1383,0)</f>
        <v>0</v>
      </c>
      <c r="BH1383" s="230">
        <f>IF(N1383="sníž. přenesená",J1383,0)</f>
        <v>0</v>
      </c>
      <c r="BI1383" s="230">
        <f>IF(N1383="nulová",J1383,0)</f>
        <v>0</v>
      </c>
      <c r="BJ1383" s="17" t="s">
        <v>127</v>
      </c>
      <c r="BK1383" s="230">
        <f>ROUND(I1383*H1383,2)</f>
        <v>0</v>
      </c>
      <c r="BL1383" s="17" t="s">
        <v>228</v>
      </c>
      <c r="BM1383" s="229" t="s">
        <v>1890</v>
      </c>
    </row>
    <row r="1384" s="2" customFormat="1">
      <c r="A1384" s="38"/>
      <c r="B1384" s="39"/>
      <c r="C1384" s="40"/>
      <c r="D1384" s="231" t="s">
        <v>189</v>
      </c>
      <c r="E1384" s="40"/>
      <c r="F1384" s="232" t="s">
        <v>1891</v>
      </c>
      <c r="G1384" s="40"/>
      <c r="H1384" s="40"/>
      <c r="I1384" s="233"/>
      <c r="J1384" s="40"/>
      <c r="K1384" s="40"/>
      <c r="L1384" s="44"/>
      <c r="M1384" s="234"/>
      <c r="N1384" s="235"/>
      <c r="O1384" s="91"/>
      <c r="P1384" s="91"/>
      <c r="Q1384" s="91"/>
      <c r="R1384" s="91"/>
      <c r="S1384" s="91"/>
      <c r="T1384" s="92"/>
      <c r="U1384" s="38"/>
      <c r="V1384" s="38"/>
      <c r="W1384" s="38"/>
      <c r="X1384" s="38"/>
      <c r="Y1384" s="38"/>
      <c r="Z1384" s="38"/>
      <c r="AA1384" s="38"/>
      <c r="AB1384" s="38"/>
      <c r="AC1384" s="38"/>
      <c r="AD1384" s="38"/>
      <c r="AE1384" s="38"/>
      <c r="AT1384" s="17" t="s">
        <v>189</v>
      </c>
      <c r="AU1384" s="17" t="s">
        <v>127</v>
      </c>
    </row>
    <row r="1385" s="13" customFormat="1">
      <c r="A1385" s="13"/>
      <c r="B1385" s="236"/>
      <c r="C1385" s="237"/>
      <c r="D1385" s="238" t="s">
        <v>191</v>
      </c>
      <c r="E1385" s="239" t="s">
        <v>1</v>
      </c>
      <c r="F1385" s="240" t="s">
        <v>1892</v>
      </c>
      <c r="G1385" s="237"/>
      <c r="H1385" s="241">
        <v>20.25</v>
      </c>
      <c r="I1385" s="242"/>
      <c r="J1385" s="237"/>
      <c r="K1385" s="237"/>
      <c r="L1385" s="243"/>
      <c r="M1385" s="244"/>
      <c r="N1385" s="245"/>
      <c r="O1385" s="245"/>
      <c r="P1385" s="245"/>
      <c r="Q1385" s="245"/>
      <c r="R1385" s="245"/>
      <c r="S1385" s="245"/>
      <c r="T1385" s="246"/>
      <c r="U1385" s="13"/>
      <c r="V1385" s="13"/>
      <c r="W1385" s="13"/>
      <c r="X1385" s="13"/>
      <c r="Y1385" s="13"/>
      <c r="Z1385" s="13"/>
      <c r="AA1385" s="13"/>
      <c r="AB1385" s="13"/>
      <c r="AC1385" s="13"/>
      <c r="AD1385" s="13"/>
      <c r="AE1385" s="13"/>
      <c r="AT1385" s="247" t="s">
        <v>191</v>
      </c>
      <c r="AU1385" s="247" t="s">
        <v>127</v>
      </c>
      <c r="AV1385" s="13" t="s">
        <v>127</v>
      </c>
      <c r="AW1385" s="13" t="s">
        <v>36</v>
      </c>
      <c r="AX1385" s="13" t="s">
        <v>79</v>
      </c>
      <c r="AY1385" s="247" t="s">
        <v>181</v>
      </c>
    </row>
    <row r="1386" s="13" customFormat="1">
      <c r="A1386" s="13"/>
      <c r="B1386" s="236"/>
      <c r="C1386" s="237"/>
      <c r="D1386" s="238" t="s">
        <v>191</v>
      </c>
      <c r="E1386" s="239" t="s">
        <v>1</v>
      </c>
      <c r="F1386" s="240" t="s">
        <v>1893</v>
      </c>
      <c r="G1386" s="237"/>
      <c r="H1386" s="241">
        <v>3.04</v>
      </c>
      <c r="I1386" s="242"/>
      <c r="J1386" s="237"/>
      <c r="K1386" s="237"/>
      <c r="L1386" s="243"/>
      <c r="M1386" s="244"/>
      <c r="N1386" s="245"/>
      <c r="O1386" s="245"/>
      <c r="P1386" s="245"/>
      <c r="Q1386" s="245"/>
      <c r="R1386" s="245"/>
      <c r="S1386" s="245"/>
      <c r="T1386" s="246"/>
      <c r="U1386" s="13"/>
      <c r="V1386" s="13"/>
      <c r="W1386" s="13"/>
      <c r="X1386" s="13"/>
      <c r="Y1386" s="13"/>
      <c r="Z1386" s="13"/>
      <c r="AA1386" s="13"/>
      <c r="AB1386" s="13"/>
      <c r="AC1386" s="13"/>
      <c r="AD1386" s="13"/>
      <c r="AE1386" s="13"/>
      <c r="AT1386" s="247" t="s">
        <v>191</v>
      </c>
      <c r="AU1386" s="247" t="s">
        <v>127</v>
      </c>
      <c r="AV1386" s="13" t="s">
        <v>127</v>
      </c>
      <c r="AW1386" s="13" t="s">
        <v>36</v>
      </c>
      <c r="AX1386" s="13" t="s">
        <v>79</v>
      </c>
      <c r="AY1386" s="247" t="s">
        <v>181</v>
      </c>
    </row>
    <row r="1387" s="13" customFormat="1">
      <c r="A1387" s="13"/>
      <c r="B1387" s="236"/>
      <c r="C1387" s="237"/>
      <c r="D1387" s="238" t="s">
        <v>191</v>
      </c>
      <c r="E1387" s="239" t="s">
        <v>1</v>
      </c>
      <c r="F1387" s="240" t="s">
        <v>1894</v>
      </c>
      <c r="G1387" s="237"/>
      <c r="H1387" s="241">
        <v>6.7199999999999998</v>
      </c>
      <c r="I1387" s="242"/>
      <c r="J1387" s="237"/>
      <c r="K1387" s="237"/>
      <c r="L1387" s="243"/>
      <c r="M1387" s="244"/>
      <c r="N1387" s="245"/>
      <c r="O1387" s="245"/>
      <c r="P1387" s="245"/>
      <c r="Q1387" s="245"/>
      <c r="R1387" s="245"/>
      <c r="S1387" s="245"/>
      <c r="T1387" s="246"/>
      <c r="U1387" s="13"/>
      <c r="V1387" s="13"/>
      <c r="W1387" s="13"/>
      <c r="X1387" s="13"/>
      <c r="Y1387" s="13"/>
      <c r="Z1387" s="13"/>
      <c r="AA1387" s="13"/>
      <c r="AB1387" s="13"/>
      <c r="AC1387" s="13"/>
      <c r="AD1387" s="13"/>
      <c r="AE1387" s="13"/>
      <c r="AT1387" s="247" t="s">
        <v>191</v>
      </c>
      <c r="AU1387" s="247" t="s">
        <v>127</v>
      </c>
      <c r="AV1387" s="13" t="s">
        <v>127</v>
      </c>
      <c r="AW1387" s="13" t="s">
        <v>36</v>
      </c>
      <c r="AX1387" s="13" t="s">
        <v>79</v>
      </c>
      <c r="AY1387" s="247" t="s">
        <v>181</v>
      </c>
    </row>
    <row r="1388" s="13" customFormat="1">
      <c r="A1388" s="13"/>
      <c r="B1388" s="236"/>
      <c r="C1388" s="237"/>
      <c r="D1388" s="238" t="s">
        <v>191</v>
      </c>
      <c r="E1388" s="239" t="s">
        <v>1</v>
      </c>
      <c r="F1388" s="240" t="s">
        <v>1895</v>
      </c>
      <c r="G1388" s="237"/>
      <c r="H1388" s="241">
        <v>3.52</v>
      </c>
      <c r="I1388" s="242"/>
      <c r="J1388" s="237"/>
      <c r="K1388" s="237"/>
      <c r="L1388" s="243"/>
      <c r="M1388" s="244"/>
      <c r="N1388" s="245"/>
      <c r="O1388" s="245"/>
      <c r="P1388" s="245"/>
      <c r="Q1388" s="245"/>
      <c r="R1388" s="245"/>
      <c r="S1388" s="245"/>
      <c r="T1388" s="246"/>
      <c r="U1388" s="13"/>
      <c r="V1388" s="13"/>
      <c r="W1388" s="13"/>
      <c r="X1388" s="13"/>
      <c r="Y1388" s="13"/>
      <c r="Z1388" s="13"/>
      <c r="AA1388" s="13"/>
      <c r="AB1388" s="13"/>
      <c r="AC1388" s="13"/>
      <c r="AD1388" s="13"/>
      <c r="AE1388" s="13"/>
      <c r="AT1388" s="247" t="s">
        <v>191</v>
      </c>
      <c r="AU1388" s="247" t="s">
        <v>127</v>
      </c>
      <c r="AV1388" s="13" t="s">
        <v>127</v>
      </c>
      <c r="AW1388" s="13" t="s">
        <v>36</v>
      </c>
      <c r="AX1388" s="13" t="s">
        <v>79</v>
      </c>
      <c r="AY1388" s="247" t="s">
        <v>181</v>
      </c>
    </row>
    <row r="1389" s="13" customFormat="1">
      <c r="A1389" s="13"/>
      <c r="B1389" s="236"/>
      <c r="C1389" s="237"/>
      <c r="D1389" s="238" t="s">
        <v>191</v>
      </c>
      <c r="E1389" s="239" t="s">
        <v>1</v>
      </c>
      <c r="F1389" s="240" t="s">
        <v>1896</v>
      </c>
      <c r="G1389" s="237"/>
      <c r="H1389" s="241">
        <v>9.5999999999999996</v>
      </c>
      <c r="I1389" s="242"/>
      <c r="J1389" s="237"/>
      <c r="K1389" s="237"/>
      <c r="L1389" s="243"/>
      <c r="M1389" s="244"/>
      <c r="N1389" s="245"/>
      <c r="O1389" s="245"/>
      <c r="P1389" s="245"/>
      <c r="Q1389" s="245"/>
      <c r="R1389" s="245"/>
      <c r="S1389" s="245"/>
      <c r="T1389" s="246"/>
      <c r="U1389" s="13"/>
      <c r="V1389" s="13"/>
      <c r="W1389" s="13"/>
      <c r="X1389" s="13"/>
      <c r="Y1389" s="13"/>
      <c r="Z1389" s="13"/>
      <c r="AA1389" s="13"/>
      <c r="AB1389" s="13"/>
      <c r="AC1389" s="13"/>
      <c r="AD1389" s="13"/>
      <c r="AE1389" s="13"/>
      <c r="AT1389" s="247" t="s">
        <v>191</v>
      </c>
      <c r="AU1389" s="247" t="s">
        <v>127</v>
      </c>
      <c r="AV1389" s="13" t="s">
        <v>127</v>
      </c>
      <c r="AW1389" s="13" t="s">
        <v>36</v>
      </c>
      <c r="AX1389" s="13" t="s">
        <v>79</v>
      </c>
      <c r="AY1389" s="247" t="s">
        <v>181</v>
      </c>
    </row>
    <row r="1390" s="13" customFormat="1">
      <c r="A1390" s="13"/>
      <c r="B1390" s="236"/>
      <c r="C1390" s="237"/>
      <c r="D1390" s="238" t="s">
        <v>191</v>
      </c>
      <c r="E1390" s="239" t="s">
        <v>1</v>
      </c>
      <c r="F1390" s="240" t="s">
        <v>1897</v>
      </c>
      <c r="G1390" s="237"/>
      <c r="H1390" s="241">
        <v>3.2000000000000002</v>
      </c>
      <c r="I1390" s="242"/>
      <c r="J1390" s="237"/>
      <c r="K1390" s="237"/>
      <c r="L1390" s="243"/>
      <c r="M1390" s="244"/>
      <c r="N1390" s="245"/>
      <c r="O1390" s="245"/>
      <c r="P1390" s="245"/>
      <c r="Q1390" s="245"/>
      <c r="R1390" s="245"/>
      <c r="S1390" s="245"/>
      <c r="T1390" s="246"/>
      <c r="U1390" s="13"/>
      <c r="V1390" s="13"/>
      <c r="W1390" s="13"/>
      <c r="X1390" s="13"/>
      <c r="Y1390" s="13"/>
      <c r="Z1390" s="13"/>
      <c r="AA1390" s="13"/>
      <c r="AB1390" s="13"/>
      <c r="AC1390" s="13"/>
      <c r="AD1390" s="13"/>
      <c r="AE1390" s="13"/>
      <c r="AT1390" s="247" t="s">
        <v>191</v>
      </c>
      <c r="AU1390" s="247" t="s">
        <v>127</v>
      </c>
      <c r="AV1390" s="13" t="s">
        <v>127</v>
      </c>
      <c r="AW1390" s="13" t="s">
        <v>36</v>
      </c>
      <c r="AX1390" s="13" t="s">
        <v>79</v>
      </c>
      <c r="AY1390" s="247" t="s">
        <v>181</v>
      </c>
    </row>
    <row r="1391" s="13" customFormat="1">
      <c r="A1391" s="13"/>
      <c r="B1391" s="236"/>
      <c r="C1391" s="237"/>
      <c r="D1391" s="238" t="s">
        <v>191</v>
      </c>
      <c r="E1391" s="239" t="s">
        <v>1</v>
      </c>
      <c r="F1391" s="240" t="s">
        <v>1898</v>
      </c>
      <c r="G1391" s="237"/>
      <c r="H1391" s="241">
        <v>37</v>
      </c>
      <c r="I1391" s="242"/>
      <c r="J1391" s="237"/>
      <c r="K1391" s="237"/>
      <c r="L1391" s="243"/>
      <c r="M1391" s="244"/>
      <c r="N1391" s="245"/>
      <c r="O1391" s="245"/>
      <c r="P1391" s="245"/>
      <c r="Q1391" s="245"/>
      <c r="R1391" s="245"/>
      <c r="S1391" s="245"/>
      <c r="T1391" s="246"/>
      <c r="U1391" s="13"/>
      <c r="V1391" s="13"/>
      <c r="W1391" s="13"/>
      <c r="X1391" s="13"/>
      <c r="Y1391" s="13"/>
      <c r="Z1391" s="13"/>
      <c r="AA1391" s="13"/>
      <c r="AB1391" s="13"/>
      <c r="AC1391" s="13"/>
      <c r="AD1391" s="13"/>
      <c r="AE1391" s="13"/>
      <c r="AT1391" s="247" t="s">
        <v>191</v>
      </c>
      <c r="AU1391" s="247" t="s">
        <v>127</v>
      </c>
      <c r="AV1391" s="13" t="s">
        <v>127</v>
      </c>
      <c r="AW1391" s="13" t="s">
        <v>36</v>
      </c>
      <c r="AX1391" s="13" t="s">
        <v>79</v>
      </c>
      <c r="AY1391" s="247" t="s">
        <v>181</v>
      </c>
    </row>
    <row r="1392" s="13" customFormat="1">
      <c r="A1392" s="13"/>
      <c r="B1392" s="236"/>
      <c r="C1392" s="237"/>
      <c r="D1392" s="238" t="s">
        <v>191</v>
      </c>
      <c r="E1392" s="239" t="s">
        <v>1</v>
      </c>
      <c r="F1392" s="240" t="s">
        <v>1899</v>
      </c>
      <c r="G1392" s="237"/>
      <c r="H1392" s="241">
        <v>23.699999999999999</v>
      </c>
      <c r="I1392" s="242"/>
      <c r="J1392" s="237"/>
      <c r="K1392" s="237"/>
      <c r="L1392" s="243"/>
      <c r="M1392" s="244"/>
      <c r="N1392" s="245"/>
      <c r="O1392" s="245"/>
      <c r="P1392" s="245"/>
      <c r="Q1392" s="245"/>
      <c r="R1392" s="245"/>
      <c r="S1392" s="245"/>
      <c r="T1392" s="246"/>
      <c r="U1392" s="13"/>
      <c r="V1392" s="13"/>
      <c r="W1392" s="13"/>
      <c r="X1392" s="13"/>
      <c r="Y1392" s="13"/>
      <c r="Z1392" s="13"/>
      <c r="AA1392" s="13"/>
      <c r="AB1392" s="13"/>
      <c r="AC1392" s="13"/>
      <c r="AD1392" s="13"/>
      <c r="AE1392" s="13"/>
      <c r="AT1392" s="247" t="s">
        <v>191</v>
      </c>
      <c r="AU1392" s="247" t="s">
        <v>127</v>
      </c>
      <c r="AV1392" s="13" t="s">
        <v>127</v>
      </c>
      <c r="AW1392" s="13" t="s">
        <v>36</v>
      </c>
      <c r="AX1392" s="13" t="s">
        <v>79</v>
      </c>
      <c r="AY1392" s="247" t="s">
        <v>181</v>
      </c>
    </row>
    <row r="1393" s="13" customFormat="1">
      <c r="A1393" s="13"/>
      <c r="B1393" s="236"/>
      <c r="C1393" s="237"/>
      <c r="D1393" s="238" t="s">
        <v>191</v>
      </c>
      <c r="E1393" s="239" t="s">
        <v>1</v>
      </c>
      <c r="F1393" s="240" t="s">
        <v>1900</v>
      </c>
      <c r="G1393" s="237"/>
      <c r="H1393" s="241">
        <v>4.1600000000000001</v>
      </c>
      <c r="I1393" s="242"/>
      <c r="J1393" s="237"/>
      <c r="K1393" s="237"/>
      <c r="L1393" s="243"/>
      <c r="M1393" s="244"/>
      <c r="N1393" s="245"/>
      <c r="O1393" s="245"/>
      <c r="P1393" s="245"/>
      <c r="Q1393" s="245"/>
      <c r="R1393" s="245"/>
      <c r="S1393" s="245"/>
      <c r="T1393" s="246"/>
      <c r="U1393" s="13"/>
      <c r="V1393" s="13"/>
      <c r="W1393" s="13"/>
      <c r="X1393" s="13"/>
      <c r="Y1393" s="13"/>
      <c r="Z1393" s="13"/>
      <c r="AA1393" s="13"/>
      <c r="AB1393" s="13"/>
      <c r="AC1393" s="13"/>
      <c r="AD1393" s="13"/>
      <c r="AE1393" s="13"/>
      <c r="AT1393" s="247" t="s">
        <v>191</v>
      </c>
      <c r="AU1393" s="247" t="s">
        <v>127</v>
      </c>
      <c r="AV1393" s="13" t="s">
        <v>127</v>
      </c>
      <c r="AW1393" s="13" t="s">
        <v>36</v>
      </c>
      <c r="AX1393" s="13" t="s">
        <v>79</v>
      </c>
      <c r="AY1393" s="247" t="s">
        <v>181</v>
      </c>
    </row>
    <row r="1394" s="13" customFormat="1">
      <c r="A1394" s="13"/>
      <c r="B1394" s="236"/>
      <c r="C1394" s="237"/>
      <c r="D1394" s="238" t="s">
        <v>191</v>
      </c>
      <c r="E1394" s="239" t="s">
        <v>1</v>
      </c>
      <c r="F1394" s="240" t="s">
        <v>1901</v>
      </c>
      <c r="G1394" s="237"/>
      <c r="H1394" s="241">
        <v>20.25</v>
      </c>
      <c r="I1394" s="242"/>
      <c r="J1394" s="237"/>
      <c r="K1394" s="237"/>
      <c r="L1394" s="243"/>
      <c r="M1394" s="244"/>
      <c r="N1394" s="245"/>
      <c r="O1394" s="245"/>
      <c r="P1394" s="245"/>
      <c r="Q1394" s="245"/>
      <c r="R1394" s="245"/>
      <c r="S1394" s="245"/>
      <c r="T1394" s="246"/>
      <c r="U1394" s="13"/>
      <c r="V1394" s="13"/>
      <c r="W1394" s="13"/>
      <c r="X1394" s="13"/>
      <c r="Y1394" s="13"/>
      <c r="Z1394" s="13"/>
      <c r="AA1394" s="13"/>
      <c r="AB1394" s="13"/>
      <c r="AC1394" s="13"/>
      <c r="AD1394" s="13"/>
      <c r="AE1394" s="13"/>
      <c r="AT1394" s="247" t="s">
        <v>191</v>
      </c>
      <c r="AU1394" s="247" t="s">
        <v>127</v>
      </c>
      <c r="AV1394" s="13" t="s">
        <v>127</v>
      </c>
      <c r="AW1394" s="13" t="s">
        <v>36</v>
      </c>
      <c r="AX1394" s="13" t="s">
        <v>79</v>
      </c>
      <c r="AY1394" s="247" t="s">
        <v>181</v>
      </c>
    </row>
    <row r="1395" s="13" customFormat="1">
      <c r="A1395" s="13"/>
      <c r="B1395" s="236"/>
      <c r="C1395" s="237"/>
      <c r="D1395" s="238" t="s">
        <v>191</v>
      </c>
      <c r="E1395" s="239" t="s">
        <v>1</v>
      </c>
      <c r="F1395" s="240" t="s">
        <v>1902</v>
      </c>
      <c r="G1395" s="237"/>
      <c r="H1395" s="241">
        <v>3.04</v>
      </c>
      <c r="I1395" s="242"/>
      <c r="J1395" s="237"/>
      <c r="K1395" s="237"/>
      <c r="L1395" s="243"/>
      <c r="M1395" s="244"/>
      <c r="N1395" s="245"/>
      <c r="O1395" s="245"/>
      <c r="P1395" s="245"/>
      <c r="Q1395" s="245"/>
      <c r="R1395" s="245"/>
      <c r="S1395" s="245"/>
      <c r="T1395" s="246"/>
      <c r="U1395" s="13"/>
      <c r="V1395" s="13"/>
      <c r="W1395" s="13"/>
      <c r="X1395" s="13"/>
      <c r="Y1395" s="13"/>
      <c r="Z1395" s="13"/>
      <c r="AA1395" s="13"/>
      <c r="AB1395" s="13"/>
      <c r="AC1395" s="13"/>
      <c r="AD1395" s="13"/>
      <c r="AE1395" s="13"/>
      <c r="AT1395" s="247" t="s">
        <v>191</v>
      </c>
      <c r="AU1395" s="247" t="s">
        <v>127</v>
      </c>
      <c r="AV1395" s="13" t="s">
        <v>127</v>
      </c>
      <c r="AW1395" s="13" t="s">
        <v>36</v>
      </c>
      <c r="AX1395" s="13" t="s">
        <v>79</v>
      </c>
      <c r="AY1395" s="247" t="s">
        <v>181</v>
      </c>
    </row>
    <row r="1396" s="13" customFormat="1">
      <c r="A1396" s="13"/>
      <c r="B1396" s="236"/>
      <c r="C1396" s="237"/>
      <c r="D1396" s="238" t="s">
        <v>191</v>
      </c>
      <c r="E1396" s="239" t="s">
        <v>1</v>
      </c>
      <c r="F1396" s="240" t="s">
        <v>1903</v>
      </c>
      <c r="G1396" s="237"/>
      <c r="H1396" s="241">
        <v>6.7199999999999998</v>
      </c>
      <c r="I1396" s="242"/>
      <c r="J1396" s="237"/>
      <c r="K1396" s="237"/>
      <c r="L1396" s="243"/>
      <c r="M1396" s="244"/>
      <c r="N1396" s="245"/>
      <c r="O1396" s="245"/>
      <c r="P1396" s="245"/>
      <c r="Q1396" s="245"/>
      <c r="R1396" s="245"/>
      <c r="S1396" s="245"/>
      <c r="T1396" s="246"/>
      <c r="U1396" s="13"/>
      <c r="V1396" s="13"/>
      <c r="W1396" s="13"/>
      <c r="X1396" s="13"/>
      <c r="Y1396" s="13"/>
      <c r="Z1396" s="13"/>
      <c r="AA1396" s="13"/>
      <c r="AB1396" s="13"/>
      <c r="AC1396" s="13"/>
      <c r="AD1396" s="13"/>
      <c r="AE1396" s="13"/>
      <c r="AT1396" s="247" t="s">
        <v>191</v>
      </c>
      <c r="AU1396" s="247" t="s">
        <v>127</v>
      </c>
      <c r="AV1396" s="13" t="s">
        <v>127</v>
      </c>
      <c r="AW1396" s="13" t="s">
        <v>36</v>
      </c>
      <c r="AX1396" s="13" t="s">
        <v>79</v>
      </c>
      <c r="AY1396" s="247" t="s">
        <v>181</v>
      </c>
    </row>
    <row r="1397" s="13" customFormat="1">
      <c r="A1397" s="13"/>
      <c r="B1397" s="236"/>
      <c r="C1397" s="237"/>
      <c r="D1397" s="238" t="s">
        <v>191</v>
      </c>
      <c r="E1397" s="239" t="s">
        <v>1</v>
      </c>
      <c r="F1397" s="240" t="s">
        <v>1904</v>
      </c>
      <c r="G1397" s="237"/>
      <c r="H1397" s="241">
        <v>19</v>
      </c>
      <c r="I1397" s="242"/>
      <c r="J1397" s="237"/>
      <c r="K1397" s="237"/>
      <c r="L1397" s="243"/>
      <c r="M1397" s="244"/>
      <c r="N1397" s="245"/>
      <c r="O1397" s="245"/>
      <c r="P1397" s="245"/>
      <c r="Q1397" s="245"/>
      <c r="R1397" s="245"/>
      <c r="S1397" s="245"/>
      <c r="T1397" s="246"/>
      <c r="U1397" s="13"/>
      <c r="V1397" s="13"/>
      <c r="W1397" s="13"/>
      <c r="X1397" s="13"/>
      <c r="Y1397" s="13"/>
      <c r="Z1397" s="13"/>
      <c r="AA1397" s="13"/>
      <c r="AB1397" s="13"/>
      <c r="AC1397" s="13"/>
      <c r="AD1397" s="13"/>
      <c r="AE1397" s="13"/>
      <c r="AT1397" s="247" t="s">
        <v>191</v>
      </c>
      <c r="AU1397" s="247" t="s">
        <v>127</v>
      </c>
      <c r="AV1397" s="13" t="s">
        <v>127</v>
      </c>
      <c r="AW1397" s="13" t="s">
        <v>36</v>
      </c>
      <c r="AX1397" s="13" t="s">
        <v>79</v>
      </c>
      <c r="AY1397" s="247" t="s">
        <v>181</v>
      </c>
    </row>
    <row r="1398" s="13" customFormat="1">
      <c r="A1398" s="13"/>
      <c r="B1398" s="236"/>
      <c r="C1398" s="237"/>
      <c r="D1398" s="238" t="s">
        <v>191</v>
      </c>
      <c r="E1398" s="239" t="s">
        <v>1</v>
      </c>
      <c r="F1398" s="240" t="s">
        <v>1905</v>
      </c>
      <c r="G1398" s="237"/>
      <c r="H1398" s="241">
        <v>3.52</v>
      </c>
      <c r="I1398" s="242"/>
      <c r="J1398" s="237"/>
      <c r="K1398" s="237"/>
      <c r="L1398" s="243"/>
      <c r="M1398" s="244"/>
      <c r="N1398" s="245"/>
      <c r="O1398" s="245"/>
      <c r="P1398" s="245"/>
      <c r="Q1398" s="245"/>
      <c r="R1398" s="245"/>
      <c r="S1398" s="245"/>
      <c r="T1398" s="246"/>
      <c r="U1398" s="13"/>
      <c r="V1398" s="13"/>
      <c r="W1398" s="13"/>
      <c r="X1398" s="13"/>
      <c r="Y1398" s="13"/>
      <c r="Z1398" s="13"/>
      <c r="AA1398" s="13"/>
      <c r="AB1398" s="13"/>
      <c r="AC1398" s="13"/>
      <c r="AD1398" s="13"/>
      <c r="AE1398" s="13"/>
      <c r="AT1398" s="247" t="s">
        <v>191</v>
      </c>
      <c r="AU1398" s="247" t="s">
        <v>127</v>
      </c>
      <c r="AV1398" s="13" t="s">
        <v>127</v>
      </c>
      <c r="AW1398" s="13" t="s">
        <v>36</v>
      </c>
      <c r="AX1398" s="13" t="s">
        <v>79</v>
      </c>
      <c r="AY1398" s="247" t="s">
        <v>181</v>
      </c>
    </row>
    <row r="1399" s="13" customFormat="1">
      <c r="A1399" s="13"/>
      <c r="B1399" s="236"/>
      <c r="C1399" s="237"/>
      <c r="D1399" s="238" t="s">
        <v>191</v>
      </c>
      <c r="E1399" s="239" t="s">
        <v>1</v>
      </c>
      <c r="F1399" s="240" t="s">
        <v>1906</v>
      </c>
      <c r="G1399" s="237"/>
      <c r="H1399" s="241">
        <v>9.5999999999999996</v>
      </c>
      <c r="I1399" s="242"/>
      <c r="J1399" s="237"/>
      <c r="K1399" s="237"/>
      <c r="L1399" s="243"/>
      <c r="M1399" s="244"/>
      <c r="N1399" s="245"/>
      <c r="O1399" s="245"/>
      <c r="P1399" s="245"/>
      <c r="Q1399" s="245"/>
      <c r="R1399" s="245"/>
      <c r="S1399" s="245"/>
      <c r="T1399" s="246"/>
      <c r="U1399" s="13"/>
      <c r="V1399" s="13"/>
      <c r="W1399" s="13"/>
      <c r="X1399" s="13"/>
      <c r="Y1399" s="13"/>
      <c r="Z1399" s="13"/>
      <c r="AA1399" s="13"/>
      <c r="AB1399" s="13"/>
      <c r="AC1399" s="13"/>
      <c r="AD1399" s="13"/>
      <c r="AE1399" s="13"/>
      <c r="AT1399" s="247" t="s">
        <v>191</v>
      </c>
      <c r="AU1399" s="247" t="s">
        <v>127</v>
      </c>
      <c r="AV1399" s="13" t="s">
        <v>127</v>
      </c>
      <c r="AW1399" s="13" t="s">
        <v>36</v>
      </c>
      <c r="AX1399" s="13" t="s">
        <v>79</v>
      </c>
      <c r="AY1399" s="247" t="s">
        <v>181</v>
      </c>
    </row>
    <row r="1400" s="13" customFormat="1">
      <c r="A1400" s="13"/>
      <c r="B1400" s="236"/>
      <c r="C1400" s="237"/>
      <c r="D1400" s="238" t="s">
        <v>191</v>
      </c>
      <c r="E1400" s="239" t="s">
        <v>1</v>
      </c>
      <c r="F1400" s="240" t="s">
        <v>1907</v>
      </c>
      <c r="G1400" s="237"/>
      <c r="H1400" s="241">
        <v>3.2000000000000002</v>
      </c>
      <c r="I1400" s="242"/>
      <c r="J1400" s="237"/>
      <c r="K1400" s="237"/>
      <c r="L1400" s="243"/>
      <c r="M1400" s="244"/>
      <c r="N1400" s="245"/>
      <c r="O1400" s="245"/>
      <c r="P1400" s="245"/>
      <c r="Q1400" s="245"/>
      <c r="R1400" s="245"/>
      <c r="S1400" s="245"/>
      <c r="T1400" s="246"/>
      <c r="U1400" s="13"/>
      <c r="V1400" s="13"/>
      <c r="W1400" s="13"/>
      <c r="X1400" s="13"/>
      <c r="Y1400" s="13"/>
      <c r="Z1400" s="13"/>
      <c r="AA1400" s="13"/>
      <c r="AB1400" s="13"/>
      <c r="AC1400" s="13"/>
      <c r="AD1400" s="13"/>
      <c r="AE1400" s="13"/>
      <c r="AT1400" s="247" t="s">
        <v>191</v>
      </c>
      <c r="AU1400" s="247" t="s">
        <v>127</v>
      </c>
      <c r="AV1400" s="13" t="s">
        <v>127</v>
      </c>
      <c r="AW1400" s="13" t="s">
        <v>36</v>
      </c>
      <c r="AX1400" s="13" t="s">
        <v>79</v>
      </c>
      <c r="AY1400" s="247" t="s">
        <v>181</v>
      </c>
    </row>
    <row r="1401" s="13" customFormat="1">
      <c r="A1401" s="13"/>
      <c r="B1401" s="236"/>
      <c r="C1401" s="237"/>
      <c r="D1401" s="238" t="s">
        <v>191</v>
      </c>
      <c r="E1401" s="239" t="s">
        <v>1</v>
      </c>
      <c r="F1401" s="240" t="s">
        <v>1908</v>
      </c>
      <c r="G1401" s="237"/>
      <c r="H1401" s="241">
        <v>37</v>
      </c>
      <c r="I1401" s="242"/>
      <c r="J1401" s="237"/>
      <c r="K1401" s="237"/>
      <c r="L1401" s="243"/>
      <c r="M1401" s="244"/>
      <c r="N1401" s="245"/>
      <c r="O1401" s="245"/>
      <c r="P1401" s="245"/>
      <c r="Q1401" s="245"/>
      <c r="R1401" s="245"/>
      <c r="S1401" s="245"/>
      <c r="T1401" s="246"/>
      <c r="U1401" s="13"/>
      <c r="V1401" s="13"/>
      <c r="W1401" s="13"/>
      <c r="X1401" s="13"/>
      <c r="Y1401" s="13"/>
      <c r="Z1401" s="13"/>
      <c r="AA1401" s="13"/>
      <c r="AB1401" s="13"/>
      <c r="AC1401" s="13"/>
      <c r="AD1401" s="13"/>
      <c r="AE1401" s="13"/>
      <c r="AT1401" s="247" t="s">
        <v>191</v>
      </c>
      <c r="AU1401" s="247" t="s">
        <v>127</v>
      </c>
      <c r="AV1401" s="13" t="s">
        <v>127</v>
      </c>
      <c r="AW1401" s="13" t="s">
        <v>36</v>
      </c>
      <c r="AX1401" s="13" t="s">
        <v>79</v>
      </c>
      <c r="AY1401" s="247" t="s">
        <v>181</v>
      </c>
    </row>
    <row r="1402" s="13" customFormat="1">
      <c r="A1402" s="13"/>
      <c r="B1402" s="236"/>
      <c r="C1402" s="237"/>
      <c r="D1402" s="238" t="s">
        <v>191</v>
      </c>
      <c r="E1402" s="239" t="s">
        <v>1</v>
      </c>
      <c r="F1402" s="240" t="s">
        <v>1909</v>
      </c>
      <c r="G1402" s="237"/>
      <c r="H1402" s="241">
        <v>19</v>
      </c>
      <c r="I1402" s="242"/>
      <c r="J1402" s="237"/>
      <c r="K1402" s="237"/>
      <c r="L1402" s="243"/>
      <c r="M1402" s="244"/>
      <c r="N1402" s="245"/>
      <c r="O1402" s="245"/>
      <c r="P1402" s="245"/>
      <c r="Q1402" s="245"/>
      <c r="R1402" s="245"/>
      <c r="S1402" s="245"/>
      <c r="T1402" s="246"/>
      <c r="U1402" s="13"/>
      <c r="V1402" s="13"/>
      <c r="W1402" s="13"/>
      <c r="X1402" s="13"/>
      <c r="Y1402" s="13"/>
      <c r="Z1402" s="13"/>
      <c r="AA1402" s="13"/>
      <c r="AB1402" s="13"/>
      <c r="AC1402" s="13"/>
      <c r="AD1402" s="13"/>
      <c r="AE1402" s="13"/>
      <c r="AT1402" s="247" t="s">
        <v>191</v>
      </c>
      <c r="AU1402" s="247" t="s">
        <v>127</v>
      </c>
      <c r="AV1402" s="13" t="s">
        <v>127</v>
      </c>
      <c r="AW1402" s="13" t="s">
        <v>36</v>
      </c>
      <c r="AX1402" s="13" t="s">
        <v>79</v>
      </c>
      <c r="AY1402" s="247" t="s">
        <v>181</v>
      </c>
    </row>
    <row r="1403" s="13" customFormat="1">
      <c r="A1403" s="13"/>
      <c r="B1403" s="236"/>
      <c r="C1403" s="237"/>
      <c r="D1403" s="238" t="s">
        <v>191</v>
      </c>
      <c r="E1403" s="239" t="s">
        <v>1</v>
      </c>
      <c r="F1403" s="240" t="s">
        <v>1910</v>
      </c>
      <c r="G1403" s="237"/>
      <c r="H1403" s="241">
        <v>13.75</v>
      </c>
      <c r="I1403" s="242"/>
      <c r="J1403" s="237"/>
      <c r="K1403" s="237"/>
      <c r="L1403" s="243"/>
      <c r="M1403" s="244"/>
      <c r="N1403" s="245"/>
      <c r="O1403" s="245"/>
      <c r="P1403" s="245"/>
      <c r="Q1403" s="245"/>
      <c r="R1403" s="245"/>
      <c r="S1403" s="245"/>
      <c r="T1403" s="246"/>
      <c r="U1403" s="13"/>
      <c r="V1403" s="13"/>
      <c r="W1403" s="13"/>
      <c r="X1403" s="13"/>
      <c r="Y1403" s="13"/>
      <c r="Z1403" s="13"/>
      <c r="AA1403" s="13"/>
      <c r="AB1403" s="13"/>
      <c r="AC1403" s="13"/>
      <c r="AD1403" s="13"/>
      <c r="AE1403" s="13"/>
      <c r="AT1403" s="247" t="s">
        <v>191</v>
      </c>
      <c r="AU1403" s="247" t="s">
        <v>127</v>
      </c>
      <c r="AV1403" s="13" t="s">
        <v>127</v>
      </c>
      <c r="AW1403" s="13" t="s">
        <v>36</v>
      </c>
      <c r="AX1403" s="13" t="s">
        <v>79</v>
      </c>
      <c r="AY1403" s="247" t="s">
        <v>181</v>
      </c>
    </row>
    <row r="1404" s="13" customFormat="1">
      <c r="A1404" s="13"/>
      <c r="B1404" s="236"/>
      <c r="C1404" s="237"/>
      <c r="D1404" s="238" t="s">
        <v>191</v>
      </c>
      <c r="E1404" s="239" t="s">
        <v>1</v>
      </c>
      <c r="F1404" s="240" t="s">
        <v>1911</v>
      </c>
      <c r="G1404" s="237"/>
      <c r="H1404" s="241">
        <v>11.75</v>
      </c>
      <c r="I1404" s="242"/>
      <c r="J1404" s="237"/>
      <c r="K1404" s="237"/>
      <c r="L1404" s="243"/>
      <c r="M1404" s="244"/>
      <c r="N1404" s="245"/>
      <c r="O1404" s="245"/>
      <c r="P1404" s="245"/>
      <c r="Q1404" s="245"/>
      <c r="R1404" s="245"/>
      <c r="S1404" s="245"/>
      <c r="T1404" s="246"/>
      <c r="U1404" s="13"/>
      <c r="V1404" s="13"/>
      <c r="W1404" s="13"/>
      <c r="X1404" s="13"/>
      <c r="Y1404" s="13"/>
      <c r="Z1404" s="13"/>
      <c r="AA1404" s="13"/>
      <c r="AB1404" s="13"/>
      <c r="AC1404" s="13"/>
      <c r="AD1404" s="13"/>
      <c r="AE1404" s="13"/>
      <c r="AT1404" s="247" t="s">
        <v>191</v>
      </c>
      <c r="AU1404" s="247" t="s">
        <v>127</v>
      </c>
      <c r="AV1404" s="13" t="s">
        <v>127</v>
      </c>
      <c r="AW1404" s="13" t="s">
        <v>36</v>
      </c>
      <c r="AX1404" s="13" t="s">
        <v>79</v>
      </c>
      <c r="AY1404" s="247" t="s">
        <v>181</v>
      </c>
    </row>
    <row r="1405" s="13" customFormat="1">
      <c r="A1405" s="13"/>
      <c r="B1405" s="236"/>
      <c r="C1405" s="237"/>
      <c r="D1405" s="238" t="s">
        <v>191</v>
      </c>
      <c r="E1405" s="239" t="s">
        <v>1</v>
      </c>
      <c r="F1405" s="240" t="s">
        <v>1912</v>
      </c>
      <c r="G1405" s="237"/>
      <c r="H1405" s="241">
        <v>-24.82</v>
      </c>
      <c r="I1405" s="242"/>
      <c r="J1405" s="237"/>
      <c r="K1405" s="237"/>
      <c r="L1405" s="243"/>
      <c r="M1405" s="244"/>
      <c r="N1405" s="245"/>
      <c r="O1405" s="245"/>
      <c r="P1405" s="245"/>
      <c r="Q1405" s="245"/>
      <c r="R1405" s="245"/>
      <c r="S1405" s="245"/>
      <c r="T1405" s="246"/>
      <c r="U1405" s="13"/>
      <c r="V1405" s="13"/>
      <c r="W1405" s="13"/>
      <c r="X1405" s="13"/>
      <c r="Y1405" s="13"/>
      <c r="Z1405" s="13"/>
      <c r="AA1405" s="13"/>
      <c r="AB1405" s="13"/>
      <c r="AC1405" s="13"/>
      <c r="AD1405" s="13"/>
      <c r="AE1405" s="13"/>
      <c r="AT1405" s="247" t="s">
        <v>191</v>
      </c>
      <c r="AU1405" s="247" t="s">
        <v>127</v>
      </c>
      <c r="AV1405" s="13" t="s">
        <v>127</v>
      </c>
      <c r="AW1405" s="13" t="s">
        <v>36</v>
      </c>
      <c r="AX1405" s="13" t="s">
        <v>79</v>
      </c>
      <c r="AY1405" s="247" t="s">
        <v>181</v>
      </c>
    </row>
    <row r="1406" s="14" customFormat="1">
      <c r="A1406" s="14"/>
      <c r="B1406" s="248"/>
      <c r="C1406" s="249"/>
      <c r="D1406" s="238" t="s">
        <v>191</v>
      </c>
      <c r="E1406" s="250" t="s">
        <v>1</v>
      </c>
      <c r="F1406" s="251" t="s">
        <v>193</v>
      </c>
      <c r="G1406" s="249"/>
      <c r="H1406" s="252">
        <v>233.19999999999999</v>
      </c>
      <c r="I1406" s="253"/>
      <c r="J1406" s="249"/>
      <c r="K1406" s="249"/>
      <c r="L1406" s="254"/>
      <c r="M1406" s="255"/>
      <c r="N1406" s="256"/>
      <c r="O1406" s="256"/>
      <c r="P1406" s="256"/>
      <c r="Q1406" s="256"/>
      <c r="R1406" s="256"/>
      <c r="S1406" s="256"/>
      <c r="T1406" s="257"/>
      <c r="U1406" s="14"/>
      <c r="V1406" s="14"/>
      <c r="W1406" s="14"/>
      <c r="X1406" s="14"/>
      <c r="Y1406" s="14"/>
      <c r="Z1406" s="14"/>
      <c r="AA1406" s="14"/>
      <c r="AB1406" s="14"/>
      <c r="AC1406" s="14"/>
      <c r="AD1406" s="14"/>
      <c r="AE1406" s="14"/>
      <c r="AT1406" s="258" t="s">
        <v>191</v>
      </c>
      <c r="AU1406" s="258" t="s">
        <v>127</v>
      </c>
      <c r="AV1406" s="14" t="s">
        <v>188</v>
      </c>
      <c r="AW1406" s="14" t="s">
        <v>36</v>
      </c>
      <c r="AX1406" s="14" t="s">
        <v>86</v>
      </c>
      <c r="AY1406" s="258" t="s">
        <v>181</v>
      </c>
    </row>
    <row r="1407" s="2" customFormat="1" ht="24.15" customHeight="1">
      <c r="A1407" s="38"/>
      <c r="B1407" s="39"/>
      <c r="C1407" s="218" t="s">
        <v>1913</v>
      </c>
      <c r="D1407" s="218" t="s">
        <v>183</v>
      </c>
      <c r="E1407" s="219" t="s">
        <v>1914</v>
      </c>
      <c r="F1407" s="220" t="s">
        <v>1915</v>
      </c>
      <c r="G1407" s="221" t="s">
        <v>227</v>
      </c>
      <c r="H1407" s="222">
        <v>466.39999999999998</v>
      </c>
      <c r="I1407" s="223"/>
      <c r="J1407" s="224">
        <f>ROUND(I1407*H1407,2)</f>
        <v>0</v>
      </c>
      <c r="K1407" s="220" t="s">
        <v>187</v>
      </c>
      <c r="L1407" s="44"/>
      <c r="M1407" s="225" t="s">
        <v>1</v>
      </c>
      <c r="N1407" s="226" t="s">
        <v>45</v>
      </c>
      <c r="O1407" s="91"/>
      <c r="P1407" s="227">
        <f>O1407*H1407</f>
        <v>0</v>
      </c>
      <c r="Q1407" s="227">
        <v>0</v>
      </c>
      <c r="R1407" s="227">
        <f>Q1407*H1407</f>
        <v>0</v>
      </c>
      <c r="S1407" s="227">
        <v>0</v>
      </c>
      <c r="T1407" s="228">
        <f>S1407*H1407</f>
        <v>0</v>
      </c>
      <c r="U1407" s="38"/>
      <c r="V1407" s="38"/>
      <c r="W1407" s="38"/>
      <c r="X1407" s="38"/>
      <c r="Y1407" s="38"/>
      <c r="Z1407" s="38"/>
      <c r="AA1407" s="38"/>
      <c r="AB1407" s="38"/>
      <c r="AC1407" s="38"/>
      <c r="AD1407" s="38"/>
      <c r="AE1407" s="38"/>
      <c r="AR1407" s="229" t="s">
        <v>228</v>
      </c>
      <c r="AT1407" s="229" t="s">
        <v>183</v>
      </c>
      <c r="AU1407" s="229" t="s">
        <v>127</v>
      </c>
      <c r="AY1407" s="17" t="s">
        <v>181</v>
      </c>
      <c r="BE1407" s="230">
        <f>IF(N1407="základní",J1407,0)</f>
        <v>0</v>
      </c>
      <c r="BF1407" s="230">
        <f>IF(N1407="snížená",J1407,0)</f>
        <v>0</v>
      </c>
      <c r="BG1407" s="230">
        <f>IF(N1407="zákl. přenesená",J1407,0)</f>
        <v>0</v>
      </c>
      <c r="BH1407" s="230">
        <f>IF(N1407="sníž. přenesená",J1407,0)</f>
        <v>0</v>
      </c>
      <c r="BI1407" s="230">
        <f>IF(N1407="nulová",J1407,0)</f>
        <v>0</v>
      </c>
      <c r="BJ1407" s="17" t="s">
        <v>127</v>
      </c>
      <c r="BK1407" s="230">
        <f>ROUND(I1407*H1407,2)</f>
        <v>0</v>
      </c>
      <c r="BL1407" s="17" t="s">
        <v>228</v>
      </c>
      <c r="BM1407" s="229" t="s">
        <v>1916</v>
      </c>
    </row>
    <row r="1408" s="2" customFormat="1">
      <c r="A1408" s="38"/>
      <c r="B1408" s="39"/>
      <c r="C1408" s="40"/>
      <c r="D1408" s="231" t="s">
        <v>189</v>
      </c>
      <c r="E1408" s="40"/>
      <c r="F1408" s="232" t="s">
        <v>1917</v>
      </c>
      <c r="G1408" s="40"/>
      <c r="H1408" s="40"/>
      <c r="I1408" s="233"/>
      <c r="J1408" s="40"/>
      <c r="K1408" s="40"/>
      <c r="L1408" s="44"/>
      <c r="M1408" s="234"/>
      <c r="N1408" s="235"/>
      <c r="O1408" s="91"/>
      <c r="P1408" s="91"/>
      <c r="Q1408" s="91"/>
      <c r="R1408" s="91"/>
      <c r="S1408" s="91"/>
      <c r="T1408" s="92"/>
      <c r="U1408" s="38"/>
      <c r="V1408" s="38"/>
      <c r="W1408" s="38"/>
      <c r="X1408" s="38"/>
      <c r="Y1408" s="38"/>
      <c r="Z1408" s="38"/>
      <c r="AA1408" s="38"/>
      <c r="AB1408" s="38"/>
      <c r="AC1408" s="38"/>
      <c r="AD1408" s="38"/>
      <c r="AE1408" s="38"/>
      <c r="AT1408" s="17" t="s">
        <v>189</v>
      </c>
      <c r="AU1408" s="17" t="s">
        <v>127</v>
      </c>
    </row>
    <row r="1409" s="13" customFormat="1">
      <c r="A1409" s="13"/>
      <c r="B1409" s="236"/>
      <c r="C1409" s="237"/>
      <c r="D1409" s="238" t="s">
        <v>191</v>
      </c>
      <c r="E1409" s="239" t="s">
        <v>1</v>
      </c>
      <c r="F1409" s="240" t="s">
        <v>1918</v>
      </c>
      <c r="G1409" s="237"/>
      <c r="H1409" s="241">
        <v>466.39999999999998</v>
      </c>
      <c r="I1409" s="242"/>
      <c r="J1409" s="237"/>
      <c r="K1409" s="237"/>
      <c r="L1409" s="243"/>
      <c r="M1409" s="244"/>
      <c r="N1409" s="245"/>
      <c r="O1409" s="245"/>
      <c r="P1409" s="245"/>
      <c r="Q1409" s="245"/>
      <c r="R1409" s="245"/>
      <c r="S1409" s="245"/>
      <c r="T1409" s="246"/>
      <c r="U1409" s="13"/>
      <c r="V1409" s="13"/>
      <c r="W1409" s="13"/>
      <c r="X1409" s="13"/>
      <c r="Y1409" s="13"/>
      <c r="Z1409" s="13"/>
      <c r="AA1409" s="13"/>
      <c r="AB1409" s="13"/>
      <c r="AC1409" s="13"/>
      <c r="AD1409" s="13"/>
      <c r="AE1409" s="13"/>
      <c r="AT1409" s="247" t="s">
        <v>191</v>
      </c>
      <c r="AU1409" s="247" t="s">
        <v>127</v>
      </c>
      <c r="AV1409" s="13" t="s">
        <v>127</v>
      </c>
      <c r="AW1409" s="13" t="s">
        <v>36</v>
      </c>
      <c r="AX1409" s="13" t="s">
        <v>79</v>
      </c>
      <c r="AY1409" s="247" t="s">
        <v>181</v>
      </c>
    </row>
    <row r="1410" s="14" customFormat="1">
      <c r="A1410" s="14"/>
      <c r="B1410" s="248"/>
      <c r="C1410" s="249"/>
      <c r="D1410" s="238" t="s">
        <v>191</v>
      </c>
      <c r="E1410" s="250" t="s">
        <v>1</v>
      </c>
      <c r="F1410" s="251" t="s">
        <v>193</v>
      </c>
      <c r="G1410" s="249"/>
      <c r="H1410" s="252">
        <v>466.39999999999998</v>
      </c>
      <c r="I1410" s="253"/>
      <c r="J1410" s="249"/>
      <c r="K1410" s="249"/>
      <c r="L1410" s="254"/>
      <c r="M1410" s="255"/>
      <c r="N1410" s="256"/>
      <c r="O1410" s="256"/>
      <c r="P1410" s="256"/>
      <c r="Q1410" s="256"/>
      <c r="R1410" s="256"/>
      <c r="S1410" s="256"/>
      <c r="T1410" s="257"/>
      <c r="U1410" s="14"/>
      <c r="V1410" s="14"/>
      <c r="W1410" s="14"/>
      <c r="X1410" s="14"/>
      <c r="Y1410" s="14"/>
      <c r="Z1410" s="14"/>
      <c r="AA1410" s="14"/>
      <c r="AB1410" s="14"/>
      <c r="AC1410" s="14"/>
      <c r="AD1410" s="14"/>
      <c r="AE1410" s="14"/>
      <c r="AT1410" s="258" t="s">
        <v>191</v>
      </c>
      <c r="AU1410" s="258" t="s">
        <v>127</v>
      </c>
      <c r="AV1410" s="14" t="s">
        <v>188</v>
      </c>
      <c r="AW1410" s="14" t="s">
        <v>36</v>
      </c>
      <c r="AX1410" s="14" t="s">
        <v>86</v>
      </c>
      <c r="AY1410" s="258" t="s">
        <v>181</v>
      </c>
    </row>
    <row r="1411" s="2" customFormat="1" ht="24.15" customHeight="1">
      <c r="A1411" s="38"/>
      <c r="B1411" s="39"/>
      <c r="C1411" s="218" t="s">
        <v>1100</v>
      </c>
      <c r="D1411" s="218" t="s">
        <v>183</v>
      </c>
      <c r="E1411" s="219" t="s">
        <v>1919</v>
      </c>
      <c r="F1411" s="220" t="s">
        <v>1920</v>
      </c>
      <c r="G1411" s="221" t="s">
        <v>227</v>
      </c>
      <c r="H1411" s="222">
        <v>172.91999999999999</v>
      </c>
      <c r="I1411" s="223"/>
      <c r="J1411" s="224">
        <f>ROUND(I1411*H1411,2)</f>
        <v>0</v>
      </c>
      <c r="K1411" s="220" t="s">
        <v>187</v>
      </c>
      <c r="L1411" s="44"/>
      <c r="M1411" s="225" t="s">
        <v>1</v>
      </c>
      <c r="N1411" s="226" t="s">
        <v>45</v>
      </c>
      <c r="O1411" s="91"/>
      <c r="P1411" s="227">
        <f>O1411*H1411</f>
        <v>0</v>
      </c>
      <c r="Q1411" s="227">
        <v>0</v>
      </c>
      <c r="R1411" s="227">
        <f>Q1411*H1411</f>
        <v>0</v>
      </c>
      <c r="S1411" s="227">
        <v>0</v>
      </c>
      <c r="T1411" s="228">
        <f>S1411*H1411</f>
        <v>0</v>
      </c>
      <c r="U1411" s="38"/>
      <c r="V1411" s="38"/>
      <c r="W1411" s="38"/>
      <c r="X1411" s="38"/>
      <c r="Y1411" s="38"/>
      <c r="Z1411" s="38"/>
      <c r="AA1411" s="38"/>
      <c r="AB1411" s="38"/>
      <c r="AC1411" s="38"/>
      <c r="AD1411" s="38"/>
      <c r="AE1411" s="38"/>
      <c r="AR1411" s="229" t="s">
        <v>228</v>
      </c>
      <c r="AT1411" s="229" t="s">
        <v>183</v>
      </c>
      <c r="AU1411" s="229" t="s">
        <v>127</v>
      </c>
      <c r="AY1411" s="17" t="s">
        <v>181</v>
      </c>
      <c r="BE1411" s="230">
        <f>IF(N1411="základní",J1411,0)</f>
        <v>0</v>
      </c>
      <c r="BF1411" s="230">
        <f>IF(N1411="snížená",J1411,0)</f>
        <v>0</v>
      </c>
      <c r="BG1411" s="230">
        <f>IF(N1411="zákl. přenesená",J1411,0)</f>
        <v>0</v>
      </c>
      <c r="BH1411" s="230">
        <f>IF(N1411="sníž. přenesená",J1411,0)</f>
        <v>0</v>
      </c>
      <c r="BI1411" s="230">
        <f>IF(N1411="nulová",J1411,0)</f>
        <v>0</v>
      </c>
      <c r="BJ1411" s="17" t="s">
        <v>127</v>
      </c>
      <c r="BK1411" s="230">
        <f>ROUND(I1411*H1411,2)</f>
        <v>0</v>
      </c>
      <c r="BL1411" s="17" t="s">
        <v>228</v>
      </c>
      <c r="BM1411" s="229" t="s">
        <v>1921</v>
      </c>
    </row>
    <row r="1412" s="2" customFormat="1">
      <c r="A1412" s="38"/>
      <c r="B1412" s="39"/>
      <c r="C1412" s="40"/>
      <c r="D1412" s="231" t="s">
        <v>189</v>
      </c>
      <c r="E1412" s="40"/>
      <c r="F1412" s="232" t="s">
        <v>1922</v>
      </c>
      <c r="G1412" s="40"/>
      <c r="H1412" s="40"/>
      <c r="I1412" s="233"/>
      <c r="J1412" s="40"/>
      <c r="K1412" s="40"/>
      <c r="L1412" s="44"/>
      <c r="M1412" s="234"/>
      <c r="N1412" s="235"/>
      <c r="O1412" s="91"/>
      <c r="P1412" s="91"/>
      <c r="Q1412" s="91"/>
      <c r="R1412" s="91"/>
      <c r="S1412" s="91"/>
      <c r="T1412" s="92"/>
      <c r="U1412" s="38"/>
      <c r="V1412" s="38"/>
      <c r="W1412" s="38"/>
      <c r="X1412" s="38"/>
      <c r="Y1412" s="38"/>
      <c r="Z1412" s="38"/>
      <c r="AA1412" s="38"/>
      <c r="AB1412" s="38"/>
      <c r="AC1412" s="38"/>
      <c r="AD1412" s="38"/>
      <c r="AE1412" s="38"/>
      <c r="AT1412" s="17" t="s">
        <v>189</v>
      </c>
      <c r="AU1412" s="17" t="s">
        <v>127</v>
      </c>
    </row>
    <row r="1413" s="13" customFormat="1">
      <c r="A1413" s="13"/>
      <c r="B1413" s="236"/>
      <c r="C1413" s="237"/>
      <c r="D1413" s="238" t="s">
        <v>191</v>
      </c>
      <c r="E1413" s="239" t="s">
        <v>1</v>
      </c>
      <c r="F1413" s="240" t="s">
        <v>1892</v>
      </c>
      <c r="G1413" s="237"/>
      <c r="H1413" s="241">
        <v>20.25</v>
      </c>
      <c r="I1413" s="242"/>
      <c r="J1413" s="237"/>
      <c r="K1413" s="237"/>
      <c r="L1413" s="243"/>
      <c r="M1413" s="244"/>
      <c r="N1413" s="245"/>
      <c r="O1413" s="245"/>
      <c r="P1413" s="245"/>
      <c r="Q1413" s="245"/>
      <c r="R1413" s="245"/>
      <c r="S1413" s="245"/>
      <c r="T1413" s="246"/>
      <c r="U1413" s="13"/>
      <c r="V1413" s="13"/>
      <c r="W1413" s="13"/>
      <c r="X1413" s="13"/>
      <c r="Y1413" s="13"/>
      <c r="Z1413" s="13"/>
      <c r="AA1413" s="13"/>
      <c r="AB1413" s="13"/>
      <c r="AC1413" s="13"/>
      <c r="AD1413" s="13"/>
      <c r="AE1413" s="13"/>
      <c r="AT1413" s="247" t="s">
        <v>191</v>
      </c>
      <c r="AU1413" s="247" t="s">
        <v>127</v>
      </c>
      <c r="AV1413" s="13" t="s">
        <v>127</v>
      </c>
      <c r="AW1413" s="13" t="s">
        <v>36</v>
      </c>
      <c r="AX1413" s="13" t="s">
        <v>79</v>
      </c>
      <c r="AY1413" s="247" t="s">
        <v>181</v>
      </c>
    </row>
    <row r="1414" s="13" customFormat="1">
      <c r="A1414" s="13"/>
      <c r="B1414" s="236"/>
      <c r="C1414" s="237"/>
      <c r="D1414" s="238" t="s">
        <v>191</v>
      </c>
      <c r="E1414" s="239" t="s">
        <v>1</v>
      </c>
      <c r="F1414" s="240" t="s">
        <v>1898</v>
      </c>
      <c r="G1414" s="237"/>
      <c r="H1414" s="241">
        <v>37</v>
      </c>
      <c r="I1414" s="242"/>
      <c r="J1414" s="237"/>
      <c r="K1414" s="237"/>
      <c r="L1414" s="243"/>
      <c r="M1414" s="244"/>
      <c r="N1414" s="245"/>
      <c r="O1414" s="245"/>
      <c r="P1414" s="245"/>
      <c r="Q1414" s="245"/>
      <c r="R1414" s="245"/>
      <c r="S1414" s="245"/>
      <c r="T1414" s="246"/>
      <c r="U1414" s="13"/>
      <c r="V1414" s="13"/>
      <c r="W1414" s="13"/>
      <c r="X1414" s="13"/>
      <c r="Y1414" s="13"/>
      <c r="Z1414" s="13"/>
      <c r="AA1414" s="13"/>
      <c r="AB1414" s="13"/>
      <c r="AC1414" s="13"/>
      <c r="AD1414" s="13"/>
      <c r="AE1414" s="13"/>
      <c r="AT1414" s="247" t="s">
        <v>191</v>
      </c>
      <c r="AU1414" s="247" t="s">
        <v>127</v>
      </c>
      <c r="AV1414" s="13" t="s">
        <v>127</v>
      </c>
      <c r="AW1414" s="13" t="s">
        <v>36</v>
      </c>
      <c r="AX1414" s="13" t="s">
        <v>79</v>
      </c>
      <c r="AY1414" s="247" t="s">
        <v>181</v>
      </c>
    </row>
    <row r="1415" s="13" customFormat="1">
      <c r="A1415" s="13"/>
      <c r="B1415" s="236"/>
      <c r="C1415" s="237"/>
      <c r="D1415" s="238" t="s">
        <v>191</v>
      </c>
      <c r="E1415" s="239" t="s">
        <v>1</v>
      </c>
      <c r="F1415" s="240" t="s">
        <v>1899</v>
      </c>
      <c r="G1415" s="237"/>
      <c r="H1415" s="241">
        <v>23.699999999999999</v>
      </c>
      <c r="I1415" s="242"/>
      <c r="J1415" s="237"/>
      <c r="K1415" s="237"/>
      <c r="L1415" s="243"/>
      <c r="M1415" s="244"/>
      <c r="N1415" s="245"/>
      <c r="O1415" s="245"/>
      <c r="P1415" s="245"/>
      <c r="Q1415" s="245"/>
      <c r="R1415" s="245"/>
      <c r="S1415" s="245"/>
      <c r="T1415" s="246"/>
      <c r="U1415" s="13"/>
      <c r="V1415" s="13"/>
      <c r="W1415" s="13"/>
      <c r="X1415" s="13"/>
      <c r="Y1415" s="13"/>
      <c r="Z1415" s="13"/>
      <c r="AA1415" s="13"/>
      <c r="AB1415" s="13"/>
      <c r="AC1415" s="13"/>
      <c r="AD1415" s="13"/>
      <c r="AE1415" s="13"/>
      <c r="AT1415" s="247" t="s">
        <v>191</v>
      </c>
      <c r="AU1415" s="247" t="s">
        <v>127</v>
      </c>
      <c r="AV1415" s="13" t="s">
        <v>127</v>
      </c>
      <c r="AW1415" s="13" t="s">
        <v>36</v>
      </c>
      <c r="AX1415" s="13" t="s">
        <v>79</v>
      </c>
      <c r="AY1415" s="247" t="s">
        <v>181</v>
      </c>
    </row>
    <row r="1416" s="13" customFormat="1">
      <c r="A1416" s="13"/>
      <c r="B1416" s="236"/>
      <c r="C1416" s="237"/>
      <c r="D1416" s="238" t="s">
        <v>191</v>
      </c>
      <c r="E1416" s="239" t="s">
        <v>1</v>
      </c>
      <c r="F1416" s="240" t="s">
        <v>1901</v>
      </c>
      <c r="G1416" s="237"/>
      <c r="H1416" s="241">
        <v>20.25</v>
      </c>
      <c r="I1416" s="242"/>
      <c r="J1416" s="237"/>
      <c r="K1416" s="237"/>
      <c r="L1416" s="243"/>
      <c r="M1416" s="244"/>
      <c r="N1416" s="245"/>
      <c r="O1416" s="245"/>
      <c r="P1416" s="245"/>
      <c r="Q1416" s="245"/>
      <c r="R1416" s="245"/>
      <c r="S1416" s="245"/>
      <c r="T1416" s="246"/>
      <c r="U1416" s="13"/>
      <c r="V1416" s="13"/>
      <c r="W1416" s="13"/>
      <c r="X1416" s="13"/>
      <c r="Y1416" s="13"/>
      <c r="Z1416" s="13"/>
      <c r="AA1416" s="13"/>
      <c r="AB1416" s="13"/>
      <c r="AC1416" s="13"/>
      <c r="AD1416" s="13"/>
      <c r="AE1416" s="13"/>
      <c r="AT1416" s="247" t="s">
        <v>191</v>
      </c>
      <c r="AU1416" s="247" t="s">
        <v>127</v>
      </c>
      <c r="AV1416" s="13" t="s">
        <v>127</v>
      </c>
      <c r="AW1416" s="13" t="s">
        <v>36</v>
      </c>
      <c r="AX1416" s="13" t="s">
        <v>79</v>
      </c>
      <c r="AY1416" s="247" t="s">
        <v>181</v>
      </c>
    </row>
    <row r="1417" s="13" customFormat="1">
      <c r="A1417" s="13"/>
      <c r="B1417" s="236"/>
      <c r="C1417" s="237"/>
      <c r="D1417" s="238" t="s">
        <v>191</v>
      </c>
      <c r="E1417" s="239" t="s">
        <v>1</v>
      </c>
      <c r="F1417" s="240" t="s">
        <v>1904</v>
      </c>
      <c r="G1417" s="237"/>
      <c r="H1417" s="241">
        <v>19</v>
      </c>
      <c r="I1417" s="242"/>
      <c r="J1417" s="237"/>
      <c r="K1417" s="237"/>
      <c r="L1417" s="243"/>
      <c r="M1417" s="244"/>
      <c r="N1417" s="245"/>
      <c r="O1417" s="245"/>
      <c r="P1417" s="245"/>
      <c r="Q1417" s="245"/>
      <c r="R1417" s="245"/>
      <c r="S1417" s="245"/>
      <c r="T1417" s="246"/>
      <c r="U1417" s="13"/>
      <c r="V1417" s="13"/>
      <c r="W1417" s="13"/>
      <c r="X1417" s="13"/>
      <c r="Y1417" s="13"/>
      <c r="Z1417" s="13"/>
      <c r="AA1417" s="13"/>
      <c r="AB1417" s="13"/>
      <c r="AC1417" s="13"/>
      <c r="AD1417" s="13"/>
      <c r="AE1417" s="13"/>
      <c r="AT1417" s="247" t="s">
        <v>191</v>
      </c>
      <c r="AU1417" s="247" t="s">
        <v>127</v>
      </c>
      <c r="AV1417" s="13" t="s">
        <v>127</v>
      </c>
      <c r="AW1417" s="13" t="s">
        <v>36</v>
      </c>
      <c r="AX1417" s="13" t="s">
        <v>79</v>
      </c>
      <c r="AY1417" s="247" t="s">
        <v>181</v>
      </c>
    </row>
    <row r="1418" s="13" customFormat="1">
      <c r="A1418" s="13"/>
      <c r="B1418" s="236"/>
      <c r="C1418" s="237"/>
      <c r="D1418" s="238" t="s">
        <v>191</v>
      </c>
      <c r="E1418" s="239" t="s">
        <v>1</v>
      </c>
      <c r="F1418" s="240" t="s">
        <v>1908</v>
      </c>
      <c r="G1418" s="237"/>
      <c r="H1418" s="241">
        <v>37</v>
      </c>
      <c r="I1418" s="242"/>
      <c r="J1418" s="237"/>
      <c r="K1418" s="237"/>
      <c r="L1418" s="243"/>
      <c r="M1418" s="244"/>
      <c r="N1418" s="245"/>
      <c r="O1418" s="245"/>
      <c r="P1418" s="245"/>
      <c r="Q1418" s="245"/>
      <c r="R1418" s="245"/>
      <c r="S1418" s="245"/>
      <c r="T1418" s="246"/>
      <c r="U1418" s="13"/>
      <c r="V1418" s="13"/>
      <c r="W1418" s="13"/>
      <c r="X1418" s="13"/>
      <c r="Y1418" s="13"/>
      <c r="Z1418" s="13"/>
      <c r="AA1418" s="13"/>
      <c r="AB1418" s="13"/>
      <c r="AC1418" s="13"/>
      <c r="AD1418" s="13"/>
      <c r="AE1418" s="13"/>
      <c r="AT1418" s="247" t="s">
        <v>191</v>
      </c>
      <c r="AU1418" s="247" t="s">
        <v>127</v>
      </c>
      <c r="AV1418" s="13" t="s">
        <v>127</v>
      </c>
      <c r="AW1418" s="13" t="s">
        <v>36</v>
      </c>
      <c r="AX1418" s="13" t="s">
        <v>79</v>
      </c>
      <c r="AY1418" s="247" t="s">
        <v>181</v>
      </c>
    </row>
    <row r="1419" s="13" customFormat="1">
      <c r="A1419" s="13"/>
      <c r="B1419" s="236"/>
      <c r="C1419" s="237"/>
      <c r="D1419" s="238" t="s">
        <v>191</v>
      </c>
      <c r="E1419" s="239" t="s">
        <v>1</v>
      </c>
      <c r="F1419" s="240" t="s">
        <v>1909</v>
      </c>
      <c r="G1419" s="237"/>
      <c r="H1419" s="241">
        <v>19</v>
      </c>
      <c r="I1419" s="242"/>
      <c r="J1419" s="237"/>
      <c r="K1419" s="237"/>
      <c r="L1419" s="243"/>
      <c r="M1419" s="244"/>
      <c r="N1419" s="245"/>
      <c r="O1419" s="245"/>
      <c r="P1419" s="245"/>
      <c r="Q1419" s="245"/>
      <c r="R1419" s="245"/>
      <c r="S1419" s="245"/>
      <c r="T1419" s="246"/>
      <c r="U1419" s="13"/>
      <c r="V1419" s="13"/>
      <c r="W1419" s="13"/>
      <c r="X1419" s="13"/>
      <c r="Y1419" s="13"/>
      <c r="Z1419" s="13"/>
      <c r="AA1419" s="13"/>
      <c r="AB1419" s="13"/>
      <c r="AC1419" s="13"/>
      <c r="AD1419" s="13"/>
      <c r="AE1419" s="13"/>
      <c r="AT1419" s="247" t="s">
        <v>191</v>
      </c>
      <c r="AU1419" s="247" t="s">
        <v>127</v>
      </c>
      <c r="AV1419" s="13" t="s">
        <v>127</v>
      </c>
      <c r="AW1419" s="13" t="s">
        <v>36</v>
      </c>
      <c r="AX1419" s="13" t="s">
        <v>79</v>
      </c>
      <c r="AY1419" s="247" t="s">
        <v>181</v>
      </c>
    </row>
    <row r="1420" s="13" customFormat="1">
      <c r="A1420" s="13"/>
      <c r="B1420" s="236"/>
      <c r="C1420" s="237"/>
      <c r="D1420" s="238" t="s">
        <v>191</v>
      </c>
      <c r="E1420" s="239" t="s">
        <v>1</v>
      </c>
      <c r="F1420" s="240" t="s">
        <v>1910</v>
      </c>
      <c r="G1420" s="237"/>
      <c r="H1420" s="241">
        <v>13.75</v>
      </c>
      <c r="I1420" s="242"/>
      <c r="J1420" s="237"/>
      <c r="K1420" s="237"/>
      <c r="L1420" s="243"/>
      <c r="M1420" s="244"/>
      <c r="N1420" s="245"/>
      <c r="O1420" s="245"/>
      <c r="P1420" s="245"/>
      <c r="Q1420" s="245"/>
      <c r="R1420" s="245"/>
      <c r="S1420" s="245"/>
      <c r="T1420" s="246"/>
      <c r="U1420" s="13"/>
      <c r="V1420" s="13"/>
      <c r="W1420" s="13"/>
      <c r="X1420" s="13"/>
      <c r="Y1420" s="13"/>
      <c r="Z1420" s="13"/>
      <c r="AA1420" s="13"/>
      <c r="AB1420" s="13"/>
      <c r="AC1420" s="13"/>
      <c r="AD1420" s="13"/>
      <c r="AE1420" s="13"/>
      <c r="AT1420" s="247" t="s">
        <v>191</v>
      </c>
      <c r="AU1420" s="247" t="s">
        <v>127</v>
      </c>
      <c r="AV1420" s="13" t="s">
        <v>127</v>
      </c>
      <c r="AW1420" s="13" t="s">
        <v>36</v>
      </c>
      <c r="AX1420" s="13" t="s">
        <v>79</v>
      </c>
      <c r="AY1420" s="247" t="s">
        <v>181</v>
      </c>
    </row>
    <row r="1421" s="13" customFormat="1">
      <c r="A1421" s="13"/>
      <c r="B1421" s="236"/>
      <c r="C1421" s="237"/>
      <c r="D1421" s="238" t="s">
        <v>191</v>
      </c>
      <c r="E1421" s="239" t="s">
        <v>1</v>
      </c>
      <c r="F1421" s="240" t="s">
        <v>1911</v>
      </c>
      <c r="G1421" s="237"/>
      <c r="H1421" s="241">
        <v>11.75</v>
      </c>
      <c r="I1421" s="242"/>
      <c r="J1421" s="237"/>
      <c r="K1421" s="237"/>
      <c r="L1421" s="243"/>
      <c r="M1421" s="244"/>
      <c r="N1421" s="245"/>
      <c r="O1421" s="245"/>
      <c r="P1421" s="245"/>
      <c r="Q1421" s="245"/>
      <c r="R1421" s="245"/>
      <c r="S1421" s="245"/>
      <c r="T1421" s="246"/>
      <c r="U1421" s="13"/>
      <c r="V1421" s="13"/>
      <c r="W1421" s="13"/>
      <c r="X1421" s="13"/>
      <c r="Y1421" s="13"/>
      <c r="Z1421" s="13"/>
      <c r="AA1421" s="13"/>
      <c r="AB1421" s="13"/>
      <c r="AC1421" s="13"/>
      <c r="AD1421" s="13"/>
      <c r="AE1421" s="13"/>
      <c r="AT1421" s="247" t="s">
        <v>191</v>
      </c>
      <c r="AU1421" s="247" t="s">
        <v>127</v>
      </c>
      <c r="AV1421" s="13" t="s">
        <v>127</v>
      </c>
      <c r="AW1421" s="13" t="s">
        <v>36</v>
      </c>
      <c r="AX1421" s="13" t="s">
        <v>79</v>
      </c>
      <c r="AY1421" s="247" t="s">
        <v>181</v>
      </c>
    </row>
    <row r="1422" s="13" customFormat="1">
      <c r="A1422" s="13"/>
      <c r="B1422" s="236"/>
      <c r="C1422" s="237"/>
      <c r="D1422" s="238" t="s">
        <v>191</v>
      </c>
      <c r="E1422" s="239" t="s">
        <v>1</v>
      </c>
      <c r="F1422" s="240" t="s">
        <v>1923</v>
      </c>
      <c r="G1422" s="237"/>
      <c r="H1422" s="241">
        <v>-28.780000000000001</v>
      </c>
      <c r="I1422" s="242"/>
      <c r="J1422" s="237"/>
      <c r="K1422" s="237"/>
      <c r="L1422" s="243"/>
      <c r="M1422" s="244"/>
      <c r="N1422" s="245"/>
      <c r="O1422" s="245"/>
      <c r="P1422" s="245"/>
      <c r="Q1422" s="245"/>
      <c r="R1422" s="245"/>
      <c r="S1422" s="245"/>
      <c r="T1422" s="246"/>
      <c r="U1422" s="13"/>
      <c r="V1422" s="13"/>
      <c r="W1422" s="13"/>
      <c r="X1422" s="13"/>
      <c r="Y1422" s="13"/>
      <c r="Z1422" s="13"/>
      <c r="AA1422" s="13"/>
      <c r="AB1422" s="13"/>
      <c r="AC1422" s="13"/>
      <c r="AD1422" s="13"/>
      <c r="AE1422" s="13"/>
      <c r="AT1422" s="247" t="s">
        <v>191</v>
      </c>
      <c r="AU1422" s="247" t="s">
        <v>127</v>
      </c>
      <c r="AV1422" s="13" t="s">
        <v>127</v>
      </c>
      <c r="AW1422" s="13" t="s">
        <v>36</v>
      </c>
      <c r="AX1422" s="13" t="s">
        <v>79</v>
      </c>
      <c r="AY1422" s="247" t="s">
        <v>181</v>
      </c>
    </row>
    <row r="1423" s="14" customFormat="1">
      <c r="A1423" s="14"/>
      <c r="B1423" s="248"/>
      <c r="C1423" s="249"/>
      <c r="D1423" s="238" t="s">
        <v>191</v>
      </c>
      <c r="E1423" s="250" t="s">
        <v>1</v>
      </c>
      <c r="F1423" s="251" t="s">
        <v>193</v>
      </c>
      <c r="G1423" s="249"/>
      <c r="H1423" s="252">
        <v>172.91999999999999</v>
      </c>
      <c r="I1423" s="253"/>
      <c r="J1423" s="249"/>
      <c r="K1423" s="249"/>
      <c r="L1423" s="254"/>
      <c r="M1423" s="255"/>
      <c r="N1423" s="256"/>
      <c r="O1423" s="256"/>
      <c r="P1423" s="256"/>
      <c r="Q1423" s="256"/>
      <c r="R1423" s="256"/>
      <c r="S1423" s="256"/>
      <c r="T1423" s="257"/>
      <c r="U1423" s="14"/>
      <c r="V1423" s="14"/>
      <c r="W1423" s="14"/>
      <c r="X1423" s="14"/>
      <c r="Y1423" s="14"/>
      <c r="Z1423" s="14"/>
      <c r="AA1423" s="14"/>
      <c r="AB1423" s="14"/>
      <c r="AC1423" s="14"/>
      <c r="AD1423" s="14"/>
      <c r="AE1423" s="14"/>
      <c r="AT1423" s="258" t="s">
        <v>191</v>
      </c>
      <c r="AU1423" s="258" t="s">
        <v>127</v>
      </c>
      <c r="AV1423" s="14" t="s">
        <v>188</v>
      </c>
      <c r="AW1423" s="14" t="s">
        <v>36</v>
      </c>
      <c r="AX1423" s="14" t="s">
        <v>86</v>
      </c>
      <c r="AY1423" s="258" t="s">
        <v>181</v>
      </c>
    </row>
    <row r="1424" s="2" customFormat="1" ht="24.15" customHeight="1">
      <c r="A1424" s="38"/>
      <c r="B1424" s="39"/>
      <c r="C1424" s="218" t="s">
        <v>1924</v>
      </c>
      <c r="D1424" s="218" t="s">
        <v>183</v>
      </c>
      <c r="E1424" s="219" t="s">
        <v>1925</v>
      </c>
      <c r="F1424" s="220" t="s">
        <v>1926</v>
      </c>
      <c r="G1424" s="221" t="s">
        <v>241</v>
      </c>
      <c r="H1424" s="222">
        <v>87.5</v>
      </c>
      <c r="I1424" s="223"/>
      <c r="J1424" s="224">
        <f>ROUND(I1424*H1424,2)</f>
        <v>0</v>
      </c>
      <c r="K1424" s="220" t="s">
        <v>187</v>
      </c>
      <c r="L1424" s="44"/>
      <c r="M1424" s="225" t="s">
        <v>1</v>
      </c>
      <c r="N1424" s="226" t="s">
        <v>45</v>
      </c>
      <c r="O1424" s="91"/>
      <c r="P1424" s="227">
        <f>O1424*H1424</f>
        <v>0</v>
      </c>
      <c r="Q1424" s="227">
        <v>0</v>
      </c>
      <c r="R1424" s="227">
        <f>Q1424*H1424</f>
        <v>0</v>
      </c>
      <c r="S1424" s="227">
        <v>0</v>
      </c>
      <c r="T1424" s="228">
        <f>S1424*H1424</f>
        <v>0</v>
      </c>
      <c r="U1424" s="38"/>
      <c r="V1424" s="38"/>
      <c r="W1424" s="38"/>
      <c r="X1424" s="38"/>
      <c r="Y1424" s="38"/>
      <c r="Z1424" s="38"/>
      <c r="AA1424" s="38"/>
      <c r="AB1424" s="38"/>
      <c r="AC1424" s="38"/>
      <c r="AD1424" s="38"/>
      <c r="AE1424" s="38"/>
      <c r="AR1424" s="229" t="s">
        <v>228</v>
      </c>
      <c r="AT1424" s="229" t="s">
        <v>183</v>
      </c>
      <c r="AU1424" s="229" t="s">
        <v>127</v>
      </c>
      <c r="AY1424" s="17" t="s">
        <v>181</v>
      </c>
      <c r="BE1424" s="230">
        <f>IF(N1424="základní",J1424,0)</f>
        <v>0</v>
      </c>
      <c r="BF1424" s="230">
        <f>IF(N1424="snížená",J1424,0)</f>
        <v>0</v>
      </c>
      <c r="BG1424" s="230">
        <f>IF(N1424="zákl. přenesená",J1424,0)</f>
        <v>0</v>
      </c>
      <c r="BH1424" s="230">
        <f>IF(N1424="sníž. přenesená",J1424,0)</f>
        <v>0</v>
      </c>
      <c r="BI1424" s="230">
        <f>IF(N1424="nulová",J1424,0)</f>
        <v>0</v>
      </c>
      <c r="BJ1424" s="17" t="s">
        <v>127</v>
      </c>
      <c r="BK1424" s="230">
        <f>ROUND(I1424*H1424,2)</f>
        <v>0</v>
      </c>
      <c r="BL1424" s="17" t="s">
        <v>228</v>
      </c>
      <c r="BM1424" s="229" t="s">
        <v>1927</v>
      </c>
    </row>
    <row r="1425" s="2" customFormat="1">
      <c r="A1425" s="38"/>
      <c r="B1425" s="39"/>
      <c r="C1425" s="40"/>
      <c r="D1425" s="231" t="s">
        <v>189</v>
      </c>
      <c r="E1425" s="40"/>
      <c r="F1425" s="232" t="s">
        <v>1928</v>
      </c>
      <c r="G1425" s="40"/>
      <c r="H1425" s="40"/>
      <c r="I1425" s="233"/>
      <c r="J1425" s="40"/>
      <c r="K1425" s="40"/>
      <c r="L1425" s="44"/>
      <c r="M1425" s="234"/>
      <c r="N1425" s="235"/>
      <c r="O1425" s="91"/>
      <c r="P1425" s="91"/>
      <c r="Q1425" s="91"/>
      <c r="R1425" s="91"/>
      <c r="S1425" s="91"/>
      <c r="T1425" s="92"/>
      <c r="U1425" s="38"/>
      <c r="V1425" s="38"/>
      <c r="W1425" s="38"/>
      <c r="X1425" s="38"/>
      <c r="Y1425" s="38"/>
      <c r="Z1425" s="38"/>
      <c r="AA1425" s="38"/>
      <c r="AB1425" s="38"/>
      <c r="AC1425" s="38"/>
      <c r="AD1425" s="38"/>
      <c r="AE1425" s="38"/>
      <c r="AT1425" s="17" t="s">
        <v>189</v>
      </c>
      <c r="AU1425" s="17" t="s">
        <v>127</v>
      </c>
    </row>
    <row r="1426" s="13" customFormat="1">
      <c r="A1426" s="13"/>
      <c r="B1426" s="236"/>
      <c r="C1426" s="237"/>
      <c r="D1426" s="238" t="s">
        <v>191</v>
      </c>
      <c r="E1426" s="239" t="s">
        <v>1</v>
      </c>
      <c r="F1426" s="240" t="s">
        <v>1929</v>
      </c>
      <c r="G1426" s="237"/>
      <c r="H1426" s="241">
        <v>10</v>
      </c>
      <c r="I1426" s="242"/>
      <c r="J1426" s="237"/>
      <c r="K1426" s="237"/>
      <c r="L1426" s="243"/>
      <c r="M1426" s="244"/>
      <c r="N1426" s="245"/>
      <c r="O1426" s="245"/>
      <c r="P1426" s="245"/>
      <c r="Q1426" s="245"/>
      <c r="R1426" s="245"/>
      <c r="S1426" s="245"/>
      <c r="T1426" s="246"/>
      <c r="U1426" s="13"/>
      <c r="V1426" s="13"/>
      <c r="W1426" s="13"/>
      <c r="X1426" s="13"/>
      <c r="Y1426" s="13"/>
      <c r="Z1426" s="13"/>
      <c r="AA1426" s="13"/>
      <c r="AB1426" s="13"/>
      <c r="AC1426" s="13"/>
      <c r="AD1426" s="13"/>
      <c r="AE1426" s="13"/>
      <c r="AT1426" s="247" t="s">
        <v>191</v>
      </c>
      <c r="AU1426" s="247" t="s">
        <v>127</v>
      </c>
      <c r="AV1426" s="13" t="s">
        <v>127</v>
      </c>
      <c r="AW1426" s="13" t="s">
        <v>36</v>
      </c>
      <c r="AX1426" s="13" t="s">
        <v>79</v>
      </c>
      <c r="AY1426" s="247" t="s">
        <v>181</v>
      </c>
    </row>
    <row r="1427" s="13" customFormat="1">
      <c r="A1427" s="13"/>
      <c r="B1427" s="236"/>
      <c r="C1427" s="237"/>
      <c r="D1427" s="238" t="s">
        <v>191</v>
      </c>
      <c r="E1427" s="239" t="s">
        <v>1</v>
      </c>
      <c r="F1427" s="240" t="s">
        <v>1930</v>
      </c>
      <c r="G1427" s="237"/>
      <c r="H1427" s="241">
        <v>10</v>
      </c>
      <c r="I1427" s="242"/>
      <c r="J1427" s="237"/>
      <c r="K1427" s="237"/>
      <c r="L1427" s="243"/>
      <c r="M1427" s="244"/>
      <c r="N1427" s="245"/>
      <c r="O1427" s="245"/>
      <c r="P1427" s="245"/>
      <c r="Q1427" s="245"/>
      <c r="R1427" s="245"/>
      <c r="S1427" s="245"/>
      <c r="T1427" s="246"/>
      <c r="U1427" s="13"/>
      <c r="V1427" s="13"/>
      <c r="W1427" s="13"/>
      <c r="X1427" s="13"/>
      <c r="Y1427" s="13"/>
      <c r="Z1427" s="13"/>
      <c r="AA1427" s="13"/>
      <c r="AB1427" s="13"/>
      <c r="AC1427" s="13"/>
      <c r="AD1427" s="13"/>
      <c r="AE1427" s="13"/>
      <c r="AT1427" s="247" t="s">
        <v>191</v>
      </c>
      <c r="AU1427" s="247" t="s">
        <v>127</v>
      </c>
      <c r="AV1427" s="13" t="s">
        <v>127</v>
      </c>
      <c r="AW1427" s="13" t="s">
        <v>36</v>
      </c>
      <c r="AX1427" s="13" t="s">
        <v>79</v>
      </c>
      <c r="AY1427" s="247" t="s">
        <v>181</v>
      </c>
    </row>
    <row r="1428" s="13" customFormat="1">
      <c r="A1428" s="13"/>
      <c r="B1428" s="236"/>
      <c r="C1428" s="237"/>
      <c r="D1428" s="238" t="s">
        <v>191</v>
      </c>
      <c r="E1428" s="239" t="s">
        <v>1</v>
      </c>
      <c r="F1428" s="240" t="s">
        <v>1931</v>
      </c>
      <c r="G1428" s="237"/>
      <c r="H1428" s="241">
        <v>15</v>
      </c>
      <c r="I1428" s="242"/>
      <c r="J1428" s="237"/>
      <c r="K1428" s="237"/>
      <c r="L1428" s="243"/>
      <c r="M1428" s="244"/>
      <c r="N1428" s="245"/>
      <c r="O1428" s="245"/>
      <c r="P1428" s="245"/>
      <c r="Q1428" s="245"/>
      <c r="R1428" s="245"/>
      <c r="S1428" s="245"/>
      <c r="T1428" s="246"/>
      <c r="U1428" s="13"/>
      <c r="V1428" s="13"/>
      <c r="W1428" s="13"/>
      <c r="X1428" s="13"/>
      <c r="Y1428" s="13"/>
      <c r="Z1428" s="13"/>
      <c r="AA1428" s="13"/>
      <c r="AB1428" s="13"/>
      <c r="AC1428" s="13"/>
      <c r="AD1428" s="13"/>
      <c r="AE1428" s="13"/>
      <c r="AT1428" s="247" t="s">
        <v>191</v>
      </c>
      <c r="AU1428" s="247" t="s">
        <v>127</v>
      </c>
      <c r="AV1428" s="13" t="s">
        <v>127</v>
      </c>
      <c r="AW1428" s="13" t="s">
        <v>36</v>
      </c>
      <c r="AX1428" s="13" t="s">
        <v>79</v>
      </c>
      <c r="AY1428" s="247" t="s">
        <v>181</v>
      </c>
    </row>
    <row r="1429" s="13" customFormat="1">
      <c r="A1429" s="13"/>
      <c r="B1429" s="236"/>
      <c r="C1429" s="237"/>
      <c r="D1429" s="238" t="s">
        <v>191</v>
      </c>
      <c r="E1429" s="239" t="s">
        <v>1</v>
      </c>
      <c r="F1429" s="240" t="s">
        <v>1932</v>
      </c>
      <c r="G1429" s="237"/>
      <c r="H1429" s="241">
        <v>10</v>
      </c>
      <c r="I1429" s="242"/>
      <c r="J1429" s="237"/>
      <c r="K1429" s="237"/>
      <c r="L1429" s="243"/>
      <c r="M1429" s="244"/>
      <c r="N1429" s="245"/>
      <c r="O1429" s="245"/>
      <c r="P1429" s="245"/>
      <c r="Q1429" s="245"/>
      <c r="R1429" s="245"/>
      <c r="S1429" s="245"/>
      <c r="T1429" s="246"/>
      <c r="U1429" s="13"/>
      <c r="V1429" s="13"/>
      <c r="W1429" s="13"/>
      <c r="X1429" s="13"/>
      <c r="Y1429" s="13"/>
      <c r="Z1429" s="13"/>
      <c r="AA1429" s="13"/>
      <c r="AB1429" s="13"/>
      <c r="AC1429" s="13"/>
      <c r="AD1429" s="13"/>
      <c r="AE1429" s="13"/>
      <c r="AT1429" s="247" t="s">
        <v>191</v>
      </c>
      <c r="AU1429" s="247" t="s">
        <v>127</v>
      </c>
      <c r="AV1429" s="13" t="s">
        <v>127</v>
      </c>
      <c r="AW1429" s="13" t="s">
        <v>36</v>
      </c>
      <c r="AX1429" s="13" t="s">
        <v>79</v>
      </c>
      <c r="AY1429" s="247" t="s">
        <v>181</v>
      </c>
    </row>
    <row r="1430" s="13" customFormat="1">
      <c r="A1430" s="13"/>
      <c r="B1430" s="236"/>
      <c r="C1430" s="237"/>
      <c r="D1430" s="238" t="s">
        <v>191</v>
      </c>
      <c r="E1430" s="239" t="s">
        <v>1</v>
      </c>
      <c r="F1430" s="240" t="s">
        <v>1933</v>
      </c>
      <c r="G1430" s="237"/>
      <c r="H1430" s="241">
        <v>10</v>
      </c>
      <c r="I1430" s="242"/>
      <c r="J1430" s="237"/>
      <c r="K1430" s="237"/>
      <c r="L1430" s="243"/>
      <c r="M1430" s="244"/>
      <c r="N1430" s="245"/>
      <c r="O1430" s="245"/>
      <c r="P1430" s="245"/>
      <c r="Q1430" s="245"/>
      <c r="R1430" s="245"/>
      <c r="S1430" s="245"/>
      <c r="T1430" s="246"/>
      <c r="U1430" s="13"/>
      <c r="V1430" s="13"/>
      <c r="W1430" s="13"/>
      <c r="X1430" s="13"/>
      <c r="Y1430" s="13"/>
      <c r="Z1430" s="13"/>
      <c r="AA1430" s="13"/>
      <c r="AB1430" s="13"/>
      <c r="AC1430" s="13"/>
      <c r="AD1430" s="13"/>
      <c r="AE1430" s="13"/>
      <c r="AT1430" s="247" t="s">
        <v>191</v>
      </c>
      <c r="AU1430" s="247" t="s">
        <v>127</v>
      </c>
      <c r="AV1430" s="13" t="s">
        <v>127</v>
      </c>
      <c r="AW1430" s="13" t="s">
        <v>36</v>
      </c>
      <c r="AX1430" s="13" t="s">
        <v>79</v>
      </c>
      <c r="AY1430" s="247" t="s">
        <v>181</v>
      </c>
    </row>
    <row r="1431" s="13" customFormat="1">
      <c r="A1431" s="13"/>
      <c r="B1431" s="236"/>
      <c r="C1431" s="237"/>
      <c r="D1431" s="238" t="s">
        <v>191</v>
      </c>
      <c r="E1431" s="239" t="s">
        <v>1</v>
      </c>
      <c r="F1431" s="240" t="s">
        <v>1934</v>
      </c>
      <c r="G1431" s="237"/>
      <c r="H1431" s="241">
        <v>10</v>
      </c>
      <c r="I1431" s="242"/>
      <c r="J1431" s="237"/>
      <c r="K1431" s="237"/>
      <c r="L1431" s="243"/>
      <c r="M1431" s="244"/>
      <c r="N1431" s="245"/>
      <c r="O1431" s="245"/>
      <c r="P1431" s="245"/>
      <c r="Q1431" s="245"/>
      <c r="R1431" s="245"/>
      <c r="S1431" s="245"/>
      <c r="T1431" s="246"/>
      <c r="U1431" s="13"/>
      <c r="V1431" s="13"/>
      <c r="W1431" s="13"/>
      <c r="X1431" s="13"/>
      <c r="Y1431" s="13"/>
      <c r="Z1431" s="13"/>
      <c r="AA1431" s="13"/>
      <c r="AB1431" s="13"/>
      <c r="AC1431" s="13"/>
      <c r="AD1431" s="13"/>
      <c r="AE1431" s="13"/>
      <c r="AT1431" s="247" t="s">
        <v>191</v>
      </c>
      <c r="AU1431" s="247" t="s">
        <v>127</v>
      </c>
      <c r="AV1431" s="13" t="s">
        <v>127</v>
      </c>
      <c r="AW1431" s="13" t="s">
        <v>36</v>
      </c>
      <c r="AX1431" s="13" t="s">
        <v>79</v>
      </c>
      <c r="AY1431" s="247" t="s">
        <v>181</v>
      </c>
    </row>
    <row r="1432" s="13" customFormat="1">
      <c r="A1432" s="13"/>
      <c r="B1432" s="236"/>
      <c r="C1432" s="237"/>
      <c r="D1432" s="238" t="s">
        <v>191</v>
      </c>
      <c r="E1432" s="239" t="s">
        <v>1</v>
      </c>
      <c r="F1432" s="240" t="s">
        <v>1935</v>
      </c>
      <c r="G1432" s="237"/>
      <c r="H1432" s="241">
        <v>10</v>
      </c>
      <c r="I1432" s="242"/>
      <c r="J1432" s="237"/>
      <c r="K1432" s="237"/>
      <c r="L1432" s="243"/>
      <c r="M1432" s="244"/>
      <c r="N1432" s="245"/>
      <c r="O1432" s="245"/>
      <c r="P1432" s="245"/>
      <c r="Q1432" s="245"/>
      <c r="R1432" s="245"/>
      <c r="S1432" s="245"/>
      <c r="T1432" s="246"/>
      <c r="U1432" s="13"/>
      <c r="V1432" s="13"/>
      <c r="W1432" s="13"/>
      <c r="X1432" s="13"/>
      <c r="Y1432" s="13"/>
      <c r="Z1432" s="13"/>
      <c r="AA1432" s="13"/>
      <c r="AB1432" s="13"/>
      <c r="AC1432" s="13"/>
      <c r="AD1432" s="13"/>
      <c r="AE1432" s="13"/>
      <c r="AT1432" s="247" t="s">
        <v>191</v>
      </c>
      <c r="AU1432" s="247" t="s">
        <v>127</v>
      </c>
      <c r="AV1432" s="13" t="s">
        <v>127</v>
      </c>
      <c r="AW1432" s="13" t="s">
        <v>36</v>
      </c>
      <c r="AX1432" s="13" t="s">
        <v>79</v>
      </c>
      <c r="AY1432" s="247" t="s">
        <v>181</v>
      </c>
    </row>
    <row r="1433" s="13" customFormat="1">
      <c r="A1433" s="13"/>
      <c r="B1433" s="236"/>
      <c r="C1433" s="237"/>
      <c r="D1433" s="238" t="s">
        <v>191</v>
      </c>
      <c r="E1433" s="239" t="s">
        <v>1</v>
      </c>
      <c r="F1433" s="240" t="s">
        <v>1936</v>
      </c>
      <c r="G1433" s="237"/>
      <c r="H1433" s="241">
        <v>5</v>
      </c>
      <c r="I1433" s="242"/>
      <c r="J1433" s="237"/>
      <c r="K1433" s="237"/>
      <c r="L1433" s="243"/>
      <c r="M1433" s="244"/>
      <c r="N1433" s="245"/>
      <c r="O1433" s="245"/>
      <c r="P1433" s="245"/>
      <c r="Q1433" s="245"/>
      <c r="R1433" s="245"/>
      <c r="S1433" s="245"/>
      <c r="T1433" s="246"/>
      <c r="U1433" s="13"/>
      <c r="V1433" s="13"/>
      <c r="W1433" s="13"/>
      <c r="X1433" s="13"/>
      <c r="Y1433" s="13"/>
      <c r="Z1433" s="13"/>
      <c r="AA1433" s="13"/>
      <c r="AB1433" s="13"/>
      <c r="AC1433" s="13"/>
      <c r="AD1433" s="13"/>
      <c r="AE1433" s="13"/>
      <c r="AT1433" s="247" t="s">
        <v>191</v>
      </c>
      <c r="AU1433" s="247" t="s">
        <v>127</v>
      </c>
      <c r="AV1433" s="13" t="s">
        <v>127</v>
      </c>
      <c r="AW1433" s="13" t="s">
        <v>36</v>
      </c>
      <c r="AX1433" s="13" t="s">
        <v>79</v>
      </c>
      <c r="AY1433" s="247" t="s">
        <v>181</v>
      </c>
    </row>
    <row r="1434" s="13" customFormat="1">
      <c r="A1434" s="13"/>
      <c r="B1434" s="236"/>
      <c r="C1434" s="237"/>
      <c r="D1434" s="238" t="s">
        <v>191</v>
      </c>
      <c r="E1434" s="239" t="s">
        <v>1</v>
      </c>
      <c r="F1434" s="240" t="s">
        <v>1937</v>
      </c>
      <c r="G1434" s="237"/>
      <c r="H1434" s="241">
        <v>7.5</v>
      </c>
      <c r="I1434" s="242"/>
      <c r="J1434" s="237"/>
      <c r="K1434" s="237"/>
      <c r="L1434" s="243"/>
      <c r="M1434" s="244"/>
      <c r="N1434" s="245"/>
      <c r="O1434" s="245"/>
      <c r="P1434" s="245"/>
      <c r="Q1434" s="245"/>
      <c r="R1434" s="245"/>
      <c r="S1434" s="245"/>
      <c r="T1434" s="246"/>
      <c r="U1434" s="13"/>
      <c r="V1434" s="13"/>
      <c r="W1434" s="13"/>
      <c r="X1434" s="13"/>
      <c r="Y1434" s="13"/>
      <c r="Z1434" s="13"/>
      <c r="AA1434" s="13"/>
      <c r="AB1434" s="13"/>
      <c r="AC1434" s="13"/>
      <c r="AD1434" s="13"/>
      <c r="AE1434" s="13"/>
      <c r="AT1434" s="247" t="s">
        <v>191</v>
      </c>
      <c r="AU1434" s="247" t="s">
        <v>127</v>
      </c>
      <c r="AV1434" s="13" t="s">
        <v>127</v>
      </c>
      <c r="AW1434" s="13" t="s">
        <v>36</v>
      </c>
      <c r="AX1434" s="13" t="s">
        <v>79</v>
      </c>
      <c r="AY1434" s="247" t="s">
        <v>181</v>
      </c>
    </row>
    <row r="1435" s="14" customFormat="1">
      <c r="A1435" s="14"/>
      <c r="B1435" s="248"/>
      <c r="C1435" s="249"/>
      <c r="D1435" s="238" t="s">
        <v>191</v>
      </c>
      <c r="E1435" s="250" t="s">
        <v>1</v>
      </c>
      <c r="F1435" s="251" t="s">
        <v>193</v>
      </c>
      <c r="G1435" s="249"/>
      <c r="H1435" s="252">
        <v>87.5</v>
      </c>
      <c r="I1435" s="253"/>
      <c r="J1435" s="249"/>
      <c r="K1435" s="249"/>
      <c r="L1435" s="254"/>
      <c r="M1435" s="255"/>
      <c r="N1435" s="256"/>
      <c r="O1435" s="256"/>
      <c r="P1435" s="256"/>
      <c r="Q1435" s="256"/>
      <c r="R1435" s="256"/>
      <c r="S1435" s="256"/>
      <c r="T1435" s="257"/>
      <c r="U1435" s="14"/>
      <c r="V1435" s="14"/>
      <c r="W1435" s="14"/>
      <c r="X1435" s="14"/>
      <c r="Y1435" s="14"/>
      <c r="Z1435" s="14"/>
      <c r="AA1435" s="14"/>
      <c r="AB1435" s="14"/>
      <c r="AC1435" s="14"/>
      <c r="AD1435" s="14"/>
      <c r="AE1435" s="14"/>
      <c r="AT1435" s="258" t="s">
        <v>191</v>
      </c>
      <c r="AU1435" s="258" t="s">
        <v>127</v>
      </c>
      <c r="AV1435" s="14" t="s">
        <v>188</v>
      </c>
      <c r="AW1435" s="14" t="s">
        <v>36</v>
      </c>
      <c r="AX1435" s="14" t="s">
        <v>86</v>
      </c>
      <c r="AY1435" s="258" t="s">
        <v>181</v>
      </c>
    </row>
    <row r="1436" s="2" customFormat="1" ht="37.8" customHeight="1">
      <c r="A1436" s="38"/>
      <c r="B1436" s="39"/>
      <c r="C1436" s="218" t="s">
        <v>1105</v>
      </c>
      <c r="D1436" s="218" t="s">
        <v>183</v>
      </c>
      <c r="E1436" s="219" t="s">
        <v>1938</v>
      </c>
      <c r="F1436" s="220" t="s">
        <v>1939</v>
      </c>
      <c r="G1436" s="221" t="s">
        <v>227</v>
      </c>
      <c r="H1436" s="222">
        <v>233.19999999999999</v>
      </c>
      <c r="I1436" s="223"/>
      <c r="J1436" s="224">
        <f>ROUND(I1436*H1436,2)</f>
        <v>0</v>
      </c>
      <c r="K1436" s="220" t="s">
        <v>187</v>
      </c>
      <c r="L1436" s="44"/>
      <c r="M1436" s="225" t="s">
        <v>1</v>
      </c>
      <c r="N1436" s="226" t="s">
        <v>45</v>
      </c>
      <c r="O1436" s="91"/>
      <c r="P1436" s="227">
        <f>O1436*H1436</f>
        <v>0</v>
      </c>
      <c r="Q1436" s="227">
        <v>0</v>
      </c>
      <c r="R1436" s="227">
        <f>Q1436*H1436</f>
        <v>0</v>
      </c>
      <c r="S1436" s="227">
        <v>0</v>
      </c>
      <c r="T1436" s="228">
        <f>S1436*H1436</f>
        <v>0</v>
      </c>
      <c r="U1436" s="38"/>
      <c r="V1436" s="38"/>
      <c r="W1436" s="38"/>
      <c r="X1436" s="38"/>
      <c r="Y1436" s="38"/>
      <c r="Z1436" s="38"/>
      <c r="AA1436" s="38"/>
      <c r="AB1436" s="38"/>
      <c r="AC1436" s="38"/>
      <c r="AD1436" s="38"/>
      <c r="AE1436" s="38"/>
      <c r="AR1436" s="229" t="s">
        <v>228</v>
      </c>
      <c r="AT1436" s="229" t="s">
        <v>183</v>
      </c>
      <c r="AU1436" s="229" t="s">
        <v>127</v>
      </c>
      <c r="AY1436" s="17" t="s">
        <v>181</v>
      </c>
      <c r="BE1436" s="230">
        <f>IF(N1436="základní",J1436,0)</f>
        <v>0</v>
      </c>
      <c r="BF1436" s="230">
        <f>IF(N1436="snížená",J1436,0)</f>
        <v>0</v>
      </c>
      <c r="BG1436" s="230">
        <f>IF(N1436="zákl. přenesená",J1436,0)</f>
        <v>0</v>
      </c>
      <c r="BH1436" s="230">
        <f>IF(N1436="sníž. přenesená",J1436,0)</f>
        <v>0</v>
      </c>
      <c r="BI1436" s="230">
        <f>IF(N1436="nulová",J1436,0)</f>
        <v>0</v>
      </c>
      <c r="BJ1436" s="17" t="s">
        <v>127</v>
      </c>
      <c r="BK1436" s="230">
        <f>ROUND(I1436*H1436,2)</f>
        <v>0</v>
      </c>
      <c r="BL1436" s="17" t="s">
        <v>228</v>
      </c>
      <c r="BM1436" s="229" t="s">
        <v>1940</v>
      </c>
    </row>
    <row r="1437" s="2" customFormat="1">
      <c r="A1437" s="38"/>
      <c r="B1437" s="39"/>
      <c r="C1437" s="40"/>
      <c r="D1437" s="231" t="s">
        <v>189</v>
      </c>
      <c r="E1437" s="40"/>
      <c r="F1437" s="232" t="s">
        <v>1941</v>
      </c>
      <c r="G1437" s="40"/>
      <c r="H1437" s="40"/>
      <c r="I1437" s="233"/>
      <c r="J1437" s="40"/>
      <c r="K1437" s="40"/>
      <c r="L1437" s="44"/>
      <c r="M1437" s="234"/>
      <c r="N1437" s="235"/>
      <c r="O1437" s="91"/>
      <c r="P1437" s="91"/>
      <c r="Q1437" s="91"/>
      <c r="R1437" s="91"/>
      <c r="S1437" s="91"/>
      <c r="T1437" s="92"/>
      <c r="U1437" s="38"/>
      <c r="V1437" s="38"/>
      <c r="W1437" s="38"/>
      <c r="X1437" s="38"/>
      <c r="Y1437" s="38"/>
      <c r="Z1437" s="38"/>
      <c r="AA1437" s="38"/>
      <c r="AB1437" s="38"/>
      <c r="AC1437" s="38"/>
      <c r="AD1437" s="38"/>
      <c r="AE1437" s="38"/>
      <c r="AT1437" s="17" t="s">
        <v>189</v>
      </c>
      <c r="AU1437" s="17" t="s">
        <v>127</v>
      </c>
    </row>
    <row r="1438" s="2" customFormat="1" ht="37.8" customHeight="1">
      <c r="A1438" s="38"/>
      <c r="B1438" s="39"/>
      <c r="C1438" s="259" t="s">
        <v>1942</v>
      </c>
      <c r="D1438" s="259" t="s">
        <v>238</v>
      </c>
      <c r="E1438" s="260" t="s">
        <v>1943</v>
      </c>
      <c r="F1438" s="261" t="s">
        <v>1944</v>
      </c>
      <c r="G1438" s="262" t="s">
        <v>227</v>
      </c>
      <c r="H1438" s="263">
        <v>268.18000000000001</v>
      </c>
      <c r="I1438" s="264"/>
      <c r="J1438" s="265">
        <f>ROUND(I1438*H1438,2)</f>
        <v>0</v>
      </c>
      <c r="K1438" s="261" t="s">
        <v>729</v>
      </c>
      <c r="L1438" s="266"/>
      <c r="M1438" s="267" t="s">
        <v>1</v>
      </c>
      <c r="N1438" s="268" t="s">
        <v>45</v>
      </c>
      <c r="O1438" s="91"/>
      <c r="P1438" s="227">
        <f>O1438*H1438</f>
        <v>0</v>
      </c>
      <c r="Q1438" s="227">
        <v>0</v>
      </c>
      <c r="R1438" s="227">
        <f>Q1438*H1438</f>
        <v>0</v>
      </c>
      <c r="S1438" s="227">
        <v>0</v>
      </c>
      <c r="T1438" s="228">
        <f>S1438*H1438</f>
        <v>0</v>
      </c>
      <c r="U1438" s="38"/>
      <c r="V1438" s="38"/>
      <c r="W1438" s="38"/>
      <c r="X1438" s="38"/>
      <c r="Y1438" s="38"/>
      <c r="Z1438" s="38"/>
      <c r="AA1438" s="38"/>
      <c r="AB1438" s="38"/>
      <c r="AC1438" s="38"/>
      <c r="AD1438" s="38"/>
      <c r="AE1438" s="38"/>
      <c r="AR1438" s="229" t="s">
        <v>269</v>
      </c>
      <c r="AT1438" s="229" t="s">
        <v>238</v>
      </c>
      <c r="AU1438" s="229" t="s">
        <v>127</v>
      </c>
      <c r="AY1438" s="17" t="s">
        <v>181</v>
      </c>
      <c r="BE1438" s="230">
        <f>IF(N1438="základní",J1438,0)</f>
        <v>0</v>
      </c>
      <c r="BF1438" s="230">
        <f>IF(N1438="snížená",J1438,0)</f>
        <v>0</v>
      </c>
      <c r="BG1438" s="230">
        <f>IF(N1438="zákl. přenesená",J1438,0)</f>
        <v>0</v>
      </c>
      <c r="BH1438" s="230">
        <f>IF(N1438="sníž. přenesená",J1438,0)</f>
        <v>0</v>
      </c>
      <c r="BI1438" s="230">
        <f>IF(N1438="nulová",J1438,0)</f>
        <v>0</v>
      </c>
      <c r="BJ1438" s="17" t="s">
        <v>127</v>
      </c>
      <c r="BK1438" s="230">
        <f>ROUND(I1438*H1438,2)</f>
        <v>0</v>
      </c>
      <c r="BL1438" s="17" t="s">
        <v>228</v>
      </c>
      <c r="BM1438" s="229" t="s">
        <v>1945</v>
      </c>
    </row>
    <row r="1439" s="13" customFormat="1">
      <c r="A1439" s="13"/>
      <c r="B1439" s="236"/>
      <c r="C1439" s="237"/>
      <c r="D1439" s="238" t="s">
        <v>191</v>
      </c>
      <c r="E1439" s="239" t="s">
        <v>1</v>
      </c>
      <c r="F1439" s="240" t="s">
        <v>1946</v>
      </c>
      <c r="G1439" s="237"/>
      <c r="H1439" s="241">
        <v>268.18000000000001</v>
      </c>
      <c r="I1439" s="242"/>
      <c r="J1439" s="237"/>
      <c r="K1439" s="237"/>
      <c r="L1439" s="243"/>
      <c r="M1439" s="244"/>
      <c r="N1439" s="245"/>
      <c r="O1439" s="245"/>
      <c r="P1439" s="245"/>
      <c r="Q1439" s="245"/>
      <c r="R1439" s="245"/>
      <c r="S1439" s="245"/>
      <c r="T1439" s="246"/>
      <c r="U1439" s="13"/>
      <c r="V1439" s="13"/>
      <c r="W1439" s="13"/>
      <c r="X1439" s="13"/>
      <c r="Y1439" s="13"/>
      <c r="Z1439" s="13"/>
      <c r="AA1439" s="13"/>
      <c r="AB1439" s="13"/>
      <c r="AC1439" s="13"/>
      <c r="AD1439" s="13"/>
      <c r="AE1439" s="13"/>
      <c r="AT1439" s="247" t="s">
        <v>191</v>
      </c>
      <c r="AU1439" s="247" t="s">
        <v>127</v>
      </c>
      <c r="AV1439" s="13" t="s">
        <v>127</v>
      </c>
      <c r="AW1439" s="13" t="s">
        <v>36</v>
      </c>
      <c r="AX1439" s="13" t="s">
        <v>79</v>
      </c>
      <c r="AY1439" s="247" t="s">
        <v>181</v>
      </c>
    </row>
    <row r="1440" s="14" customFormat="1">
      <c r="A1440" s="14"/>
      <c r="B1440" s="248"/>
      <c r="C1440" s="249"/>
      <c r="D1440" s="238" t="s">
        <v>191</v>
      </c>
      <c r="E1440" s="250" t="s">
        <v>1</v>
      </c>
      <c r="F1440" s="251" t="s">
        <v>193</v>
      </c>
      <c r="G1440" s="249"/>
      <c r="H1440" s="252">
        <v>268.18000000000001</v>
      </c>
      <c r="I1440" s="253"/>
      <c r="J1440" s="249"/>
      <c r="K1440" s="249"/>
      <c r="L1440" s="254"/>
      <c r="M1440" s="255"/>
      <c r="N1440" s="256"/>
      <c r="O1440" s="256"/>
      <c r="P1440" s="256"/>
      <c r="Q1440" s="256"/>
      <c r="R1440" s="256"/>
      <c r="S1440" s="256"/>
      <c r="T1440" s="257"/>
      <c r="U1440" s="14"/>
      <c r="V1440" s="14"/>
      <c r="W1440" s="14"/>
      <c r="X1440" s="14"/>
      <c r="Y1440" s="14"/>
      <c r="Z1440" s="14"/>
      <c r="AA1440" s="14"/>
      <c r="AB1440" s="14"/>
      <c r="AC1440" s="14"/>
      <c r="AD1440" s="14"/>
      <c r="AE1440" s="14"/>
      <c r="AT1440" s="258" t="s">
        <v>191</v>
      </c>
      <c r="AU1440" s="258" t="s">
        <v>127</v>
      </c>
      <c r="AV1440" s="14" t="s">
        <v>188</v>
      </c>
      <c r="AW1440" s="14" t="s">
        <v>36</v>
      </c>
      <c r="AX1440" s="14" t="s">
        <v>86</v>
      </c>
      <c r="AY1440" s="258" t="s">
        <v>181</v>
      </c>
    </row>
    <row r="1441" s="2" customFormat="1" ht="33" customHeight="1">
      <c r="A1441" s="38"/>
      <c r="B1441" s="39"/>
      <c r="C1441" s="218" t="s">
        <v>1107</v>
      </c>
      <c r="D1441" s="218" t="s">
        <v>183</v>
      </c>
      <c r="E1441" s="219" t="s">
        <v>1947</v>
      </c>
      <c r="F1441" s="220" t="s">
        <v>1948</v>
      </c>
      <c r="G1441" s="221" t="s">
        <v>241</v>
      </c>
      <c r="H1441" s="222">
        <v>83.400000000000006</v>
      </c>
      <c r="I1441" s="223"/>
      <c r="J1441" s="224">
        <f>ROUND(I1441*H1441,2)</f>
        <v>0</v>
      </c>
      <c r="K1441" s="220" t="s">
        <v>187</v>
      </c>
      <c r="L1441" s="44"/>
      <c r="M1441" s="225" t="s">
        <v>1</v>
      </c>
      <c r="N1441" s="226" t="s">
        <v>45</v>
      </c>
      <c r="O1441" s="91"/>
      <c r="P1441" s="227">
        <f>O1441*H1441</f>
        <v>0</v>
      </c>
      <c r="Q1441" s="227">
        <v>0</v>
      </c>
      <c r="R1441" s="227">
        <f>Q1441*H1441</f>
        <v>0</v>
      </c>
      <c r="S1441" s="227">
        <v>0</v>
      </c>
      <c r="T1441" s="228">
        <f>S1441*H1441</f>
        <v>0</v>
      </c>
      <c r="U1441" s="38"/>
      <c r="V1441" s="38"/>
      <c r="W1441" s="38"/>
      <c r="X1441" s="38"/>
      <c r="Y1441" s="38"/>
      <c r="Z1441" s="38"/>
      <c r="AA1441" s="38"/>
      <c r="AB1441" s="38"/>
      <c r="AC1441" s="38"/>
      <c r="AD1441" s="38"/>
      <c r="AE1441" s="38"/>
      <c r="AR1441" s="229" t="s">
        <v>228</v>
      </c>
      <c r="AT1441" s="229" t="s">
        <v>183</v>
      </c>
      <c r="AU1441" s="229" t="s">
        <v>127</v>
      </c>
      <c r="AY1441" s="17" t="s">
        <v>181</v>
      </c>
      <c r="BE1441" s="230">
        <f>IF(N1441="základní",J1441,0)</f>
        <v>0</v>
      </c>
      <c r="BF1441" s="230">
        <f>IF(N1441="snížená",J1441,0)</f>
        <v>0</v>
      </c>
      <c r="BG1441" s="230">
        <f>IF(N1441="zákl. přenesená",J1441,0)</f>
        <v>0</v>
      </c>
      <c r="BH1441" s="230">
        <f>IF(N1441="sníž. přenesená",J1441,0)</f>
        <v>0</v>
      </c>
      <c r="BI1441" s="230">
        <f>IF(N1441="nulová",J1441,0)</f>
        <v>0</v>
      </c>
      <c r="BJ1441" s="17" t="s">
        <v>127</v>
      </c>
      <c r="BK1441" s="230">
        <f>ROUND(I1441*H1441,2)</f>
        <v>0</v>
      </c>
      <c r="BL1441" s="17" t="s">
        <v>228</v>
      </c>
      <c r="BM1441" s="229" t="s">
        <v>1949</v>
      </c>
    </row>
    <row r="1442" s="2" customFormat="1">
      <c r="A1442" s="38"/>
      <c r="B1442" s="39"/>
      <c r="C1442" s="40"/>
      <c r="D1442" s="231" t="s">
        <v>189</v>
      </c>
      <c r="E1442" s="40"/>
      <c r="F1442" s="232" t="s">
        <v>1950</v>
      </c>
      <c r="G1442" s="40"/>
      <c r="H1442" s="40"/>
      <c r="I1442" s="233"/>
      <c r="J1442" s="40"/>
      <c r="K1442" s="40"/>
      <c r="L1442" s="44"/>
      <c r="M1442" s="234"/>
      <c r="N1442" s="235"/>
      <c r="O1442" s="91"/>
      <c r="P1442" s="91"/>
      <c r="Q1442" s="91"/>
      <c r="R1442" s="91"/>
      <c r="S1442" s="91"/>
      <c r="T1442" s="92"/>
      <c r="U1442" s="38"/>
      <c r="V1442" s="38"/>
      <c r="W1442" s="38"/>
      <c r="X1442" s="38"/>
      <c r="Y1442" s="38"/>
      <c r="Z1442" s="38"/>
      <c r="AA1442" s="38"/>
      <c r="AB1442" s="38"/>
      <c r="AC1442" s="38"/>
      <c r="AD1442" s="38"/>
      <c r="AE1442" s="38"/>
      <c r="AT1442" s="17" t="s">
        <v>189</v>
      </c>
      <c r="AU1442" s="17" t="s">
        <v>127</v>
      </c>
    </row>
    <row r="1443" s="13" customFormat="1">
      <c r="A1443" s="13"/>
      <c r="B1443" s="236"/>
      <c r="C1443" s="237"/>
      <c r="D1443" s="238" t="s">
        <v>191</v>
      </c>
      <c r="E1443" s="239" t="s">
        <v>1</v>
      </c>
      <c r="F1443" s="240" t="s">
        <v>1951</v>
      </c>
      <c r="G1443" s="237"/>
      <c r="H1443" s="241">
        <v>5.0999999999999996</v>
      </c>
      <c r="I1443" s="242"/>
      <c r="J1443" s="237"/>
      <c r="K1443" s="237"/>
      <c r="L1443" s="243"/>
      <c r="M1443" s="244"/>
      <c r="N1443" s="245"/>
      <c r="O1443" s="245"/>
      <c r="P1443" s="245"/>
      <c r="Q1443" s="245"/>
      <c r="R1443" s="245"/>
      <c r="S1443" s="245"/>
      <c r="T1443" s="246"/>
      <c r="U1443" s="13"/>
      <c r="V1443" s="13"/>
      <c r="W1443" s="13"/>
      <c r="X1443" s="13"/>
      <c r="Y1443" s="13"/>
      <c r="Z1443" s="13"/>
      <c r="AA1443" s="13"/>
      <c r="AB1443" s="13"/>
      <c r="AC1443" s="13"/>
      <c r="AD1443" s="13"/>
      <c r="AE1443" s="13"/>
      <c r="AT1443" s="247" t="s">
        <v>191</v>
      </c>
      <c r="AU1443" s="247" t="s">
        <v>127</v>
      </c>
      <c r="AV1443" s="13" t="s">
        <v>127</v>
      </c>
      <c r="AW1443" s="13" t="s">
        <v>36</v>
      </c>
      <c r="AX1443" s="13" t="s">
        <v>79</v>
      </c>
      <c r="AY1443" s="247" t="s">
        <v>181</v>
      </c>
    </row>
    <row r="1444" s="13" customFormat="1">
      <c r="A1444" s="13"/>
      <c r="B1444" s="236"/>
      <c r="C1444" s="237"/>
      <c r="D1444" s="238" t="s">
        <v>191</v>
      </c>
      <c r="E1444" s="239" t="s">
        <v>1</v>
      </c>
      <c r="F1444" s="240" t="s">
        <v>1952</v>
      </c>
      <c r="G1444" s="237"/>
      <c r="H1444" s="241">
        <v>3.2000000000000002</v>
      </c>
      <c r="I1444" s="242"/>
      <c r="J1444" s="237"/>
      <c r="K1444" s="237"/>
      <c r="L1444" s="243"/>
      <c r="M1444" s="244"/>
      <c r="N1444" s="245"/>
      <c r="O1444" s="245"/>
      <c r="P1444" s="245"/>
      <c r="Q1444" s="245"/>
      <c r="R1444" s="245"/>
      <c r="S1444" s="245"/>
      <c r="T1444" s="246"/>
      <c r="U1444" s="13"/>
      <c r="V1444" s="13"/>
      <c r="W1444" s="13"/>
      <c r="X1444" s="13"/>
      <c r="Y1444" s="13"/>
      <c r="Z1444" s="13"/>
      <c r="AA1444" s="13"/>
      <c r="AB1444" s="13"/>
      <c r="AC1444" s="13"/>
      <c r="AD1444" s="13"/>
      <c r="AE1444" s="13"/>
      <c r="AT1444" s="247" t="s">
        <v>191</v>
      </c>
      <c r="AU1444" s="247" t="s">
        <v>127</v>
      </c>
      <c r="AV1444" s="13" t="s">
        <v>127</v>
      </c>
      <c r="AW1444" s="13" t="s">
        <v>36</v>
      </c>
      <c r="AX1444" s="13" t="s">
        <v>79</v>
      </c>
      <c r="AY1444" s="247" t="s">
        <v>181</v>
      </c>
    </row>
    <row r="1445" s="13" customFormat="1">
      <c r="A1445" s="13"/>
      <c r="B1445" s="236"/>
      <c r="C1445" s="237"/>
      <c r="D1445" s="238" t="s">
        <v>191</v>
      </c>
      <c r="E1445" s="239" t="s">
        <v>1</v>
      </c>
      <c r="F1445" s="240" t="s">
        <v>1953</v>
      </c>
      <c r="G1445" s="237"/>
      <c r="H1445" s="241">
        <v>5.4000000000000004</v>
      </c>
      <c r="I1445" s="242"/>
      <c r="J1445" s="237"/>
      <c r="K1445" s="237"/>
      <c r="L1445" s="243"/>
      <c r="M1445" s="244"/>
      <c r="N1445" s="245"/>
      <c r="O1445" s="245"/>
      <c r="P1445" s="245"/>
      <c r="Q1445" s="245"/>
      <c r="R1445" s="245"/>
      <c r="S1445" s="245"/>
      <c r="T1445" s="246"/>
      <c r="U1445" s="13"/>
      <c r="V1445" s="13"/>
      <c r="W1445" s="13"/>
      <c r="X1445" s="13"/>
      <c r="Y1445" s="13"/>
      <c r="Z1445" s="13"/>
      <c r="AA1445" s="13"/>
      <c r="AB1445" s="13"/>
      <c r="AC1445" s="13"/>
      <c r="AD1445" s="13"/>
      <c r="AE1445" s="13"/>
      <c r="AT1445" s="247" t="s">
        <v>191</v>
      </c>
      <c r="AU1445" s="247" t="s">
        <v>127</v>
      </c>
      <c r="AV1445" s="13" t="s">
        <v>127</v>
      </c>
      <c r="AW1445" s="13" t="s">
        <v>36</v>
      </c>
      <c r="AX1445" s="13" t="s">
        <v>79</v>
      </c>
      <c r="AY1445" s="247" t="s">
        <v>181</v>
      </c>
    </row>
    <row r="1446" s="13" customFormat="1">
      <c r="A1446" s="13"/>
      <c r="B1446" s="236"/>
      <c r="C1446" s="237"/>
      <c r="D1446" s="238" t="s">
        <v>191</v>
      </c>
      <c r="E1446" s="239" t="s">
        <v>1</v>
      </c>
      <c r="F1446" s="240" t="s">
        <v>1954</v>
      </c>
      <c r="G1446" s="237"/>
      <c r="H1446" s="241">
        <v>15.6</v>
      </c>
      <c r="I1446" s="242"/>
      <c r="J1446" s="237"/>
      <c r="K1446" s="237"/>
      <c r="L1446" s="243"/>
      <c r="M1446" s="244"/>
      <c r="N1446" s="245"/>
      <c r="O1446" s="245"/>
      <c r="P1446" s="245"/>
      <c r="Q1446" s="245"/>
      <c r="R1446" s="245"/>
      <c r="S1446" s="245"/>
      <c r="T1446" s="246"/>
      <c r="U1446" s="13"/>
      <c r="V1446" s="13"/>
      <c r="W1446" s="13"/>
      <c r="X1446" s="13"/>
      <c r="Y1446" s="13"/>
      <c r="Z1446" s="13"/>
      <c r="AA1446" s="13"/>
      <c r="AB1446" s="13"/>
      <c r="AC1446" s="13"/>
      <c r="AD1446" s="13"/>
      <c r="AE1446" s="13"/>
      <c r="AT1446" s="247" t="s">
        <v>191</v>
      </c>
      <c r="AU1446" s="247" t="s">
        <v>127</v>
      </c>
      <c r="AV1446" s="13" t="s">
        <v>127</v>
      </c>
      <c r="AW1446" s="13" t="s">
        <v>36</v>
      </c>
      <c r="AX1446" s="13" t="s">
        <v>79</v>
      </c>
      <c r="AY1446" s="247" t="s">
        <v>181</v>
      </c>
    </row>
    <row r="1447" s="13" customFormat="1">
      <c r="A1447" s="13"/>
      <c r="B1447" s="236"/>
      <c r="C1447" s="237"/>
      <c r="D1447" s="238" t="s">
        <v>191</v>
      </c>
      <c r="E1447" s="239" t="s">
        <v>1</v>
      </c>
      <c r="F1447" s="240" t="s">
        <v>1955</v>
      </c>
      <c r="G1447" s="237"/>
      <c r="H1447" s="241">
        <v>8.4000000000000004</v>
      </c>
      <c r="I1447" s="242"/>
      <c r="J1447" s="237"/>
      <c r="K1447" s="237"/>
      <c r="L1447" s="243"/>
      <c r="M1447" s="244"/>
      <c r="N1447" s="245"/>
      <c r="O1447" s="245"/>
      <c r="P1447" s="245"/>
      <c r="Q1447" s="245"/>
      <c r="R1447" s="245"/>
      <c r="S1447" s="245"/>
      <c r="T1447" s="246"/>
      <c r="U1447" s="13"/>
      <c r="V1447" s="13"/>
      <c r="W1447" s="13"/>
      <c r="X1447" s="13"/>
      <c r="Y1447" s="13"/>
      <c r="Z1447" s="13"/>
      <c r="AA1447" s="13"/>
      <c r="AB1447" s="13"/>
      <c r="AC1447" s="13"/>
      <c r="AD1447" s="13"/>
      <c r="AE1447" s="13"/>
      <c r="AT1447" s="247" t="s">
        <v>191</v>
      </c>
      <c r="AU1447" s="247" t="s">
        <v>127</v>
      </c>
      <c r="AV1447" s="13" t="s">
        <v>127</v>
      </c>
      <c r="AW1447" s="13" t="s">
        <v>36</v>
      </c>
      <c r="AX1447" s="13" t="s">
        <v>79</v>
      </c>
      <c r="AY1447" s="247" t="s">
        <v>181</v>
      </c>
    </row>
    <row r="1448" s="13" customFormat="1">
      <c r="A1448" s="13"/>
      <c r="B1448" s="236"/>
      <c r="C1448" s="237"/>
      <c r="D1448" s="238" t="s">
        <v>191</v>
      </c>
      <c r="E1448" s="239" t="s">
        <v>1</v>
      </c>
      <c r="F1448" s="240" t="s">
        <v>1956</v>
      </c>
      <c r="G1448" s="237"/>
      <c r="H1448" s="241">
        <v>8</v>
      </c>
      <c r="I1448" s="242"/>
      <c r="J1448" s="237"/>
      <c r="K1448" s="237"/>
      <c r="L1448" s="243"/>
      <c r="M1448" s="244"/>
      <c r="N1448" s="245"/>
      <c r="O1448" s="245"/>
      <c r="P1448" s="245"/>
      <c r="Q1448" s="245"/>
      <c r="R1448" s="245"/>
      <c r="S1448" s="245"/>
      <c r="T1448" s="246"/>
      <c r="U1448" s="13"/>
      <c r="V1448" s="13"/>
      <c r="W1448" s="13"/>
      <c r="X1448" s="13"/>
      <c r="Y1448" s="13"/>
      <c r="Z1448" s="13"/>
      <c r="AA1448" s="13"/>
      <c r="AB1448" s="13"/>
      <c r="AC1448" s="13"/>
      <c r="AD1448" s="13"/>
      <c r="AE1448" s="13"/>
      <c r="AT1448" s="247" t="s">
        <v>191</v>
      </c>
      <c r="AU1448" s="247" t="s">
        <v>127</v>
      </c>
      <c r="AV1448" s="13" t="s">
        <v>127</v>
      </c>
      <c r="AW1448" s="13" t="s">
        <v>36</v>
      </c>
      <c r="AX1448" s="13" t="s">
        <v>79</v>
      </c>
      <c r="AY1448" s="247" t="s">
        <v>181</v>
      </c>
    </row>
    <row r="1449" s="13" customFormat="1">
      <c r="A1449" s="13"/>
      <c r="B1449" s="236"/>
      <c r="C1449" s="237"/>
      <c r="D1449" s="238" t="s">
        <v>191</v>
      </c>
      <c r="E1449" s="239" t="s">
        <v>1</v>
      </c>
      <c r="F1449" s="240" t="s">
        <v>1957</v>
      </c>
      <c r="G1449" s="237"/>
      <c r="H1449" s="241">
        <v>5.0999999999999996</v>
      </c>
      <c r="I1449" s="242"/>
      <c r="J1449" s="237"/>
      <c r="K1449" s="237"/>
      <c r="L1449" s="243"/>
      <c r="M1449" s="244"/>
      <c r="N1449" s="245"/>
      <c r="O1449" s="245"/>
      <c r="P1449" s="245"/>
      <c r="Q1449" s="245"/>
      <c r="R1449" s="245"/>
      <c r="S1449" s="245"/>
      <c r="T1449" s="246"/>
      <c r="U1449" s="13"/>
      <c r="V1449" s="13"/>
      <c r="W1449" s="13"/>
      <c r="X1449" s="13"/>
      <c r="Y1449" s="13"/>
      <c r="Z1449" s="13"/>
      <c r="AA1449" s="13"/>
      <c r="AB1449" s="13"/>
      <c r="AC1449" s="13"/>
      <c r="AD1449" s="13"/>
      <c r="AE1449" s="13"/>
      <c r="AT1449" s="247" t="s">
        <v>191</v>
      </c>
      <c r="AU1449" s="247" t="s">
        <v>127</v>
      </c>
      <c r="AV1449" s="13" t="s">
        <v>127</v>
      </c>
      <c r="AW1449" s="13" t="s">
        <v>36</v>
      </c>
      <c r="AX1449" s="13" t="s">
        <v>79</v>
      </c>
      <c r="AY1449" s="247" t="s">
        <v>181</v>
      </c>
    </row>
    <row r="1450" s="13" customFormat="1">
      <c r="A1450" s="13"/>
      <c r="B1450" s="236"/>
      <c r="C1450" s="237"/>
      <c r="D1450" s="238" t="s">
        <v>191</v>
      </c>
      <c r="E1450" s="239" t="s">
        <v>1</v>
      </c>
      <c r="F1450" s="240" t="s">
        <v>1958</v>
      </c>
      <c r="G1450" s="237"/>
      <c r="H1450" s="241">
        <v>3.2000000000000002</v>
      </c>
      <c r="I1450" s="242"/>
      <c r="J1450" s="237"/>
      <c r="K1450" s="237"/>
      <c r="L1450" s="243"/>
      <c r="M1450" s="244"/>
      <c r="N1450" s="245"/>
      <c r="O1450" s="245"/>
      <c r="P1450" s="245"/>
      <c r="Q1450" s="245"/>
      <c r="R1450" s="245"/>
      <c r="S1450" s="245"/>
      <c r="T1450" s="246"/>
      <c r="U1450" s="13"/>
      <c r="V1450" s="13"/>
      <c r="W1450" s="13"/>
      <c r="X1450" s="13"/>
      <c r="Y1450" s="13"/>
      <c r="Z1450" s="13"/>
      <c r="AA1450" s="13"/>
      <c r="AB1450" s="13"/>
      <c r="AC1450" s="13"/>
      <c r="AD1450" s="13"/>
      <c r="AE1450" s="13"/>
      <c r="AT1450" s="247" t="s">
        <v>191</v>
      </c>
      <c r="AU1450" s="247" t="s">
        <v>127</v>
      </c>
      <c r="AV1450" s="13" t="s">
        <v>127</v>
      </c>
      <c r="AW1450" s="13" t="s">
        <v>36</v>
      </c>
      <c r="AX1450" s="13" t="s">
        <v>79</v>
      </c>
      <c r="AY1450" s="247" t="s">
        <v>181</v>
      </c>
    </row>
    <row r="1451" s="13" customFormat="1">
      <c r="A1451" s="13"/>
      <c r="B1451" s="236"/>
      <c r="C1451" s="237"/>
      <c r="D1451" s="238" t="s">
        <v>191</v>
      </c>
      <c r="E1451" s="239" t="s">
        <v>1</v>
      </c>
      <c r="F1451" s="240" t="s">
        <v>1959</v>
      </c>
      <c r="G1451" s="237"/>
      <c r="H1451" s="241">
        <v>5.4000000000000004</v>
      </c>
      <c r="I1451" s="242"/>
      <c r="J1451" s="237"/>
      <c r="K1451" s="237"/>
      <c r="L1451" s="243"/>
      <c r="M1451" s="244"/>
      <c r="N1451" s="245"/>
      <c r="O1451" s="245"/>
      <c r="P1451" s="245"/>
      <c r="Q1451" s="245"/>
      <c r="R1451" s="245"/>
      <c r="S1451" s="245"/>
      <c r="T1451" s="246"/>
      <c r="U1451" s="13"/>
      <c r="V1451" s="13"/>
      <c r="W1451" s="13"/>
      <c r="X1451" s="13"/>
      <c r="Y1451" s="13"/>
      <c r="Z1451" s="13"/>
      <c r="AA1451" s="13"/>
      <c r="AB1451" s="13"/>
      <c r="AC1451" s="13"/>
      <c r="AD1451" s="13"/>
      <c r="AE1451" s="13"/>
      <c r="AT1451" s="247" t="s">
        <v>191</v>
      </c>
      <c r="AU1451" s="247" t="s">
        <v>127</v>
      </c>
      <c r="AV1451" s="13" t="s">
        <v>127</v>
      </c>
      <c r="AW1451" s="13" t="s">
        <v>36</v>
      </c>
      <c r="AX1451" s="13" t="s">
        <v>79</v>
      </c>
      <c r="AY1451" s="247" t="s">
        <v>181</v>
      </c>
    </row>
    <row r="1452" s="13" customFormat="1">
      <c r="A1452" s="13"/>
      <c r="B1452" s="236"/>
      <c r="C1452" s="237"/>
      <c r="D1452" s="238" t="s">
        <v>191</v>
      </c>
      <c r="E1452" s="239" t="s">
        <v>1</v>
      </c>
      <c r="F1452" s="240" t="s">
        <v>1960</v>
      </c>
      <c r="G1452" s="237"/>
      <c r="H1452" s="241">
        <v>15.6</v>
      </c>
      <c r="I1452" s="242"/>
      <c r="J1452" s="237"/>
      <c r="K1452" s="237"/>
      <c r="L1452" s="243"/>
      <c r="M1452" s="244"/>
      <c r="N1452" s="245"/>
      <c r="O1452" s="245"/>
      <c r="P1452" s="245"/>
      <c r="Q1452" s="245"/>
      <c r="R1452" s="245"/>
      <c r="S1452" s="245"/>
      <c r="T1452" s="246"/>
      <c r="U1452" s="13"/>
      <c r="V1452" s="13"/>
      <c r="W1452" s="13"/>
      <c r="X1452" s="13"/>
      <c r="Y1452" s="13"/>
      <c r="Z1452" s="13"/>
      <c r="AA1452" s="13"/>
      <c r="AB1452" s="13"/>
      <c r="AC1452" s="13"/>
      <c r="AD1452" s="13"/>
      <c r="AE1452" s="13"/>
      <c r="AT1452" s="247" t="s">
        <v>191</v>
      </c>
      <c r="AU1452" s="247" t="s">
        <v>127</v>
      </c>
      <c r="AV1452" s="13" t="s">
        <v>127</v>
      </c>
      <c r="AW1452" s="13" t="s">
        <v>36</v>
      </c>
      <c r="AX1452" s="13" t="s">
        <v>79</v>
      </c>
      <c r="AY1452" s="247" t="s">
        <v>181</v>
      </c>
    </row>
    <row r="1453" s="13" customFormat="1">
      <c r="A1453" s="13"/>
      <c r="B1453" s="236"/>
      <c r="C1453" s="237"/>
      <c r="D1453" s="238" t="s">
        <v>191</v>
      </c>
      <c r="E1453" s="239" t="s">
        <v>1</v>
      </c>
      <c r="F1453" s="240" t="s">
        <v>1961</v>
      </c>
      <c r="G1453" s="237"/>
      <c r="H1453" s="241">
        <v>8.4000000000000004</v>
      </c>
      <c r="I1453" s="242"/>
      <c r="J1453" s="237"/>
      <c r="K1453" s="237"/>
      <c r="L1453" s="243"/>
      <c r="M1453" s="244"/>
      <c r="N1453" s="245"/>
      <c r="O1453" s="245"/>
      <c r="P1453" s="245"/>
      <c r="Q1453" s="245"/>
      <c r="R1453" s="245"/>
      <c r="S1453" s="245"/>
      <c r="T1453" s="246"/>
      <c r="U1453" s="13"/>
      <c r="V1453" s="13"/>
      <c r="W1453" s="13"/>
      <c r="X1453" s="13"/>
      <c r="Y1453" s="13"/>
      <c r="Z1453" s="13"/>
      <c r="AA1453" s="13"/>
      <c r="AB1453" s="13"/>
      <c r="AC1453" s="13"/>
      <c r="AD1453" s="13"/>
      <c r="AE1453" s="13"/>
      <c r="AT1453" s="247" t="s">
        <v>191</v>
      </c>
      <c r="AU1453" s="247" t="s">
        <v>127</v>
      </c>
      <c r="AV1453" s="13" t="s">
        <v>127</v>
      </c>
      <c r="AW1453" s="13" t="s">
        <v>36</v>
      </c>
      <c r="AX1453" s="13" t="s">
        <v>79</v>
      </c>
      <c r="AY1453" s="247" t="s">
        <v>181</v>
      </c>
    </row>
    <row r="1454" s="14" customFormat="1">
      <c r="A1454" s="14"/>
      <c r="B1454" s="248"/>
      <c r="C1454" s="249"/>
      <c r="D1454" s="238" t="s">
        <v>191</v>
      </c>
      <c r="E1454" s="250" t="s">
        <v>1</v>
      </c>
      <c r="F1454" s="251" t="s">
        <v>193</v>
      </c>
      <c r="G1454" s="249"/>
      <c r="H1454" s="252">
        <v>83.400000000000006</v>
      </c>
      <c r="I1454" s="253"/>
      <c r="J1454" s="249"/>
      <c r="K1454" s="249"/>
      <c r="L1454" s="254"/>
      <c r="M1454" s="255"/>
      <c r="N1454" s="256"/>
      <c r="O1454" s="256"/>
      <c r="P1454" s="256"/>
      <c r="Q1454" s="256"/>
      <c r="R1454" s="256"/>
      <c r="S1454" s="256"/>
      <c r="T1454" s="257"/>
      <c r="U1454" s="14"/>
      <c r="V1454" s="14"/>
      <c r="W1454" s="14"/>
      <c r="X1454" s="14"/>
      <c r="Y1454" s="14"/>
      <c r="Z1454" s="14"/>
      <c r="AA1454" s="14"/>
      <c r="AB1454" s="14"/>
      <c r="AC1454" s="14"/>
      <c r="AD1454" s="14"/>
      <c r="AE1454" s="14"/>
      <c r="AT1454" s="258" t="s">
        <v>191</v>
      </c>
      <c r="AU1454" s="258" t="s">
        <v>127</v>
      </c>
      <c r="AV1454" s="14" t="s">
        <v>188</v>
      </c>
      <c r="AW1454" s="14" t="s">
        <v>36</v>
      </c>
      <c r="AX1454" s="14" t="s">
        <v>86</v>
      </c>
      <c r="AY1454" s="258" t="s">
        <v>181</v>
      </c>
    </row>
    <row r="1455" s="2" customFormat="1" ht="16.5" customHeight="1">
      <c r="A1455" s="38"/>
      <c r="B1455" s="39"/>
      <c r="C1455" s="259" t="s">
        <v>1962</v>
      </c>
      <c r="D1455" s="259" t="s">
        <v>238</v>
      </c>
      <c r="E1455" s="260" t="s">
        <v>1963</v>
      </c>
      <c r="F1455" s="261" t="s">
        <v>1964</v>
      </c>
      <c r="G1455" s="262" t="s">
        <v>241</v>
      </c>
      <c r="H1455" s="263">
        <v>87.569999999999993</v>
      </c>
      <c r="I1455" s="264"/>
      <c r="J1455" s="265">
        <f>ROUND(I1455*H1455,2)</f>
        <v>0</v>
      </c>
      <c r="K1455" s="261" t="s">
        <v>187</v>
      </c>
      <c r="L1455" s="266"/>
      <c r="M1455" s="267" t="s">
        <v>1</v>
      </c>
      <c r="N1455" s="268" t="s">
        <v>45</v>
      </c>
      <c r="O1455" s="91"/>
      <c r="P1455" s="227">
        <f>O1455*H1455</f>
        <v>0</v>
      </c>
      <c r="Q1455" s="227">
        <v>0</v>
      </c>
      <c r="R1455" s="227">
        <f>Q1455*H1455</f>
        <v>0</v>
      </c>
      <c r="S1455" s="227">
        <v>0</v>
      </c>
      <c r="T1455" s="228">
        <f>S1455*H1455</f>
        <v>0</v>
      </c>
      <c r="U1455" s="38"/>
      <c r="V1455" s="38"/>
      <c r="W1455" s="38"/>
      <c r="X1455" s="38"/>
      <c r="Y1455" s="38"/>
      <c r="Z1455" s="38"/>
      <c r="AA1455" s="38"/>
      <c r="AB1455" s="38"/>
      <c r="AC1455" s="38"/>
      <c r="AD1455" s="38"/>
      <c r="AE1455" s="38"/>
      <c r="AR1455" s="229" t="s">
        <v>269</v>
      </c>
      <c r="AT1455" s="229" t="s">
        <v>238</v>
      </c>
      <c r="AU1455" s="229" t="s">
        <v>127</v>
      </c>
      <c r="AY1455" s="17" t="s">
        <v>181</v>
      </c>
      <c r="BE1455" s="230">
        <f>IF(N1455="základní",J1455,0)</f>
        <v>0</v>
      </c>
      <c r="BF1455" s="230">
        <f>IF(N1455="snížená",J1455,0)</f>
        <v>0</v>
      </c>
      <c r="BG1455" s="230">
        <f>IF(N1455="zákl. přenesená",J1455,0)</f>
        <v>0</v>
      </c>
      <c r="BH1455" s="230">
        <f>IF(N1455="sníž. přenesená",J1455,0)</f>
        <v>0</v>
      </c>
      <c r="BI1455" s="230">
        <f>IF(N1455="nulová",J1455,0)</f>
        <v>0</v>
      </c>
      <c r="BJ1455" s="17" t="s">
        <v>127</v>
      </c>
      <c r="BK1455" s="230">
        <f>ROUND(I1455*H1455,2)</f>
        <v>0</v>
      </c>
      <c r="BL1455" s="17" t="s">
        <v>228</v>
      </c>
      <c r="BM1455" s="229" t="s">
        <v>1965</v>
      </c>
    </row>
    <row r="1456" s="13" customFormat="1">
      <c r="A1456" s="13"/>
      <c r="B1456" s="236"/>
      <c r="C1456" s="237"/>
      <c r="D1456" s="238" t="s">
        <v>191</v>
      </c>
      <c r="E1456" s="239" t="s">
        <v>1</v>
      </c>
      <c r="F1456" s="240" t="s">
        <v>1966</v>
      </c>
      <c r="G1456" s="237"/>
      <c r="H1456" s="241">
        <v>87.569999999999993</v>
      </c>
      <c r="I1456" s="242"/>
      <c r="J1456" s="237"/>
      <c r="K1456" s="237"/>
      <c r="L1456" s="243"/>
      <c r="M1456" s="244"/>
      <c r="N1456" s="245"/>
      <c r="O1456" s="245"/>
      <c r="P1456" s="245"/>
      <c r="Q1456" s="245"/>
      <c r="R1456" s="245"/>
      <c r="S1456" s="245"/>
      <c r="T1456" s="246"/>
      <c r="U1456" s="13"/>
      <c r="V1456" s="13"/>
      <c r="W1456" s="13"/>
      <c r="X1456" s="13"/>
      <c r="Y1456" s="13"/>
      <c r="Z1456" s="13"/>
      <c r="AA1456" s="13"/>
      <c r="AB1456" s="13"/>
      <c r="AC1456" s="13"/>
      <c r="AD1456" s="13"/>
      <c r="AE1456" s="13"/>
      <c r="AT1456" s="247" t="s">
        <v>191</v>
      </c>
      <c r="AU1456" s="247" t="s">
        <v>127</v>
      </c>
      <c r="AV1456" s="13" t="s">
        <v>127</v>
      </c>
      <c r="AW1456" s="13" t="s">
        <v>36</v>
      </c>
      <c r="AX1456" s="13" t="s">
        <v>79</v>
      </c>
      <c r="AY1456" s="247" t="s">
        <v>181</v>
      </c>
    </row>
    <row r="1457" s="14" customFormat="1">
      <c r="A1457" s="14"/>
      <c r="B1457" s="248"/>
      <c r="C1457" s="249"/>
      <c r="D1457" s="238" t="s">
        <v>191</v>
      </c>
      <c r="E1457" s="250" t="s">
        <v>1</v>
      </c>
      <c r="F1457" s="251" t="s">
        <v>193</v>
      </c>
      <c r="G1457" s="249"/>
      <c r="H1457" s="252">
        <v>87.569999999999993</v>
      </c>
      <c r="I1457" s="253"/>
      <c r="J1457" s="249"/>
      <c r="K1457" s="249"/>
      <c r="L1457" s="254"/>
      <c r="M1457" s="255"/>
      <c r="N1457" s="256"/>
      <c r="O1457" s="256"/>
      <c r="P1457" s="256"/>
      <c r="Q1457" s="256"/>
      <c r="R1457" s="256"/>
      <c r="S1457" s="256"/>
      <c r="T1457" s="257"/>
      <c r="U1457" s="14"/>
      <c r="V1457" s="14"/>
      <c r="W1457" s="14"/>
      <c r="X1457" s="14"/>
      <c r="Y1457" s="14"/>
      <c r="Z1457" s="14"/>
      <c r="AA1457" s="14"/>
      <c r="AB1457" s="14"/>
      <c r="AC1457" s="14"/>
      <c r="AD1457" s="14"/>
      <c r="AE1457" s="14"/>
      <c r="AT1457" s="258" t="s">
        <v>191</v>
      </c>
      <c r="AU1457" s="258" t="s">
        <v>127</v>
      </c>
      <c r="AV1457" s="14" t="s">
        <v>188</v>
      </c>
      <c r="AW1457" s="14" t="s">
        <v>36</v>
      </c>
      <c r="AX1457" s="14" t="s">
        <v>86</v>
      </c>
      <c r="AY1457" s="258" t="s">
        <v>181</v>
      </c>
    </row>
    <row r="1458" s="2" customFormat="1" ht="33" customHeight="1">
      <c r="A1458" s="38"/>
      <c r="B1458" s="39"/>
      <c r="C1458" s="218" t="s">
        <v>1111</v>
      </c>
      <c r="D1458" s="218" t="s">
        <v>183</v>
      </c>
      <c r="E1458" s="219" t="s">
        <v>1967</v>
      </c>
      <c r="F1458" s="220" t="s">
        <v>1968</v>
      </c>
      <c r="G1458" s="221" t="s">
        <v>241</v>
      </c>
      <c r="H1458" s="222">
        <v>117.3</v>
      </c>
      <c r="I1458" s="223"/>
      <c r="J1458" s="224">
        <f>ROUND(I1458*H1458,2)</f>
        <v>0</v>
      </c>
      <c r="K1458" s="220" t="s">
        <v>187</v>
      </c>
      <c r="L1458" s="44"/>
      <c r="M1458" s="225" t="s">
        <v>1</v>
      </c>
      <c r="N1458" s="226" t="s">
        <v>45</v>
      </c>
      <c r="O1458" s="91"/>
      <c r="P1458" s="227">
        <f>O1458*H1458</f>
        <v>0</v>
      </c>
      <c r="Q1458" s="227">
        <v>0</v>
      </c>
      <c r="R1458" s="227">
        <f>Q1458*H1458</f>
        <v>0</v>
      </c>
      <c r="S1458" s="227">
        <v>0</v>
      </c>
      <c r="T1458" s="228">
        <f>S1458*H1458</f>
        <v>0</v>
      </c>
      <c r="U1458" s="38"/>
      <c r="V1458" s="38"/>
      <c r="W1458" s="38"/>
      <c r="X1458" s="38"/>
      <c r="Y1458" s="38"/>
      <c r="Z1458" s="38"/>
      <c r="AA1458" s="38"/>
      <c r="AB1458" s="38"/>
      <c r="AC1458" s="38"/>
      <c r="AD1458" s="38"/>
      <c r="AE1458" s="38"/>
      <c r="AR1458" s="229" t="s">
        <v>228</v>
      </c>
      <c r="AT1458" s="229" t="s">
        <v>183</v>
      </c>
      <c r="AU1458" s="229" t="s">
        <v>127</v>
      </c>
      <c r="AY1458" s="17" t="s">
        <v>181</v>
      </c>
      <c r="BE1458" s="230">
        <f>IF(N1458="základní",J1458,0)</f>
        <v>0</v>
      </c>
      <c r="BF1458" s="230">
        <f>IF(N1458="snížená",J1458,0)</f>
        <v>0</v>
      </c>
      <c r="BG1458" s="230">
        <f>IF(N1458="zákl. přenesená",J1458,0)</f>
        <v>0</v>
      </c>
      <c r="BH1458" s="230">
        <f>IF(N1458="sníž. přenesená",J1458,0)</f>
        <v>0</v>
      </c>
      <c r="BI1458" s="230">
        <f>IF(N1458="nulová",J1458,0)</f>
        <v>0</v>
      </c>
      <c r="BJ1458" s="17" t="s">
        <v>127</v>
      </c>
      <c r="BK1458" s="230">
        <f>ROUND(I1458*H1458,2)</f>
        <v>0</v>
      </c>
      <c r="BL1458" s="17" t="s">
        <v>228</v>
      </c>
      <c r="BM1458" s="229" t="s">
        <v>1969</v>
      </c>
    </row>
    <row r="1459" s="2" customFormat="1">
      <c r="A1459" s="38"/>
      <c r="B1459" s="39"/>
      <c r="C1459" s="40"/>
      <c r="D1459" s="231" t="s">
        <v>189</v>
      </c>
      <c r="E1459" s="40"/>
      <c r="F1459" s="232" t="s">
        <v>1970</v>
      </c>
      <c r="G1459" s="40"/>
      <c r="H1459" s="40"/>
      <c r="I1459" s="233"/>
      <c r="J1459" s="40"/>
      <c r="K1459" s="40"/>
      <c r="L1459" s="44"/>
      <c r="M1459" s="234"/>
      <c r="N1459" s="235"/>
      <c r="O1459" s="91"/>
      <c r="P1459" s="91"/>
      <c r="Q1459" s="91"/>
      <c r="R1459" s="91"/>
      <c r="S1459" s="91"/>
      <c r="T1459" s="92"/>
      <c r="U1459" s="38"/>
      <c r="V1459" s="38"/>
      <c r="W1459" s="38"/>
      <c r="X1459" s="38"/>
      <c r="Y1459" s="38"/>
      <c r="Z1459" s="38"/>
      <c r="AA1459" s="38"/>
      <c r="AB1459" s="38"/>
      <c r="AC1459" s="38"/>
      <c r="AD1459" s="38"/>
      <c r="AE1459" s="38"/>
      <c r="AT1459" s="17" t="s">
        <v>189</v>
      </c>
      <c r="AU1459" s="17" t="s">
        <v>127</v>
      </c>
    </row>
    <row r="1460" s="13" customFormat="1">
      <c r="A1460" s="13"/>
      <c r="B1460" s="236"/>
      <c r="C1460" s="237"/>
      <c r="D1460" s="238" t="s">
        <v>191</v>
      </c>
      <c r="E1460" s="239" t="s">
        <v>1</v>
      </c>
      <c r="F1460" s="240" t="s">
        <v>1929</v>
      </c>
      <c r="G1460" s="237"/>
      <c r="H1460" s="241">
        <v>10</v>
      </c>
      <c r="I1460" s="242"/>
      <c r="J1460" s="237"/>
      <c r="K1460" s="237"/>
      <c r="L1460" s="243"/>
      <c r="M1460" s="244"/>
      <c r="N1460" s="245"/>
      <c r="O1460" s="245"/>
      <c r="P1460" s="245"/>
      <c r="Q1460" s="245"/>
      <c r="R1460" s="245"/>
      <c r="S1460" s="245"/>
      <c r="T1460" s="246"/>
      <c r="U1460" s="13"/>
      <c r="V1460" s="13"/>
      <c r="W1460" s="13"/>
      <c r="X1460" s="13"/>
      <c r="Y1460" s="13"/>
      <c r="Z1460" s="13"/>
      <c r="AA1460" s="13"/>
      <c r="AB1460" s="13"/>
      <c r="AC1460" s="13"/>
      <c r="AD1460" s="13"/>
      <c r="AE1460" s="13"/>
      <c r="AT1460" s="247" t="s">
        <v>191</v>
      </c>
      <c r="AU1460" s="247" t="s">
        <v>127</v>
      </c>
      <c r="AV1460" s="13" t="s">
        <v>127</v>
      </c>
      <c r="AW1460" s="13" t="s">
        <v>36</v>
      </c>
      <c r="AX1460" s="13" t="s">
        <v>79</v>
      </c>
      <c r="AY1460" s="247" t="s">
        <v>181</v>
      </c>
    </row>
    <row r="1461" s="13" customFormat="1">
      <c r="A1461" s="13"/>
      <c r="B1461" s="236"/>
      <c r="C1461" s="237"/>
      <c r="D1461" s="238" t="s">
        <v>191</v>
      </c>
      <c r="E1461" s="239" t="s">
        <v>1</v>
      </c>
      <c r="F1461" s="240" t="s">
        <v>1971</v>
      </c>
      <c r="G1461" s="237"/>
      <c r="H1461" s="241">
        <v>1.6000000000000001</v>
      </c>
      <c r="I1461" s="242"/>
      <c r="J1461" s="237"/>
      <c r="K1461" s="237"/>
      <c r="L1461" s="243"/>
      <c r="M1461" s="244"/>
      <c r="N1461" s="245"/>
      <c r="O1461" s="245"/>
      <c r="P1461" s="245"/>
      <c r="Q1461" s="245"/>
      <c r="R1461" s="245"/>
      <c r="S1461" s="245"/>
      <c r="T1461" s="246"/>
      <c r="U1461" s="13"/>
      <c r="V1461" s="13"/>
      <c r="W1461" s="13"/>
      <c r="X1461" s="13"/>
      <c r="Y1461" s="13"/>
      <c r="Z1461" s="13"/>
      <c r="AA1461" s="13"/>
      <c r="AB1461" s="13"/>
      <c r="AC1461" s="13"/>
      <c r="AD1461" s="13"/>
      <c r="AE1461" s="13"/>
      <c r="AT1461" s="247" t="s">
        <v>191</v>
      </c>
      <c r="AU1461" s="247" t="s">
        <v>127</v>
      </c>
      <c r="AV1461" s="13" t="s">
        <v>127</v>
      </c>
      <c r="AW1461" s="13" t="s">
        <v>36</v>
      </c>
      <c r="AX1461" s="13" t="s">
        <v>79</v>
      </c>
      <c r="AY1461" s="247" t="s">
        <v>181</v>
      </c>
    </row>
    <row r="1462" s="13" customFormat="1">
      <c r="A1462" s="13"/>
      <c r="B1462" s="236"/>
      <c r="C1462" s="237"/>
      <c r="D1462" s="238" t="s">
        <v>191</v>
      </c>
      <c r="E1462" s="239" t="s">
        <v>1</v>
      </c>
      <c r="F1462" s="240" t="s">
        <v>1952</v>
      </c>
      <c r="G1462" s="237"/>
      <c r="H1462" s="241">
        <v>3.2000000000000002</v>
      </c>
      <c r="I1462" s="242"/>
      <c r="J1462" s="237"/>
      <c r="K1462" s="237"/>
      <c r="L1462" s="243"/>
      <c r="M1462" s="244"/>
      <c r="N1462" s="245"/>
      <c r="O1462" s="245"/>
      <c r="P1462" s="245"/>
      <c r="Q1462" s="245"/>
      <c r="R1462" s="245"/>
      <c r="S1462" s="245"/>
      <c r="T1462" s="246"/>
      <c r="U1462" s="13"/>
      <c r="V1462" s="13"/>
      <c r="W1462" s="13"/>
      <c r="X1462" s="13"/>
      <c r="Y1462" s="13"/>
      <c r="Z1462" s="13"/>
      <c r="AA1462" s="13"/>
      <c r="AB1462" s="13"/>
      <c r="AC1462" s="13"/>
      <c r="AD1462" s="13"/>
      <c r="AE1462" s="13"/>
      <c r="AT1462" s="247" t="s">
        <v>191</v>
      </c>
      <c r="AU1462" s="247" t="s">
        <v>127</v>
      </c>
      <c r="AV1462" s="13" t="s">
        <v>127</v>
      </c>
      <c r="AW1462" s="13" t="s">
        <v>36</v>
      </c>
      <c r="AX1462" s="13" t="s">
        <v>79</v>
      </c>
      <c r="AY1462" s="247" t="s">
        <v>181</v>
      </c>
    </row>
    <row r="1463" s="13" customFormat="1">
      <c r="A1463" s="13"/>
      <c r="B1463" s="236"/>
      <c r="C1463" s="237"/>
      <c r="D1463" s="238" t="s">
        <v>191</v>
      </c>
      <c r="E1463" s="239" t="s">
        <v>1</v>
      </c>
      <c r="F1463" s="240" t="s">
        <v>1972</v>
      </c>
      <c r="G1463" s="237"/>
      <c r="H1463" s="241">
        <v>1.6000000000000001</v>
      </c>
      <c r="I1463" s="242"/>
      <c r="J1463" s="237"/>
      <c r="K1463" s="237"/>
      <c r="L1463" s="243"/>
      <c r="M1463" s="244"/>
      <c r="N1463" s="245"/>
      <c r="O1463" s="245"/>
      <c r="P1463" s="245"/>
      <c r="Q1463" s="245"/>
      <c r="R1463" s="245"/>
      <c r="S1463" s="245"/>
      <c r="T1463" s="246"/>
      <c r="U1463" s="13"/>
      <c r="V1463" s="13"/>
      <c r="W1463" s="13"/>
      <c r="X1463" s="13"/>
      <c r="Y1463" s="13"/>
      <c r="Z1463" s="13"/>
      <c r="AA1463" s="13"/>
      <c r="AB1463" s="13"/>
      <c r="AC1463" s="13"/>
      <c r="AD1463" s="13"/>
      <c r="AE1463" s="13"/>
      <c r="AT1463" s="247" t="s">
        <v>191</v>
      </c>
      <c r="AU1463" s="247" t="s">
        <v>127</v>
      </c>
      <c r="AV1463" s="13" t="s">
        <v>127</v>
      </c>
      <c r="AW1463" s="13" t="s">
        <v>36</v>
      </c>
      <c r="AX1463" s="13" t="s">
        <v>79</v>
      </c>
      <c r="AY1463" s="247" t="s">
        <v>181</v>
      </c>
    </row>
    <row r="1464" s="13" customFormat="1">
      <c r="A1464" s="13"/>
      <c r="B1464" s="236"/>
      <c r="C1464" s="237"/>
      <c r="D1464" s="238" t="s">
        <v>191</v>
      </c>
      <c r="E1464" s="239" t="s">
        <v>1</v>
      </c>
      <c r="F1464" s="240" t="s">
        <v>1973</v>
      </c>
      <c r="G1464" s="237"/>
      <c r="H1464" s="241">
        <v>4.7999999999999998</v>
      </c>
      <c r="I1464" s="242"/>
      <c r="J1464" s="237"/>
      <c r="K1464" s="237"/>
      <c r="L1464" s="243"/>
      <c r="M1464" s="244"/>
      <c r="N1464" s="245"/>
      <c r="O1464" s="245"/>
      <c r="P1464" s="245"/>
      <c r="Q1464" s="245"/>
      <c r="R1464" s="245"/>
      <c r="S1464" s="245"/>
      <c r="T1464" s="246"/>
      <c r="U1464" s="13"/>
      <c r="V1464" s="13"/>
      <c r="W1464" s="13"/>
      <c r="X1464" s="13"/>
      <c r="Y1464" s="13"/>
      <c r="Z1464" s="13"/>
      <c r="AA1464" s="13"/>
      <c r="AB1464" s="13"/>
      <c r="AC1464" s="13"/>
      <c r="AD1464" s="13"/>
      <c r="AE1464" s="13"/>
      <c r="AT1464" s="247" t="s">
        <v>191</v>
      </c>
      <c r="AU1464" s="247" t="s">
        <v>127</v>
      </c>
      <c r="AV1464" s="13" t="s">
        <v>127</v>
      </c>
      <c r="AW1464" s="13" t="s">
        <v>36</v>
      </c>
      <c r="AX1464" s="13" t="s">
        <v>79</v>
      </c>
      <c r="AY1464" s="247" t="s">
        <v>181</v>
      </c>
    </row>
    <row r="1465" s="13" customFormat="1">
      <c r="A1465" s="13"/>
      <c r="B1465" s="236"/>
      <c r="C1465" s="237"/>
      <c r="D1465" s="238" t="s">
        <v>191</v>
      </c>
      <c r="E1465" s="239" t="s">
        <v>1</v>
      </c>
      <c r="F1465" s="240" t="s">
        <v>1974</v>
      </c>
      <c r="G1465" s="237"/>
      <c r="H1465" s="241">
        <v>16.199999999999999</v>
      </c>
      <c r="I1465" s="242"/>
      <c r="J1465" s="237"/>
      <c r="K1465" s="237"/>
      <c r="L1465" s="243"/>
      <c r="M1465" s="244"/>
      <c r="N1465" s="245"/>
      <c r="O1465" s="245"/>
      <c r="P1465" s="245"/>
      <c r="Q1465" s="245"/>
      <c r="R1465" s="245"/>
      <c r="S1465" s="245"/>
      <c r="T1465" s="246"/>
      <c r="U1465" s="13"/>
      <c r="V1465" s="13"/>
      <c r="W1465" s="13"/>
      <c r="X1465" s="13"/>
      <c r="Y1465" s="13"/>
      <c r="Z1465" s="13"/>
      <c r="AA1465" s="13"/>
      <c r="AB1465" s="13"/>
      <c r="AC1465" s="13"/>
      <c r="AD1465" s="13"/>
      <c r="AE1465" s="13"/>
      <c r="AT1465" s="247" t="s">
        <v>191</v>
      </c>
      <c r="AU1465" s="247" t="s">
        <v>127</v>
      </c>
      <c r="AV1465" s="13" t="s">
        <v>127</v>
      </c>
      <c r="AW1465" s="13" t="s">
        <v>36</v>
      </c>
      <c r="AX1465" s="13" t="s">
        <v>79</v>
      </c>
      <c r="AY1465" s="247" t="s">
        <v>181</v>
      </c>
    </row>
    <row r="1466" s="15" customFormat="1">
      <c r="A1466" s="15"/>
      <c r="B1466" s="269"/>
      <c r="C1466" s="270"/>
      <c r="D1466" s="238" t="s">
        <v>191</v>
      </c>
      <c r="E1466" s="271" t="s">
        <v>1</v>
      </c>
      <c r="F1466" s="272" t="s">
        <v>1975</v>
      </c>
      <c r="G1466" s="270"/>
      <c r="H1466" s="271" t="s">
        <v>1</v>
      </c>
      <c r="I1466" s="273"/>
      <c r="J1466" s="270"/>
      <c r="K1466" s="270"/>
      <c r="L1466" s="274"/>
      <c r="M1466" s="275"/>
      <c r="N1466" s="276"/>
      <c r="O1466" s="276"/>
      <c r="P1466" s="276"/>
      <c r="Q1466" s="276"/>
      <c r="R1466" s="276"/>
      <c r="S1466" s="276"/>
      <c r="T1466" s="277"/>
      <c r="U1466" s="15"/>
      <c r="V1466" s="15"/>
      <c r="W1466" s="15"/>
      <c r="X1466" s="15"/>
      <c r="Y1466" s="15"/>
      <c r="Z1466" s="15"/>
      <c r="AA1466" s="15"/>
      <c r="AB1466" s="15"/>
      <c r="AC1466" s="15"/>
      <c r="AD1466" s="15"/>
      <c r="AE1466" s="15"/>
      <c r="AT1466" s="278" t="s">
        <v>191</v>
      </c>
      <c r="AU1466" s="278" t="s">
        <v>127</v>
      </c>
      <c r="AV1466" s="15" t="s">
        <v>86</v>
      </c>
      <c r="AW1466" s="15" t="s">
        <v>36</v>
      </c>
      <c r="AX1466" s="15" t="s">
        <v>79</v>
      </c>
      <c r="AY1466" s="278" t="s">
        <v>181</v>
      </c>
    </row>
    <row r="1467" s="13" customFormat="1">
      <c r="A1467" s="13"/>
      <c r="B1467" s="236"/>
      <c r="C1467" s="237"/>
      <c r="D1467" s="238" t="s">
        <v>191</v>
      </c>
      <c r="E1467" s="239" t="s">
        <v>1</v>
      </c>
      <c r="F1467" s="240" t="s">
        <v>1976</v>
      </c>
      <c r="G1467" s="237"/>
      <c r="H1467" s="241">
        <v>1.6000000000000001</v>
      </c>
      <c r="I1467" s="242"/>
      <c r="J1467" s="237"/>
      <c r="K1467" s="237"/>
      <c r="L1467" s="243"/>
      <c r="M1467" s="244"/>
      <c r="N1467" s="245"/>
      <c r="O1467" s="245"/>
      <c r="P1467" s="245"/>
      <c r="Q1467" s="245"/>
      <c r="R1467" s="245"/>
      <c r="S1467" s="245"/>
      <c r="T1467" s="246"/>
      <c r="U1467" s="13"/>
      <c r="V1467" s="13"/>
      <c r="W1467" s="13"/>
      <c r="X1467" s="13"/>
      <c r="Y1467" s="13"/>
      <c r="Z1467" s="13"/>
      <c r="AA1467" s="13"/>
      <c r="AB1467" s="13"/>
      <c r="AC1467" s="13"/>
      <c r="AD1467" s="13"/>
      <c r="AE1467" s="13"/>
      <c r="AT1467" s="247" t="s">
        <v>191</v>
      </c>
      <c r="AU1467" s="247" t="s">
        <v>127</v>
      </c>
      <c r="AV1467" s="13" t="s">
        <v>127</v>
      </c>
      <c r="AW1467" s="13" t="s">
        <v>36</v>
      </c>
      <c r="AX1467" s="13" t="s">
        <v>79</v>
      </c>
      <c r="AY1467" s="247" t="s">
        <v>181</v>
      </c>
    </row>
    <row r="1468" s="13" customFormat="1">
      <c r="A1468" s="13"/>
      <c r="B1468" s="236"/>
      <c r="C1468" s="237"/>
      <c r="D1468" s="238" t="s">
        <v>191</v>
      </c>
      <c r="E1468" s="239" t="s">
        <v>1</v>
      </c>
      <c r="F1468" s="240" t="s">
        <v>1932</v>
      </c>
      <c r="G1468" s="237"/>
      <c r="H1468" s="241">
        <v>10</v>
      </c>
      <c r="I1468" s="242"/>
      <c r="J1468" s="237"/>
      <c r="K1468" s="237"/>
      <c r="L1468" s="243"/>
      <c r="M1468" s="244"/>
      <c r="N1468" s="245"/>
      <c r="O1468" s="245"/>
      <c r="P1468" s="245"/>
      <c r="Q1468" s="245"/>
      <c r="R1468" s="245"/>
      <c r="S1468" s="245"/>
      <c r="T1468" s="246"/>
      <c r="U1468" s="13"/>
      <c r="V1468" s="13"/>
      <c r="W1468" s="13"/>
      <c r="X1468" s="13"/>
      <c r="Y1468" s="13"/>
      <c r="Z1468" s="13"/>
      <c r="AA1468" s="13"/>
      <c r="AB1468" s="13"/>
      <c r="AC1468" s="13"/>
      <c r="AD1468" s="13"/>
      <c r="AE1468" s="13"/>
      <c r="AT1468" s="247" t="s">
        <v>191</v>
      </c>
      <c r="AU1468" s="247" t="s">
        <v>127</v>
      </c>
      <c r="AV1468" s="13" t="s">
        <v>127</v>
      </c>
      <c r="AW1468" s="13" t="s">
        <v>36</v>
      </c>
      <c r="AX1468" s="13" t="s">
        <v>79</v>
      </c>
      <c r="AY1468" s="247" t="s">
        <v>181</v>
      </c>
    </row>
    <row r="1469" s="13" customFormat="1">
      <c r="A1469" s="13"/>
      <c r="B1469" s="236"/>
      <c r="C1469" s="237"/>
      <c r="D1469" s="238" t="s">
        <v>191</v>
      </c>
      <c r="E1469" s="239" t="s">
        <v>1</v>
      </c>
      <c r="F1469" s="240" t="s">
        <v>1977</v>
      </c>
      <c r="G1469" s="237"/>
      <c r="H1469" s="241">
        <v>1.6000000000000001</v>
      </c>
      <c r="I1469" s="242"/>
      <c r="J1469" s="237"/>
      <c r="K1469" s="237"/>
      <c r="L1469" s="243"/>
      <c r="M1469" s="244"/>
      <c r="N1469" s="245"/>
      <c r="O1469" s="245"/>
      <c r="P1469" s="245"/>
      <c r="Q1469" s="245"/>
      <c r="R1469" s="245"/>
      <c r="S1469" s="245"/>
      <c r="T1469" s="246"/>
      <c r="U1469" s="13"/>
      <c r="V1469" s="13"/>
      <c r="W1469" s="13"/>
      <c r="X1469" s="13"/>
      <c r="Y1469" s="13"/>
      <c r="Z1469" s="13"/>
      <c r="AA1469" s="13"/>
      <c r="AB1469" s="13"/>
      <c r="AC1469" s="13"/>
      <c r="AD1469" s="13"/>
      <c r="AE1469" s="13"/>
      <c r="AT1469" s="247" t="s">
        <v>191</v>
      </c>
      <c r="AU1469" s="247" t="s">
        <v>127</v>
      </c>
      <c r="AV1469" s="13" t="s">
        <v>127</v>
      </c>
      <c r="AW1469" s="13" t="s">
        <v>36</v>
      </c>
      <c r="AX1469" s="13" t="s">
        <v>79</v>
      </c>
      <c r="AY1469" s="247" t="s">
        <v>181</v>
      </c>
    </row>
    <row r="1470" s="13" customFormat="1">
      <c r="A1470" s="13"/>
      <c r="B1470" s="236"/>
      <c r="C1470" s="237"/>
      <c r="D1470" s="238" t="s">
        <v>191</v>
      </c>
      <c r="E1470" s="239" t="s">
        <v>1</v>
      </c>
      <c r="F1470" s="240" t="s">
        <v>1958</v>
      </c>
      <c r="G1470" s="237"/>
      <c r="H1470" s="241">
        <v>3.2000000000000002</v>
      </c>
      <c r="I1470" s="242"/>
      <c r="J1470" s="237"/>
      <c r="K1470" s="237"/>
      <c r="L1470" s="243"/>
      <c r="M1470" s="244"/>
      <c r="N1470" s="245"/>
      <c r="O1470" s="245"/>
      <c r="P1470" s="245"/>
      <c r="Q1470" s="245"/>
      <c r="R1470" s="245"/>
      <c r="S1470" s="245"/>
      <c r="T1470" s="246"/>
      <c r="U1470" s="13"/>
      <c r="V1470" s="13"/>
      <c r="W1470" s="13"/>
      <c r="X1470" s="13"/>
      <c r="Y1470" s="13"/>
      <c r="Z1470" s="13"/>
      <c r="AA1470" s="13"/>
      <c r="AB1470" s="13"/>
      <c r="AC1470" s="13"/>
      <c r="AD1470" s="13"/>
      <c r="AE1470" s="13"/>
      <c r="AT1470" s="247" t="s">
        <v>191</v>
      </c>
      <c r="AU1470" s="247" t="s">
        <v>127</v>
      </c>
      <c r="AV1470" s="13" t="s">
        <v>127</v>
      </c>
      <c r="AW1470" s="13" t="s">
        <v>36</v>
      </c>
      <c r="AX1470" s="13" t="s">
        <v>79</v>
      </c>
      <c r="AY1470" s="247" t="s">
        <v>181</v>
      </c>
    </row>
    <row r="1471" s="13" customFormat="1">
      <c r="A1471" s="13"/>
      <c r="B1471" s="236"/>
      <c r="C1471" s="237"/>
      <c r="D1471" s="238" t="s">
        <v>191</v>
      </c>
      <c r="E1471" s="239" t="s">
        <v>1</v>
      </c>
      <c r="F1471" s="240" t="s">
        <v>1978</v>
      </c>
      <c r="G1471" s="237"/>
      <c r="H1471" s="241">
        <v>14.199999999999999</v>
      </c>
      <c r="I1471" s="242"/>
      <c r="J1471" s="237"/>
      <c r="K1471" s="237"/>
      <c r="L1471" s="243"/>
      <c r="M1471" s="244"/>
      <c r="N1471" s="245"/>
      <c r="O1471" s="245"/>
      <c r="P1471" s="245"/>
      <c r="Q1471" s="245"/>
      <c r="R1471" s="245"/>
      <c r="S1471" s="245"/>
      <c r="T1471" s="246"/>
      <c r="U1471" s="13"/>
      <c r="V1471" s="13"/>
      <c r="W1471" s="13"/>
      <c r="X1471" s="13"/>
      <c r="Y1471" s="13"/>
      <c r="Z1471" s="13"/>
      <c r="AA1471" s="13"/>
      <c r="AB1471" s="13"/>
      <c r="AC1471" s="13"/>
      <c r="AD1471" s="13"/>
      <c r="AE1471" s="13"/>
      <c r="AT1471" s="247" t="s">
        <v>191</v>
      </c>
      <c r="AU1471" s="247" t="s">
        <v>127</v>
      </c>
      <c r="AV1471" s="13" t="s">
        <v>127</v>
      </c>
      <c r="AW1471" s="13" t="s">
        <v>36</v>
      </c>
      <c r="AX1471" s="13" t="s">
        <v>79</v>
      </c>
      <c r="AY1471" s="247" t="s">
        <v>181</v>
      </c>
    </row>
    <row r="1472" s="13" customFormat="1">
      <c r="A1472" s="13"/>
      <c r="B1472" s="236"/>
      <c r="C1472" s="237"/>
      <c r="D1472" s="238" t="s">
        <v>191</v>
      </c>
      <c r="E1472" s="239" t="s">
        <v>1</v>
      </c>
      <c r="F1472" s="240" t="s">
        <v>1979</v>
      </c>
      <c r="G1472" s="237"/>
      <c r="H1472" s="241">
        <v>1.6000000000000001</v>
      </c>
      <c r="I1472" s="242"/>
      <c r="J1472" s="237"/>
      <c r="K1472" s="237"/>
      <c r="L1472" s="243"/>
      <c r="M1472" s="244"/>
      <c r="N1472" s="245"/>
      <c r="O1472" s="245"/>
      <c r="P1472" s="245"/>
      <c r="Q1472" s="245"/>
      <c r="R1472" s="245"/>
      <c r="S1472" s="245"/>
      <c r="T1472" s="246"/>
      <c r="U1472" s="13"/>
      <c r="V1472" s="13"/>
      <c r="W1472" s="13"/>
      <c r="X1472" s="13"/>
      <c r="Y1472" s="13"/>
      <c r="Z1472" s="13"/>
      <c r="AA1472" s="13"/>
      <c r="AB1472" s="13"/>
      <c r="AC1472" s="13"/>
      <c r="AD1472" s="13"/>
      <c r="AE1472" s="13"/>
      <c r="AT1472" s="247" t="s">
        <v>191</v>
      </c>
      <c r="AU1472" s="247" t="s">
        <v>127</v>
      </c>
      <c r="AV1472" s="13" t="s">
        <v>127</v>
      </c>
      <c r="AW1472" s="13" t="s">
        <v>36</v>
      </c>
      <c r="AX1472" s="13" t="s">
        <v>79</v>
      </c>
      <c r="AY1472" s="247" t="s">
        <v>181</v>
      </c>
    </row>
    <row r="1473" s="13" customFormat="1">
      <c r="A1473" s="13"/>
      <c r="B1473" s="236"/>
      <c r="C1473" s="237"/>
      <c r="D1473" s="238" t="s">
        <v>191</v>
      </c>
      <c r="E1473" s="239" t="s">
        <v>1</v>
      </c>
      <c r="F1473" s="240" t="s">
        <v>1980</v>
      </c>
      <c r="G1473" s="237"/>
      <c r="H1473" s="241">
        <v>4.7999999999999998</v>
      </c>
      <c r="I1473" s="242"/>
      <c r="J1473" s="237"/>
      <c r="K1473" s="237"/>
      <c r="L1473" s="243"/>
      <c r="M1473" s="244"/>
      <c r="N1473" s="245"/>
      <c r="O1473" s="245"/>
      <c r="P1473" s="245"/>
      <c r="Q1473" s="245"/>
      <c r="R1473" s="245"/>
      <c r="S1473" s="245"/>
      <c r="T1473" s="246"/>
      <c r="U1473" s="13"/>
      <c r="V1473" s="13"/>
      <c r="W1473" s="13"/>
      <c r="X1473" s="13"/>
      <c r="Y1473" s="13"/>
      <c r="Z1473" s="13"/>
      <c r="AA1473" s="13"/>
      <c r="AB1473" s="13"/>
      <c r="AC1473" s="13"/>
      <c r="AD1473" s="13"/>
      <c r="AE1473" s="13"/>
      <c r="AT1473" s="247" t="s">
        <v>191</v>
      </c>
      <c r="AU1473" s="247" t="s">
        <v>127</v>
      </c>
      <c r="AV1473" s="13" t="s">
        <v>127</v>
      </c>
      <c r="AW1473" s="13" t="s">
        <v>36</v>
      </c>
      <c r="AX1473" s="13" t="s">
        <v>79</v>
      </c>
      <c r="AY1473" s="247" t="s">
        <v>181</v>
      </c>
    </row>
    <row r="1474" s="13" customFormat="1">
      <c r="A1474" s="13"/>
      <c r="B1474" s="236"/>
      <c r="C1474" s="237"/>
      <c r="D1474" s="238" t="s">
        <v>191</v>
      </c>
      <c r="E1474" s="239" t="s">
        <v>1</v>
      </c>
      <c r="F1474" s="240" t="s">
        <v>1981</v>
      </c>
      <c r="G1474" s="237"/>
      <c r="H1474" s="241">
        <v>16.199999999999999</v>
      </c>
      <c r="I1474" s="242"/>
      <c r="J1474" s="237"/>
      <c r="K1474" s="237"/>
      <c r="L1474" s="243"/>
      <c r="M1474" s="244"/>
      <c r="N1474" s="245"/>
      <c r="O1474" s="245"/>
      <c r="P1474" s="245"/>
      <c r="Q1474" s="245"/>
      <c r="R1474" s="245"/>
      <c r="S1474" s="245"/>
      <c r="T1474" s="246"/>
      <c r="U1474" s="13"/>
      <c r="V1474" s="13"/>
      <c r="W1474" s="13"/>
      <c r="X1474" s="13"/>
      <c r="Y1474" s="13"/>
      <c r="Z1474" s="13"/>
      <c r="AA1474" s="13"/>
      <c r="AB1474" s="13"/>
      <c r="AC1474" s="13"/>
      <c r="AD1474" s="13"/>
      <c r="AE1474" s="13"/>
      <c r="AT1474" s="247" t="s">
        <v>191</v>
      </c>
      <c r="AU1474" s="247" t="s">
        <v>127</v>
      </c>
      <c r="AV1474" s="13" t="s">
        <v>127</v>
      </c>
      <c r="AW1474" s="13" t="s">
        <v>36</v>
      </c>
      <c r="AX1474" s="13" t="s">
        <v>79</v>
      </c>
      <c r="AY1474" s="247" t="s">
        <v>181</v>
      </c>
    </row>
    <row r="1475" s="13" customFormat="1">
      <c r="A1475" s="13"/>
      <c r="B1475" s="236"/>
      <c r="C1475" s="237"/>
      <c r="D1475" s="238" t="s">
        <v>191</v>
      </c>
      <c r="E1475" s="239" t="s">
        <v>1</v>
      </c>
      <c r="F1475" s="240" t="s">
        <v>1982</v>
      </c>
      <c r="G1475" s="237"/>
      <c r="H1475" s="241">
        <v>14.199999999999999</v>
      </c>
      <c r="I1475" s="242"/>
      <c r="J1475" s="237"/>
      <c r="K1475" s="237"/>
      <c r="L1475" s="243"/>
      <c r="M1475" s="244"/>
      <c r="N1475" s="245"/>
      <c r="O1475" s="245"/>
      <c r="P1475" s="245"/>
      <c r="Q1475" s="245"/>
      <c r="R1475" s="245"/>
      <c r="S1475" s="245"/>
      <c r="T1475" s="246"/>
      <c r="U1475" s="13"/>
      <c r="V1475" s="13"/>
      <c r="W1475" s="13"/>
      <c r="X1475" s="13"/>
      <c r="Y1475" s="13"/>
      <c r="Z1475" s="13"/>
      <c r="AA1475" s="13"/>
      <c r="AB1475" s="13"/>
      <c r="AC1475" s="13"/>
      <c r="AD1475" s="13"/>
      <c r="AE1475" s="13"/>
      <c r="AT1475" s="247" t="s">
        <v>191</v>
      </c>
      <c r="AU1475" s="247" t="s">
        <v>127</v>
      </c>
      <c r="AV1475" s="13" t="s">
        <v>127</v>
      </c>
      <c r="AW1475" s="13" t="s">
        <v>36</v>
      </c>
      <c r="AX1475" s="13" t="s">
        <v>79</v>
      </c>
      <c r="AY1475" s="247" t="s">
        <v>181</v>
      </c>
    </row>
    <row r="1476" s="13" customFormat="1">
      <c r="A1476" s="13"/>
      <c r="B1476" s="236"/>
      <c r="C1476" s="237"/>
      <c r="D1476" s="238" t="s">
        <v>191</v>
      </c>
      <c r="E1476" s="239" t="s">
        <v>1</v>
      </c>
      <c r="F1476" s="240" t="s">
        <v>1936</v>
      </c>
      <c r="G1476" s="237"/>
      <c r="H1476" s="241">
        <v>5</v>
      </c>
      <c r="I1476" s="242"/>
      <c r="J1476" s="237"/>
      <c r="K1476" s="237"/>
      <c r="L1476" s="243"/>
      <c r="M1476" s="244"/>
      <c r="N1476" s="245"/>
      <c r="O1476" s="245"/>
      <c r="P1476" s="245"/>
      <c r="Q1476" s="245"/>
      <c r="R1476" s="245"/>
      <c r="S1476" s="245"/>
      <c r="T1476" s="246"/>
      <c r="U1476" s="13"/>
      <c r="V1476" s="13"/>
      <c r="W1476" s="13"/>
      <c r="X1476" s="13"/>
      <c r="Y1476" s="13"/>
      <c r="Z1476" s="13"/>
      <c r="AA1476" s="13"/>
      <c r="AB1476" s="13"/>
      <c r="AC1476" s="13"/>
      <c r="AD1476" s="13"/>
      <c r="AE1476" s="13"/>
      <c r="AT1476" s="247" t="s">
        <v>191</v>
      </c>
      <c r="AU1476" s="247" t="s">
        <v>127</v>
      </c>
      <c r="AV1476" s="13" t="s">
        <v>127</v>
      </c>
      <c r="AW1476" s="13" t="s">
        <v>36</v>
      </c>
      <c r="AX1476" s="13" t="s">
        <v>79</v>
      </c>
      <c r="AY1476" s="247" t="s">
        <v>181</v>
      </c>
    </row>
    <row r="1477" s="13" customFormat="1">
      <c r="A1477" s="13"/>
      <c r="B1477" s="236"/>
      <c r="C1477" s="237"/>
      <c r="D1477" s="238" t="s">
        <v>191</v>
      </c>
      <c r="E1477" s="239" t="s">
        <v>1</v>
      </c>
      <c r="F1477" s="240" t="s">
        <v>1937</v>
      </c>
      <c r="G1477" s="237"/>
      <c r="H1477" s="241">
        <v>7.5</v>
      </c>
      <c r="I1477" s="242"/>
      <c r="J1477" s="237"/>
      <c r="K1477" s="237"/>
      <c r="L1477" s="243"/>
      <c r="M1477" s="244"/>
      <c r="N1477" s="245"/>
      <c r="O1477" s="245"/>
      <c r="P1477" s="245"/>
      <c r="Q1477" s="245"/>
      <c r="R1477" s="245"/>
      <c r="S1477" s="245"/>
      <c r="T1477" s="246"/>
      <c r="U1477" s="13"/>
      <c r="V1477" s="13"/>
      <c r="W1477" s="13"/>
      <c r="X1477" s="13"/>
      <c r="Y1477" s="13"/>
      <c r="Z1477" s="13"/>
      <c r="AA1477" s="13"/>
      <c r="AB1477" s="13"/>
      <c r="AC1477" s="13"/>
      <c r="AD1477" s="13"/>
      <c r="AE1477" s="13"/>
      <c r="AT1477" s="247" t="s">
        <v>191</v>
      </c>
      <c r="AU1477" s="247" t="s">
        <v>127</v>
      </c>
      <c r="AV1477" s="13" t="s">
        <v>127</v>
      </c>
      <c r="AW1477" s="13" t="s">
        <v>36</v>
      </c>
      <c r="AX1477" s="13" t="s">
        <v>79</v>
      </c>
      <c r="AY1477" s="247" t="s">
        <v>181</v>
      </c>
    </row>
    <row r="1478" s="14" customFormat="1">
      <c r="A1478" s="14"/>
      <c r="B1478" s="248"/>
      <c r="C1478" s="249"/>
      <c r="D1478" s="238" t="s">
        <v>191</v>
      </c>
      <c r="E1478" s="250" t="s">
        <v>1</v>
      </c>
      <c r="F1478" s="251" t="s">
        <v>193</v>
      </c>
      <c r="G1478" s="249"/>
      <c r="H1478" s="252">
        <v>117.30000000000001</v>
      </c>
      <c r="I1478" s="253"/>
      <c r="J1478" s="249"/>
      <c r="K1478" s="249"/>
      <c r="L1478" s="254"/>
      <c r="M1478" s="255"/>
      <c r="N1478" s="256"/>
      <c r="O1478" s="256"/>
      <c r="P1478" s="256"/>
      <c r="Q1478" s="256"/>
      <c r="R1478" s="256"/>
      <c r="S1478" s="256"/>
      <c r="T1478" s="257"/>
      <c r="U1478" s="14"/>
      <c r="V1478" s="14"/>
      <c r="W1478" s="14"/>
      <c r="X1478" s="14"/>
      <c r="Y1478" s="14"/>
      <c r="Z1478" s="14"/>
      <c r="AA1478" s="14"/>
      <c r="AB1478" s="14"/>
      <c r="AC1478" s="14"/>
      <c r="AD1478" s="14"/>
      <c r="AE1478" s="14"/>
      <c r="AT1478" s="258" t="s">
        <v>191</v>
      </c>
      <c r="AU1478" s="258" t="s">
        <v>127</v>
      </c>
      <c r="AV1478" s="14" t="s">
        <v>188</v>
      </c>
      <c r="AW1478" s="14" t="s">
        <v>36</v>
      </c>
      <c r="AX1478" s="14" t="s">
        <v>86</v>
      </c>
      <c r="AY1478" s="258" t="s">
        <v>181</v>
      </c>
    </row>
    <row r="1479" s="2" customFormat="1" ht="24.15" customHeight="1">
      <c r="A1479" s="38"/>
      <c r="B1479" s="39"/>
      <c r="C1479" s="218" t="s">
        <v>1983</v>
      </c>
      <c r="D1479" s="218" t="s">
        <v>183</v>
      </c>
      <c r="E1479" s="219" t="s">
        <v>1984</v>
      </c>
      <c r="F1479" s="220" t="s">
        <v>1985</v>
      </c>
      <c r="G1479" s="221" t="s">
        <v>227</v>
      </c>
      <c r="H1479" s="222">
        <v>233.19999999999999</v>
      </c>
      <c r="I1479" s="223"/>
      <c r="J1479" s="224">
        <f>ROUND(I1479*H1479,2)</f>
        <v>0</v>
      </c>
      <c r="K1479" s="220" t="s">
        <v>187</v>
      </c>
      <c r="L1479" s="44"/>
      <c r="M1479" s="225" t="s">
        <v>1</v>
      </c>
      <c r="N1479" s="226" t="s">
        <v>45</v>
      </c>
      <c r="O1479" s="91"/>
      <c r="P1479" s="227">
        <f>O1479*H1479</f>
        <v>0</v>
      </c>
      <c r="Q1479" s="227">
        <v>0</v>
      </c>
      <c r="R1479" s="227">
        <f>Q1479*H1479</f>
        <v>0</v>
      </c>
      <c r="S1479" s="227">
        <v>0</v>
      </c>
      <c r="T1479" s="228">
        <f>S1479*H1479</f>
        <v>0</v>
      </c>
      <c r="U1479" s="38"/>
      <c r="V1479" s="38"/>
      <c r="W1479" s="38"/>
      <c r="X1479" s="38"/>
      <c r="Y1479" s="38"/>
      <c r="Z1479" s="38"/>
      <c r="AA1479" s="38"/>
      <c r="AB1479" s="38"/>
      <c r="AC1479" s="38"/>
      <c r="AD1479" s="38"/>
      <c r="AE1479" s="38"/>
      <c r="AR1479" s="229" t="s">
        <v>228</v>
      </c>
      <c r="AT1479" s="229" t="s">
        <v>183</v>
      </c>
      <c r="AU1479" s="229" t="s">
        <v>127</v>
      </c>
      <c r="AY1479" s="17" t="s">
        <v>181</v>
      </c>
      <c r="BE1479" s="230">
        <f>IF(N1479="základní",J1479,0)</f>
        <v>0</v>
      </c>
      <c r="BF1479" s="230">
        <f>IF(N1479="snížená",J1479,0)</f>
        <v>0</v>
      </c>
      <c r="BG1479" s="230">
        <f>IF(N1479="zákl. přenesená",J1479,0)</f>
        <v>0</v>
      </c>
      <c r="BH1479" s="230">
        <f>IF(N1479="sníž. přenesená",J1479,0)</f>
        <v>0</v>
      </c>
      <c r="BI1479" s="230">
        <f>IF(N1479="nulová",J1479,0)</f>
        <v>0</v>
      </c>
      <c r="BJ1479" s="17" t="s">
        <v>127</v>
      </c>
      <c r="BK1479" s="230">
        <f>ROUND(I1479*H1479,2)</f>
        <v>0</v>
      </c>
      <c r="BL1479" s="17" t="s">
        <v>228</v>
      </c>
      <c r="BM1479" s="229" t="s">
        <v>1986</v>
      </c>
    </row>
    <row r="1480" s="2" customFormat="1">
      <c r="A1480" s="38"/>
      <c r="B1480" s="39"/>
      <c r="C1480" s="40"/>
      <c r="D1480" s="231" t="s">
        <v>189</v>
      </c>
      <c r="E1480" s="40"/>
      <c r="F1480" s="232" t="s">
        <v>1987</v>
      </c>
      <c r="G1480" s="40"/>
      <c r="H1480" s="40"/>
      <c r="I1480" s="233"/>
      <c r="J1480" s="40"/>
      <c r="K1480" s="40"/>
      <c r="L1480" s="44"/>
      <c r="M1480" s="234"/>
      <c r="N1480" s="235"/>
      <c r="O1480" s="91"/>
      <c r="P1480" s="91"/>
      <c r="Q1480" s="91"/>
      <c r="R1480" s="91"/>
      <c r="S1480" s="91"/>
      <c r="T1480" s="92"/>
      <c r="U1480" s="38"/>
      <c r="V1480" s="38"/>
      <c r="W1480" s="38"/>
      <c r="X1480" s="38"/>
      <c r="Y1480" s="38"/>
      <c r="Z1480" s="38"/>
      <c r="AA1480" s="38"/>
      <c r="AB1480" s="38"/>
      <c r="AC1480" s="38"/>
      <c r="AD1480" s="38"/>
      <c r="AE1480" s="38"/>
      <c r="AT1480" s="17" t="s">
        <v>189</v>
      </c>
      <c r="AU1480" s="17" t="s">
        <v>127</v>
      </c>
    </row>
    <row r="1481" s="2" customFormat="1" ht="37.8" customHeight="1">
      <c r="A1481" s="38"/>
      <c r="B1481" s="39"/>
      <c r="C1481" s="218" t="s">
        <v>1115</v>
      </c>
      <c r="D1481" s="218" t="s">
        <v>183</v>
      </c>
      <c r="E1481" s="219" t="s">
        <v>1988</v>
      </c>
      <c r="F1481" s="220" t="s">
        <v>1989</v>
      </c>
      <c r="G1481" s="221" t="s">
        <v>241</v>
      </c>
      <c r="H1481" s="222">
        <v>117.3</v>
      </c>
      <c r="I1481" s="223"/>
      <c r="J1481" s="224">
        <f>ROUND(I1481*H1481,2)</f>
        <v>0</v>
      </c>
      <c r="K1481" s="220" t="s">
        <v>187</v>
      </c>
      <c r="L1481" s="44"/>
      <c r="M1481" s="225" t="s">
        <v>1</v>
      </c>
      <c r="N1481" s="226" t="s">
        <v>45</v>
      </c>
      <c r="O1481" s="91"/>
      <c r="P1481" s="227">
        <f>O1481*H1481</f>
        <v>0</v>
      </c>
      <c r="Q1481" s="227">
        <v>0</v>
      </c>
      <c r="R1481" s="227">
        <f>Q1481*H1481</f>
        <v>0</v>
      </c>
      <c r="S1481" s="227">
        <v>0</v>
      </c>
      <c r="T1481" s="228">
        <f>S1481*H1481</f>
        <v>0</v>
      </c>
      <c r="U1481" s="38"/>
      <c r="V1481" s="38"/>
      <c r="W1481" s="38"/>
      <c r="X1481" s="38"/>
      <c r="Y1481" s="38"/>
      <c r="Z1481" s="38"/>
      <c r="AA1481" s="38"/>
      <c r="AB1481" s="38"/>
      <c r="AC1481" s="38"/>
      <c r="AD1481" s="38"/>
      <c r="AE1481" s="38"/>
      <c r="AR1481" s="229" t="s">
        <v>228</v>
      </c>
      <c r="AT1481" s="229" t="s">
        <v>183</v>
      </c>
      <c r="AU1481" s="229" t="s">
        <v>127</v>
      </c>
      <c r="AY1481" s="17" t="s">
        <v>181</v>
      </c>
      <c r="BE1481" s="230">
        <f>IF(N1481="základní",J1481,0)</f>
        <v>0</v>
      </c>
      <c r="BF1481" s="230">
        <f>IF(N1481="snížená",J1481,0)</f>
        <v>0</v>
      </c>
      <c r="BG1481" s="230">
        <f>IF(N1481="zákl. přenesená",J1481,0)</f>
        <v>0</v>
      </c>
      <c r="BH1481" s="230">
        <f>IF(N1481="sníž. přenesená",J1481,0)</f>
        <v>0</v>
      </c>
      <c r="BI1481" s="230">
        <f>IF(N1481="nulová",J1481,0)</f>
        <v>0</v>
      </c>
      <c r="BJ1481" s="17" t="s">
        <v>127</v>
      </c>
      <c r="BK1481" s="230">
        <f>ROUND(I1481*H1481,2)</f>
        <v>0</v>
      </c>
      <c r="BL1481" s="17" t="s">
        <v>228</v>
      </c>
      <c r="BM1481" s="229" t="s">
        <v>1990</v>
      </c>
    </row>
    <row r="1482" s="2" customFormat="1">
      <c r="A1482" s="38"/>
      <c r="B1482" s="39"/>
      <c r="C1482" s="40"/>
      <c r="D1482" s="231" t="s">
        <v>189</v>
      </c>
      <c r="E1482" s="40"/>
      <c r="F1482" s="232" t="s">
        <v>1991</v>
      </c>
      <c r="G1482" s="40"/>
      <c r="H1482" s="40"/>
      <c r="I1482" s="233"/>
      <c r="J1482" s="40"/>
      <c r="K1482" s="40"/>
      <c r="L1482" s="44"/>
      <c r="M1482" s="234"/>
      <c r="N1482" s="235"/>
      <c r="O1482" s="91"/>
      <c r="P1482" s="91"/>
      <c r="Q1482" s="91"/>
      <c r="R1482" s="91"/>
      <c r="S1482" s="91"/>
      <c r="T1482" s="92"/>
      <c r="U1482" s="38"/>
      <c r="V1482" s="38"/>
      <c r="W1482" s="38"/>
      <c r="X1482" s="38"/>
      <c r="Y1482" s="38"/>
      <c r="Z1482" s="38"/>
      <c r="AA1482" s="38"/>
      <c r="AB1482" s="38"/>
      <c r="AC1482" s="38"/>
      <c r="AD1482" s="38"/>
      <c r="AE1482" s="38"/>
      <c r="AT1482" s="17" t="s">
        <v>189</v>
      </c>
      <c r="AU1482" s="17" t="s">
        <v>127</v>
      </c>
    </row>
    <row r="1483" s="2" customFormat="1" ht="44.25" customHeight="1">
      <c r="A1483" s="38"/>
      <c r="B1483" s="39"/>
      <c r="C1483" s="218" t="s">
        <v>1992</v>
      </c>
      <c r="D1483" s="218" t="s">
        <v>183</v>
      </c>
      <c r="E1483" s="219" t="s">
        <v>1993</v>
      </c>
      <c r="F1483" s="220" t="s">
        <v>1994</v>
      </c>
      <c r="G1483" s="221" t="s">
        <v>983</v>
      </c>
      <c r="H1483" s="279"/>
      <c r="I1483" s="223"/>
      <c r="J1483" s="224">
        <f>ROUND(I1483*H1483,2)</f>
        <v>0</v>
      </c>
      <c r="K1483" s="220" t="s">
        <v>187</v>
      </c>
      <c r="L1483" s="44"/>
      <c r="M1483" s="225" t="s">
        <v>1</v>
      </c>
      <c r="N1483" s="226" t="s">
        <v>45</v>
      </c>
      <c r="O1483" s="91"/>
      <c r="P1483" s="227">
        <f>O1483*H1483</f>
        <v>0</v>
      </c>
      <c r="Q1483" s="227">
        <v>0</v>
      </c>
      <c r="R1483" s="227">
        <f>Q1483*H1483</f>
        <v>0</v>
      </c>
      <c r="S1483" s="227">
        <v>0</v>
      </c>
      <c r="T1483" s="228">
        <f>S1483*H1483</f>
        <v>0</v>
      </c>
      <c r="U1483" s="38"/>
      <c r="V1483" s="38"/>
      <c r="W1483" s="38"/>
      <c r="X1483" s="38"/>
      <c r="Y1483" s="38"/>
      <c r="Z1483" s="38"/>
      <c r="AA1483" s="38"/>
      <c r="AB1483" s="38"/>
      <c r="AC1483" s="38"/>
      <c r="AD1483" s="38"/>
      <c r="AE1483" s="38"/>
      <c r="AR1483" s="229" t="s">
        <v>228</v>
      </c>
      <c r="AT1483" s="229" t="s">
        <v>183</v>
      </c>
      <c r="AU1483" s="229" t="s">
        <v>127</v>
      </c>
      <c r="AY1483" s="17" t="s">
        <v>181</v>
      </c>
      <c r="BE1483" s="230">
        <f>IF(N1483="základní",J1483,0)</f>
        <v>0</v>
      </c>
      <c r="BF1483" s="230">
        <f>IF(N1483="snížená",J1483,0)</f>
        <v>0</v>
      </c>
      <c r="BG1483" s="230">
        <f>IF(N1483="zákl. přenesená",J1483,0)</f>
        <v>0</v>
      </c>
      <c r="BH1483" s="230">
        <f>IF(N1483="sníž. přenesená",J1483,0)</f>
        <v>0</v>
      </c>
      <c r="BI1483" s="230">
        <f>IF(N1483="nulová",J1483,0)</f>
        <v>0</v>
      </c>
      <c r="BJ1483" s="17" t="s">
        <v>127</v>
      </c>
      <c r="BK1483" s="230">
        <f>ROUND(I1483*H1483,2)</f>
        <v>0</v>
      </c>
      <c r="BL1483" s="17" t="s">
        <v>228</v>
      </c>
      <c r="BM1483" s="229" t="s">
        <v>1995</v>
      </c>
    </row>
    <row r="1484" s="2" customFormat="1">
      <c r="A1484" s="38"/>
      <c r="B1484" s="39"/>
      <c r="C1484" s="40"/>
      <c r="D1484" s="231" t="s">
        <v>189</v>
      </c>
      <c r="E1484" s="40"/>
      <c r="F1484" s="232" t="s">
        <v>1996</v>
      </c>
      <c r="G1484" s="40"/>
      <c r="H1484" s="40"/>
      <c r="I1484" s="233"/>
      <c r="J1484" s="40"/>
      <c r="K1484" s="40"/>
      <c r="L1484" s="44"/>
      <c r="M1484" s="234"/>
      <c r="N1484" s="235"/>
      <c r="O1484" s="91"/>
      <c r="P1484" s="91"/>
      <c r="Q1484" s="91"/>
      <c r="R1484" s="91"/>
      <c r="S1484" s="91"/>
      <c r="T1484" s="92"/>
      <c r="U1484" s="38"/>
      <c r="V1484" s="38"/>
      <c r="W1484" s="38"/>
      <c r="X1484" s="38"/>
      <c r="Y1484" s="38"/>
      <c r="Z1484" s="38"/>
      <c r="AA1484" s="38"/>
      <c r="AB1484" s="38"/>
      <c r="AC1484" s="38"/>
      <c r="AD1484" s="38"/>
      <c r="AE1484" s="38"/>
      <c r="AT1484" s="17" t="s">
        <v>189</v>
      </c>
      <c r="AU1484" s="17" t="s">
        <v>127</v>
      </c>
    </row>
    <row r="1485" s="12" customFormat="1" ht="22.8" customHeight="1">
      <c r="A1485" s="12"/>
      <c r="B1485" s="202"/>
      <c r="C1485" s="203"/>
      <c r="D1485" s="204" t="s">
        <v>78</v>
      </c>
      <c r="E1485" s="216" t="s">
        <v>1997</v>
      </c>
      <c r="F1485" s="216" t="s">
        <v>1998</v>
      </c>
      <c r="G1485" s="203"/>
      <c r="H1485" s="203"/>
      <c r="I1485" s="206"/>
      <c r="J1485" s="217">
        <f>BK1485</f>
        <v>0</v>
      </c>
      <c r="K1485" s="203"/>
      <c r="L1485" s="208"/>
      <c r="M1485" s="209"/>
      <c r="N1485" s="210"/>
      <c r="O1485" s="210"/>
      <c r="P1485" s="211">
        <f>SUM(P1486:P1527)</f>
        <v>0</v>
      </c>
      <c r="Q1485" s="210"/>
      <c r="R1485" s="211">
        <f>SUM(R1486:R1527)</f>
        <v>0</v>
      </c>
      <c r="S1485" s="210"/>
      <c r="T1485" s="212">
        <f>SUM(T1486:T1527)</f>
        <v>0</v>
      </c>
      <c r="U1485" s="12"/>
      <c r="V1485" s="12"/>
      <c r="W1485" s="12"/>
      <c r="X1485" s="12"/>
      <c r="Y1485" s="12"/>
      <c r="Z1485" s="12"/>
      <c r="AA1485" s="12"/>
      <c r="AB1485" s="12"/>
      <c r="AC1485" s="12"/>
      <c r="AD1485" s="12"/>
      <c r="AE1485" s="12"/>
      <c r="AR1485" s="213" t="s">
        <v>127</v>
      </c>
      <c r="AT1485" s="214" t="s">
        <v>78</v>
      </c>
      <c r="AU1485" s="214" t="s">
        <v>86</v>
      </c>
      <c r="AY1485" s="213" t="s">
        <v>181</v>
      </c>
      <c r="BK1485" s="215">
        <f>SUM(BK1486:BK1527)</f>
        <v>0</v>
      </c>
    </row>
    <row r="1486" s="2" customFormat="1" ht="44.25" customHeight="1">
      <c r="A1486" s="38"/>
      <c r="B1486" s="39"/>
      <c r="C1486" s="218" t="s">
        <v>1119</v>
      </c>
      <c r="D1486" s="218" t="s">
        <v>183</v>
      </c>
      <c r="E1486" s="219" t="s">
        <v>1999</v>
      </c>
      <c r="F1486" s="220" t="s">
        <v>2000</v>
      </c>
      <c r="G1486" s="221" t="s">
        <v>227</v>
      </c>
      <c r="H1486" s="222">
        <v>154.184</v>
      </c>
      <c r="I1486" s="223"/>
      <c r="J1486" s="224">
        <f>ROUND(I1486*H1486,2)</f>
        <v>0</v>
      </c>
      <c r="K1486" s="220" t="s">
        <v>187</v>
      </c>
      <c r="L1486" s="44"/>
      <c r="M1486" s="225" t="s">
        <v>1</v>
      </c>
      <c r="N1486" s="226" t="s">
        <v>45</v>
      </c>
      <c r="O1486" s="91"/>
      <c r="P1486" s="227">
        <f>O1486*H1486</f>
        <v>0</v>
      </c>
      <c r="Q1486" s="227">
        <v>0</v>
      </c>
      <c r="R1486" s="227">
        <f>Q1486*H1486</f>
        <v>0</v>
      </c>
      <c r="S1486" s="227">
        <v>0</v>
      </c>
      <c r="T1486" s="228">
        <f>S1486*H1486</f>
        <v>0</v>
      </c>
      <c r="U1486" s="38"/>
      <c r="V1486" s="38"/>
      <c r="W1486" s="38"/>
      <c r="X1486" s="38"/>
      <c r="Y1486" s="38"/>
      <c r="Z1486" s="38"/>
      <c r="AA1486" s="38"/>
      <c r="AB1486" s="38"/>
      <c r="AC1486" s="38"/>
      <c r="AD1486" s="38"/>
      <c r="AE1486" s="38"/>
      <c r="AR1486" s="229" t="s">
        <v>228</v>
      </c>
      <c r="AT1486" s="229" t="s">
        <v>183</v>
      </c>
      <c r="AU1486" s="229" t="s">
        <v>127</v>
      </c>
      <c r="AY1486" s="17" t="s">
        <v>181</v>
      </c>
      <c r="BE1486" s="230">
        <f>IF(N1486="základní",J1486,0)</f>
        <v>0</v>
      </c>
      <c r="BF1486" s="230">
        <f>IF(N1486="snížená",J1486,0)</f>
        <v>0</v>
      </c>
      <c r="BG1486" s="230">
        <f>IF(N1486="zákl. přenesená",J1486,0)</f>
        <v>0</v>
      </c>
      <c r="BH1486" s="230">
        <f>IF(N1486="sníž. přenesená",J1486,0)</f>
        <v>0</v>
      </c>
      <c r="BI1486" s="230">
        <f>IF(N1486="nulová",J1486,0)</f>
        <v>0</v>
      </c>
      <c r="BJ1486" s="17" t="s">
        <v>127</v>
      </c>
      <c r="BK1486" s="230">
        <f>ROUND(I1486*H1486,2)</f>
        <v>0</v>
      </c>
      <c r="BL1486" s="17" t="s">
        <v>228</v>
      </c>
      <c r="BM1486" s="229" t="s">
        <v>2001</v>
      </c>
    </row>
    <row r="1487" s="2" customFormat="1">
      <c r="A1487" s="38"/>
      <c r="B1487" s="39"/>
      <c r="C1487" s="40"/>
      <c r="D1487" s="231" t="s">
        <v>189</v>
      </c>
      <c r="E1487" s="40"/>
      <c r="F1487" s="232" t="s">
        <v>2002</v>
      </c>
      <c r="G1487" s="40"/>
      <c r="H1487" s="40"/>
      <c r="I1487" s="233"/>
      <c r="J1487" s="40"/>
      <c r="K1487" s="40"/>
      <c r="L1487" s="44"/>
      <c r="M1487" s="234"/>
      <c r="N1487" s="235"/>
      <c r="O1487" s="91"/>
      <c r="P1487" s="91"/>
      <c r="Q1487" s="91"/>
      <c r="R1487" s="91"/>
      <c r="S1487" s="91"/>
      <c r="T1487" s="92"/>
      <c r="U1487" s="38"/>
      <c r="V1487" s="38"/>
      <c r="W1487" s="38"/>
      <c r="X1487" s="38"/>
      <c r="Y1487" s="38"/>
      <c r="Z1487" s="38"/>
      <c r="AA1487" s="38"/>
      <c r="AB1487" s="38"/>
      <c r="AC1487" s="38"/>
      <c r="AD1487" s="38"/>
      <c r="AE1487" s="38"/>
      <c r="AT1487" s="17" t="s">
        <v>189</v>
      </c>
      <c r="AU1487" s="17" t="s">
        <v>127</v>
      </c>
    </row>
    <row r="1488" s="13" customFormat="1">
      <c r="A1488" s="13"/>
      <c r="B1488" s="236"/>
      <c r="C1488" s="237"/>
      <c r="D1488" s="238" t="s">
        <v>191</v>
      </c>
      <c r="E1488" s="239" t="s">
        <v>1</v>
      </c>
      <c r="F1488" s="240" t="s">
        <v>705</v>
      </c>
      <c r="G1488" s="237"/>
      <c r="H1488" s="241">
        <v>8.0640000000000001</v>
      </c>
      <c r="I1488" s="242"/>
      <c r="J1488" s="237"/>
      <c r="K1488" s="237"/>
      <c r="L1488" s="243"/>
      <c r="M1488" s="244"/>
      <c r="N1488" s="245"/>
      <c r="O1488" s="245"/>
      <c r="P1488" s="245"/>
      <c r="Q1488" s="245"/>
      <c r="R1488" s="245"/>
      <c r="S1488" s="245"/>
      <c r="T1488" s="246"/>
      <c r="U1488" s="13"/>
      <c r="V1488" s="13"/>
      <c r="W1488" s="13"/>
      <c r="X1488" s="13"/>
      <c r="Y1488" s="13"/>
      <c r="Z1488" s="13"/>
      <c r="AA1488" s="13"/>
      <c r="AB1488" s="13"/>
      <c r="AC1488" s="13"/>
      <c r="AD1488" s="13"/>
      <c r="AE1488" s="13"/>
      <c r="AT1488" s="247" t="s">
        <v>191</v>
      </c>
      <c r="AU1488" s="247" t="s">
        <v>127</v>
      </c>
      <c r="AV1488" s="13" t="s">
        <v>127</v>
      </c>
      <c r="AW1488" s="13" t="s">
        <v>36</v>
      </c>
      <c r="AX1488" s="13" t="s">
        <v>79</v>
      </c>
      <c r="AY1488" s="247" t="s">
        <v>181</v>
      </c>
    </row>
    <row r="1489" s="13" customFormat="1">
      <c r="A1489" s="13"/>
      <c r="B1489" s="236"/>
      <c r="C1489" s="237"/>
      <c r="D1489" s="238" t="s">
        <v>191</v>
      </c>
      <c r="E1489" s="239" t="s">
        <v>1</v>
      </c>
      <c r="F1489" s="240" t="s">
        <v>715</v>
      </c>
      <c r="G1489" s="237"/>
      <c r="H1489" s="241">
        <v>165.87000000000001</v>
      </c>
      <c r="I1489" s="242"/>
      <c r="J1489" s="237"/>
      <c r="K1489" s="237"/>
      <c r="L1489" s="243"/>
      <c r="M1489" s="244"/>
      <c r="N1489" s="245"/>
      <c r="O1489" s="245"/>
      <c r="P1489" s="245"/>
      <c r="Q1489" s="245"/>
      <c r="R1489" s="245"/>
      <c r="S1489" s="245"/>
      <c r="T1489" s="246"/>
      <c r="U1489" s="13"/>
      <c r="V1489" s="13"/>
      <c r="W1489" s="13"/>
      <c r="X1489" s="13"/>
      <c r="Y1489" s="13"/>
      <c r="Z1489" s="13"/>
      <c r="AA1489" s="13"/>
      <c r="AB1489" s="13"/>
      <c r="AC1489" s="13"/>
      <c r="AD1489" s="13"/>
      <c r="AE1489" s="13"/>
      <c r="AT1489" s="247" t="s">
        <v>191</v>
      </c>
      <c r="AU1489" s="247" t="s">
        <v>127</v>
      </c>
      <c r="AV1489" s="13" t="s">
        <v>127</v>
      </c>
      <c r="AW1489" s="13" t="s">
        <v>36</v>
      </c>
      <c r="AX1489" s="13" t="s">
        <v>79</v>
      </c>
      <c r="AY1489" s="247" t="s">
        <v>181</v>
      </c>
    </row>
    <row r="1490" s="13" customFormat="1">
      <c r="A1490" s="13"/>
      <c r="B1490" s="236"/>
      <c r="C1490" s="237"/>
      <c r="D1490" s="238" t="s">
        <v>191</v>
      </c>
      <c r="E1490" s="239" t="s">
        <v>1</v>
      </c>
      <c r="F1490" s="240" t="s">
        <v>716</v>
      </c>
      <c r="G1490" s="237"/>
      <c r="H1490" s="241">
        <v>-19.75</v>
      </c>
      <c r="I1490" s="242"/>
      <c r="J1490" s="237"/>
      <c r="K1490" s="237"/>
      <c r="L1490" s="243"/>
      <c r="M1490" s="244"/>
      <c r="N1490" s="245"/>
      <c r="O1490" s="245"/>
      <c r="P1490" s="245"/>
      <c r="Q1490" s="245"/>
      <c r="R1490" s="245"/>
      <c r="S1490" s="245"/>
      <c r="T1490" s="246"/>
      <c r="U1490" s="13"/>
      <c r="V1490" s="13"/>
      <c r="W1490" s="13"/>
      <c r="X1490" s="13"/>
      <c r="Y1490" s="13"/>
      <c r="Z1490" s="13"/>
      <c r="AA1490" s="13"/>
      <c r="AB1490" s="13"/>
      <c r="AC1490" s="13"/>
      <c r="AD1490" s="13"/>
      <c r="AE1490" s="13"/>
      <c r="AT1490" s="247" t="s">
        <v>191</v>
      </c>
      <c r="AU1490" s="247" t="s">
        <v>127</v>
      </c>
      <c r="AV1490" s="13" t="s">
        <v>127</v>
      </c>
      <c r="AW1490" s="13" t="s">
        <v>36</v>
      </c>
      <c r="AX1490" s="13" t="s">
        <v>79</v>
      </c>
      <c r="AY1490" s="247" t="s">
        <v>181</v>
      </c>
    </row>
    <row r="1491" s="14" customFormat="1">
      <c r="A1491" s="14"/>
      <c r="B1491" s="248"/>
      <c r="C1491" s="249"/>
      <c r="D1491" s="238" t="s">
        <v>191</v>
      </c>
      <c r="E1491" s="250" t="s">
        <v>1</v>
      </c>
      <c r="F1491" s="251" t="s">
        <v>193</v>
      </c>
      <c r="G1491" s="249"/>
      <c r="H1491" s="252">
        <v>154.184</v>
      </c>
      <c r="I1491" s="253"/>
      <c r="J1491" s="249"/>
      <c r="K1491" s="249"/>
      <c r="L1491" s="254"/>
      <c r="M1491" s="255"/>
      <c r="N1491" s="256"/>
      <c r="O1491" s="256"/>
      <c r="P1491" s="256"/>
      <c r="Q1491" s="256"/>
      <c r="R1491" s="256"/>
      <c r="S1491" s="256"/>
      <c r="T1491" s="257"/>
      <c r="U1491" s="14"/>
      <c r="V1491" s="14"/>
      <c r="W1491" s="14"/>
      <c r="X1491" s="14"/>
      <c r="Y1491" s="14"/>
      <c r="Z1491" s="14"/>
      <c r="AA1491" s="14"/>
      <c r="AB1491" s="14"/>
      <c r="AC1491" s="14"/>
      <c r="AD1491" s="14"/>
      <c r="AE1491" s="14"/>
      <c r="AT1491" s="258" t="s">
        <v>191</v>
      </c>
      <c r="AU1491" s="258" t="s">
        <v>127</v>
      </c>
      <c r="AV1491" s="14" t="s">
        <v>188</v>
      </c>
      <c r="AW1491" s="14" t="s">
        <v>36</v>
      </c>
      <c r="AX1491" s="14" t="s">
        <v>86</v>
      </c>
      <c r="AY1491" s="258" t="s">
        <v>181</v>
      </c>
    </row>
    <row r="1492" s="2" customFormat="1" ht="24.15" customHeight="1">
      <c r="A1492" s="38"/>
      <c r="B1492" s="39"/>
      <c r="C1492" s="259" t="s">
        <v>2003</v>
      </c>
      <c r="D1492" s="259" t="s">
        <v>238</v>
      </c>
      <c r="E1492" s="260" t="s">
        <v>2004</v>
      </c>
      <c r="F1492" s="261" t="s">
        <v>2005</v>
      </c>
      <c r="G1492" s="262" t="s">
        <v>227</v>
      </c>
      <c r="H1492" s="263">
        <v>161.893</v>
      </c>
      <c r="I1492" s="264"/>
      <c r="J1492" s="265">
        <f>ROUND(I1492*H1492,2)</f>
        <v>0</v>
      </c>
      <c r="K1492" s="261" t="s">
        <v>729</v>
      </c>
      <c r="L1492" s="266"/>
      <c r="M1492" s="267" t="s">
        <v>1</v>
      </c>
      <c r="N1492" s="268" t="s">
        <v>45</v>
      </c>
      <c r="O1492" s="91"/>
      <c r="P1492" s="227">
        <f>O1492*H1492</f>
        <v>0</v>
      </c>
      <c r="Q1492" s="227">
        <v>0</v>
      </c>
      <c r="R1492" s="227">
        <f>Q1492*H1492</f>
        <v>0</v>
      </c>
      <c r="S1492" s="227">
        <v>0</v>
      </c>
      <c r="T1492" s="228">
        <f>S1492*H1492</f>
        <v>0</v>
      </c>
      <c r="U1492" s="38"/>
      <c r="V1492" s="38"/>
      <c r="W1492" s="38"/>
      <c r="X1492" s="38"/>
      <c r="Y1492" s="38"/>
      <c r="Z1492" s="38"/>
      <c r="AA1492" s="38"/>
      <c r="AB1492" s="38"/>
      <c r="AC1492" s="38"/>
      <c r="AD1492" s="38"/>
      <c r="AE1492" s="38"/>
      <c r="AR1492" s="229" t="s">
        <v>269</v>
      </c>
      <c r="AT1492" s="229" t="s">
        <v>238</v>
      </c>
      <c r="AU1492" s="229" t="s">
        <v>127</v>
      </c>
      <c r="AY1492" s="17" t="s">
        <v>181</v>
      </c>
      <c r="BE1492" s="230">
        <f>IF(N1492="základní",J1492,0)</f>
        <v>0</v>
      </c>
      <c r="BF1492" s="230">
        <f>IF(N1492="snížená",J1492,0)</f>
        <v>0</v>
      </c>
      <c r="BG1492" s="230">
        <f>IF(N1492="zákl. přenesená",J1492,0)</f>
        <v>0</v>
      </c>
      <c r="BH1492" s="230">
        <f>IF(N1492="sníž. přenesená",J1492,0)</f>
        <v>0</v>
      </c>
      <c r="BI1492" s="230">
        <f>IF(N1492="nulová",J1492,0)</f>
        <v>0</v>
      </c>
      <c r="BJ1492" s="17" t="s">
        <v>127</v>
      </c>
      <c r="BK1492" s="230">
        <f>ROUND(I1492*H1492,2)</f>
        <v>0</v>
      </c>
      <c r="BL1492" s="17" t="s">
        <v>228</v>
      </c>
      <c r="BM1492" s="229" t="s">
        <v>2006</v>
      </c>
    </row>
    <row r="1493" s="13" customFormat="1">
      <c r="A1493" s="13"/>
      <c r="B1493" s="236"/>
      <c r="C1493" s="237"/>
      <c r="D1493" s="238" t="s">
        <v>191</v>
      </c>
      <c r="E1493" s="239" t="s">
        <v>1</v>
      </c>
      <c r="F1493" s="240" t="s">
        <v>2007</v>
      </c>
      <c r="G1493" s="237"/>
      <c r="H1493" s="241">
        <v>161.893</v>
      </c>
      <c r="I1493" s="242"/>
      <c r="J1493" s="237"/>
      <c r="K1493" s="237"/>
      <c r="L1493" s="243"/>
      <c r="M1493" s="244"/>
      <c r="N1493" s="245"/>
      <c r="O1493" s="245"/>
      <c r="P1493" s="245"/>
      <c r="Q1493" s="245"/>
      <c r="R1493" s="245"/>
      <c r="S1493" s="245"/>
      <c r="T1493" s="246"/>
      <c r="U1493" s="13"/>
      <c r="V1493" s="13"/>
      <c r="W1493" s="13"/>
      <c r="X1493" s="13"/>
      <c r="Y1493" s="13"/>
      <c r="Z1493" s="13"/>
      <c r="AA1493" s="13"/>
      <c r="AB1493" s="13"/>
      <c r="AC1493" s="13"/>
      <c r="AD1493" s="13"/>
      <c r="AE1493" s="13"/>
      <c r="AT1493" s="247" t="s">
        <v>191</v>
      </c>
      <c r="AU1493" s="247" t="s">
        <v>127</v>
      </c>
      <c r="AV1493" s="13" t="s">
        <v>127</v>
      </c>
      <c r="AW1493" s="13" t="s">
        <v>36</v>
      </c>
      <c r="AX1493" s="13" t="s">
        <v>79</v>
      </c>
      <c r="AY1493" s="247" t="s">
        <v>181</v>
      </c>
    </row>
    <row r="1494" s="14" customFormat="1">
      <c r="A1494" s="14"/>
      <c r="B1494" s="248"/>
      <c r="C1494" s="249"/>
      <c r="D1494" s="238" t="s">
        <v>191</v>
      </c>
      <c r="E1494" s="250" t="s">
        <v>1</v>
      </c>
      <c r="F1494" s="251" t="s">
        <v>193</v>
      </c>
      <c r="G1494" s="249"/>
      <c r="H1494" s="252">
        <v>161.893</v>
      </c>
      <c r="I1494" s="253"/>
      <c r="J1494" s="249"/>
      <c r="K1494" s="249"/>
      <c r="L1494" s="254"/>
      <c r="M1494" s="255"/>
      <c r="N1494" s="256"/>
      <c r="O1494" s="256"/>
      <c r="P1494" s="256"/>
      <c r="Q1494" s="256"/>
      <c r="R1494" s="256"/>
      <c r="S1494" s="256"/>
      <c r="T1494" s="257"/>
      <c r="U1494" s="14"/>
      <c r="V1494" s="14"/>
      <c r="W1494" s="14"/>
      <c r="X1494" s="14"/>
      <c r="Y1494" s="14"/>
      <c r="Z1494" s="14"/>
      <c r="AA1494" s="14"/>
      <c r="AB1494" s="14"/>
      <c r="AC1494" s="14"/>
      <c r="AD1494" s="14"/>
      <c r="AE1494" s="14"/>
      <c r="AT1494" s="258" t="s">
        <v>191</v>
      </c>
      <c r="AU1494" s="258" t="s">
        <v>127</v>
      </c>
      <c r="AV1494" s="14" t="s">
        <v>188</v>
      </c>
      <c r="AW1494" s="14" t="s">
        <v>36</v>
      </c>
      <c r="AX1494" s="14" t="s">
        <v>86</v>
      </c>
      <c r="AY1494" s="258" t="s">
        <v>181</v>
      </c>
    </row>
    <row r="1495" s="2" customFormat="1" ht="44.25" customHeight="1">
      <c r="A1495" s="38"/>
      <c r="B1495" s="39"/>
      <c r="C1495" s="218" t="s">
        <v>1123</v>
      </c>
      <c r="D1495" s="218" t="s">
        <v>183</v>
      </c>
      <c r="E1495" s="219" t="s">
        <v>2008</v>
      </c>
      <c r="F1495" s="220" t="s">
        <v>2009</v>
      </c>
      <c r="G1495" s="221" t="s">
        <v>227</v>
      </c>
      <c r="H1495" s="222">
        <v>28.527000000000001</v>
      </c>
      <c r="I1495" s="223"/>
      <c r="J1495" s="224">
        <f>ROUND(I1495*H1495,2)</f>
        <v>0</v>
      </c>
      <c r="K1495" s="220" t="s">
        <v>187</v>
      </c>
      <c r="L1495" s="44"/>
      <c r="M1495" s="225" t="s">
        <v>1</v>
      </c>
      <c r="N1495" s="226" t="s">
        <v>45</v>
      </c>
      <c r="O1495" s="91"/>
      <c r="P1495" s="227">
        <f>O1495*H1495</f>
        <v>0</v>
      </c>
      <c r="Q1495" s="227">
        <v>0</v>
      </c>
      <c r="R1495" s="227">
        <f>Q1495*H1495</f>
        <v>0</v>
      </c>
      <c r="S1495" s="227">
        <v>0</v>
      </c>
      <c r="T1495" s="228">
        <f>S1495*H1495</f>
        <v>0</v>
      </c>
      <c r="U1495" s="38"/>
      <c r="V1495" s="38"/>
      <c r="W1495" s="38"/>
      <c r="X1495" s="38"/>
      <c r="Y1495" s="38"/>
      <c r="Z1495" s="38"/>
      <c r="AA1495" s="38"/>
      <c r="AB1495" s="38"/>
      <c r="AC1495" s="38"/>
      <c r="AD1495" s="38"/>
      <c r="AE1495" s="38"/>
      <c r="AR1495" s="229" t="s">
        <v>228</v>
      </c>
      <c r="AT1495" s="229" t="s">
        <v>183</v>
      </c>
      <c r="AU1495" s="229" t="s">
        <v>127</v>
      </c>
      <c r="AY1495" s="17" t="s">
        <v>181</v>
      </c>
      <c r="BE1495" s="230">
        <f>IF(N1495="základní",J1495,0)</f>
        <v>0</v>
      </c>
      <c r="BF1495" s="230">
        <f>IF(N1495="snížená",J1495,0)</f>
        <v>0</v>
      </c>
      <c r="BG1495" s="230">
        <f>IF(N1495="zákl. přenesená",J1495,0)</f>
        <v>0</v>
      </c>
      <c r="BH1495" s="230">
        <f>IF(N1495="sníž. přenesená",J1495,0)</f>
        <v>0</v>
      </c>
      <c r="BI1495" s="230">
        <f>IF(N1495="nulová",J1495,0)</f>
        <v>0</v>
      </c>
      <c r="BJ1495" s="17" t="s">
        <v>127</v>
      </c>
      <c r="BK1495" s="230">
        <f>ROUND(I1495*H1495,2)</f>
        <v>0</v>
      </c>
      <c r="BL1495" s="17" t="s">
        <v>228</v>
      </c>
      <c r="BM1495" s="229" t="s">
        <v>2010</v>
      </c>
    </row>
    <row r="1496" s="2" customFormat="1">
      <c r="A1496" s="38"/>
      <c r="B1496" s="39"/>
      <c r="C1496" s="40"/>
      <c r="D1496" s="231" t="s">
        <v>189</v>
      </c>
      <c r="E1496" s="40"/>
      <c r="F1496" s="232" t="s">
        <v>2011</v>
      </c>
      <c r="G1496" s="40"/>
      <c r="H1496" s="40"/>
      <c r="I1496" s="233"/>
      <c r="J1496" s="40"/>
      <c r="K1496" s="40"/>
      <c r="L1496" s="44"/>
      <c r="M1496" s="234"/>
      <c r="N1496" s="235"/>
      <c r="O1496" s="91"/>
      <c r="P1496" s="91"/>
      <c r="Q1496" s="91"/>
      <c r="R1496" s="91"/>
      <c r="S1496" s="91"/>
      <c r="T1496" s="92"/>
      <c r="U1496" s="38"/>
      <c r="V1496" s="38"/>
      <c r="W1496" s="38"/>
      <c r="X1496" s="38"/>
      <c r="Y1496" s="38"/>
      <c r="Z1496" s="38"/>
      <c r="AA1496" s="38"/>
      <c r="AB1496" s="38"/>
      <c r="AC1496" s="38"/>
      <c r="AD1496" s="38"/>
      <c r="AE1496" s="38"/>
      <c r="AT1496" s="17" t="s">
        <v>189</v>
      </c>
      <c r="AU1496" s="17" t="s">
        <v>127</v>
      </c>
    </row>
    <row r="1497" s="13" customFormat="1">
      <c r="A1497" s="13"/>
      <c r="B1497" s="236"/>
      <c r="C1497" s="237"/>
      <c r="D1497" s="238" t="s">
        <v>191</v>
      </c>
      <c r="E1497" s="239" t="s">
        <v>1</v>
      </c>
      <c r="F1497" s="240" t="s">
        <v>695</v>
      </c>
      <c r="G1497" s="237"/>
      <c r="H1497" s="241">
        <v>3.552</v>
      </c>
      <c r="I1497" s="242"/>
      <c r="J1497" s="237"/>
      <c r="K1497" s="237"/>
      <c r="L1497" s="243"/>
      <c r="M1497" s="244"/>
      <c r="N1497" s="245"/>
      <c r="O1497" s="245"/>
      <c r="P1497" s="245"/>
      <c r="Q1497" s="245"/>
      <c r="R1497" s="245"/>
      <c r="S1497" s="245"/>
      <c r="T1497" s="246"/>
      <c r="U1497" s="13"/>
      <c r="V1497" s="13"/>
      <c r="W1497" s="13"/>
      <c r="X1497" s="13"/>
      <c r="Y1497" s="13"/>
      <c r="Z1497" s="13"/>
      <c r="AA1497" s="13"/>
      <c r="AB1497" s="13"/>
      <c r="AC1497" s="13"/>
      <c r="AD1497" s="13"/>
      <c r="AE1497" s="13"/>
      <c r="AT1497" s="247" t="s">
        <v>191</v>
      </c>
      <c r="AU1497" s="247" t="s">
        <v>127</v>
      </c>
      <c r="AV1497" s="13" t="s">
        <v>127</v>
      </c>
      <c r="AW1497" s="13" t="s">
        <v>36</v>
      </c>
      <c r="AX1497" s="13" t="s">
        <v>79</v>
      </c>
      <c r="AY1497" s="247" t="s">
        <v>181</v>
      </c>
    </row>
    <row r="1498" s="13" customFormat="1">
      <c r="A1498" s="13"/>
      <c r="B1498" s="236"/>
      <c r="C1498" s="237"/>
      <c r="D1498" s="238" t="s">
        <v>191</v>
      </c>
      <c r="E1498" s="239" t="s">
        <v>1</v>
      </c>
      <c r="F1498" s="240" t="s">
        <v>726</v>
      </c>
      <c r="G1498" s="237"/>
      <c r="H1498" s="241">
        <v>24.975000000000001</v>
      </c>
      <c r="I1498" s="242"/>
      <c r="J1498" s="237"/>
      <c r="K1498" s="237"/>
      <c r="L1498" s="243"/>
      <c r="M1498" s="244"/>
      <c r="N1498" s="245"/>
      <c r="O1498" s="245"/>
      <c r="P1498" s="245"/>
      <c r="Q1498" s="245"/>
      <c r="R1498" s="245"/>
      <c r="S1498" s="245"/>
      <c r="T1498" s="246"/>
      <c r="U1498" s="13"/>
      <c r="V1498" s="13"/>
      <c r="W1498" s="13"/>
      <c r="X1498" s="13"/>
      <c r="Y1498" s="13"/>
      <c r="Z1498" s="13"/>
      <c r="AA1498" s="13"/>
      <c r="AB1498" s="13"/>
      <c r="AC1498" s="13"/>
      <c r="AD1498" s="13"/>
      <c r="AE1498" s="13"/>
      <c r="AT1498" s="247" t="s">
        <v>191</v>
      </c>
      <c r="AU1498" s="247" t="s">
        <v>127</v>
      </c>
      <c r="AV1498" s="13" t="s">
        <v>127</v>
      </c>
      <c r="AW1498" s="13" t="s">
        <v>36</v>
      </c>
      <c r="AX1498" s="13" t="s">
        <v>79</v>
      </c>
      <c r="AY1498" s="247" t="s">
        <v>181</v>
      </c>
    </row>
    <row r="1499" s="14" customFormat="1">
      <c r="A1499" s="14"/>
      <c r="B1499" s="248"/>
      <c r="C1499" s="249"/>
      <c r="D1499" s="238" t="s">
        <v>191</v>
      </c>
      <c r="E1499" s="250" t="s">
        <v>1</v>
      </c>
      <c r="F1499" s="251" t="s">
        <v>193</v>
      </c>
      <c r="G1499" s="249"/>
      <c r="H1499" s="252">
        <v>28.527000000000001</v>
      </c>
      <c r="I1499" s="253"/>
      <c r="J1499" s="249"/>
      <c r="K1499" s="249"/>
      <c r="L1499" s="254"/>
      <c r="M1499" s="255"/>
      <c r="N1499" s="256"/>
      <c r="O1499" s="256"/>
      <c r="P1499" s="256"/>
      <c r="Q1499" s="256"/>
      <c r="R1499" s="256"/>
      <c r="S1499" s="256"/>
      <c r="T1499" s="257"/>
      <c r="U1499" s="14"/>
      <c r="V1499" s="14"/>
      <c r="W1499" s="14"/>
      <c r="X1499" s="14"/>
      <c r="Y1499" s="14"/>
      <c r="Z1499" s="14"/>
      <c r="AA1499" s="14"/>
      <c r="AB1499" s="14"/>
      <c r="AC1499" s="14"/>
      <c r="AD1499" s="14"/>
      <c r="AE1499" s="14"/>
      <c r="AT1499" s="258" t="s">
        <v>191</v>
      </c>
      <c r="AU1499" s="258" t="s">
        <v>127</v>
      </c>
      <c r="AV1499" s="14" t="s">
        <v>188</v>
      </c>
      <c r="AW1499" s="14" t="s">
        <v>36</v>
      </c>
      <c r="AX1499" s="14" t="s">
        <v>86</v>
      </c>
      <c r="AY1499" s="258" t="s">
        <v>181</v>
      </c>
    </row>
    <row r="1500" s="2" customFormat="1" ht="24.15" customHeight="1">
      <c r="A1500" s="38"/>
      <c r="B1500" s="39"/>
      <c r="C1500" s="259" t="s">
        <v>2012</v>
      </c>
      <c r="D1500" s="259" t="s">
        <v>238</v>
      </c>
      <c r="E1500" s="260" t="s">
        <v>2013</v>
      </c>
      <c r="F1500" s="261" t="s">
        <v>2005</v>
      </c>
      <c r="G1500" s="262" t="s">
        <v>227</v>
      </c>
      <c r="H1500" s="263">
        <v>29.952999999999999</v>
      </c>
      <c r="I1500" s="264"/>
      <c r="J1500" s="265">
        <f>ROUND(I1500*H1500,2)</f>
        <v>0</v>
      </c>
      <c r="K1500" s="261" t="s">
        <v>729</v>
      </c>
      <c r="L1500" s="266"/>
      <c r="M1500" s="267" t="s">
        <v>1</v>
      </c>
      <c r="N1500" s="268" t="s">
        <v>45</v>
      </c>
      <c r="O1500" s="91"/>
      <c r="P1500" s="227">
        <f>O1500*H1500</f>
        <v>0</v>
      </c>
      <c r="Q1500" s="227">
        <v>0</v>
      </c>
      <c r="R1500" s="227">
        <f>Q1500*H1500</f>
        <v>0</v>
      </c>
      <c r="S1500" s="227">
        <v>0</v>
      </c>
      <c r="T1500" s="228">
        <f>S1500*H1500</f>
        <v>0</v>
      </c>
      <c r="U1500" s="38"/>
      <c r="V1500" s="38"/>
      <c r="W1500" s="38"/>
      <c r="X1500" s="38"/>
      <c r="Y1500" s="38"/>
      <c r="Z1500" s="38"/>
      <c r="AA1500" s="38"/>
      <c r="AB1500" s="38"/>
      <c r="AC1500" s="38"/>
      <c r="AD1500" s="38"/>
      <c r="AE1500" s="38"/>
      <c r="AR1500" s="229" t="s">
        <v>269</v>
      </c>
      <c r="AT1500" s="229" t="s">
        <v>238</v>
      </c>
      <c r="AU1500" s="229" t="s">
        <v>127</v>
      </c>
      <c r="AY1500" s="17" t="s">
        <v>181</v>
      </c>
      <c r="BE1500" s="230">
        <f>IF(N1500="základní",J1500,0)</f>
        <v>0</v>
      </c>
      <c r="BF1500" s="230">
        <f>IF(N1500="snížená",J1500,0)</f>
        <v>0</v>
      </c>
      <c r="BG1500" s="230">
        <f>IF(N1500="zákl. přenesená",J1500,0)</f>
        <v>0</v>
      </c>
      <c r="BH1500" s="230">
        <f>IF(N1500="sníž. přenesená",J1500,0)</f>
        <v>0</v>
      </c>
      <c r="BI1500" s="230">
        <f>IF(N1500="nulová",J1500,0)</f>
        <v>0</v>
      </c>
      <c r="BJ1500" s="17" t="s">
        <v>127</v>
      </c>
      <c r="BK1500" s="230">
        <f>ROUND(I1500*H1500,2)</f>
        <v>0</v>
      </c>
      <c r="BL1500" s="17" t="s">
        <v>228</v>
      </c>
      <c r="BM1500" s="229" t="s">
        <v>2014</v>
      </c>
    </row>
    <row r="1501" s="13" customFormat="1">
      <c r="A1501" s="13"/>
      <c r="B1501" s="236"/>
      <c r="C1501" s="237"/>
      <c r="D1501" s="238" t="s">
        <v>191</v>
      </c>
      <c r="E1501" s="239" t="s">
        <v>1</v>
      </c>
      <c r="F1501" s="240" t="s">
        <v>2015</v>
      </c>
      <c r="G1501" s="237"/>
      <c r="H1501" s="241">
        <v>29.952999999999999</v>
      </c>
      <c r="I1501" s="242"/>
      <c r="J1501" s="237"/>
      <c r="K1501" s="237"/>
      <c r="L1501" s="243"/>
      <c r="M1501" s="244"/>
      <c r="N1501" s="245"/>
      <c r="O1501" s="245"/>
      <c r="P1501" s="245"/>
      <c r="Q1501" s="245"/>
      <c r="R1501" s="245"/>
      <c r="S1501" s="245"/>
      <c r="T1501" s="246"/>
      <c r="U1501" s="13"/>
      <c r="V1501" s="13"/>
      <c r="W1501" s="13"/>
      <c r="X1501" s="13"/>
      <c r="Y1501" s="13"/>
      <c r="Z1501" s="13"/>
      <c r="AA1501" s="13"/>
      <c r="AB1501" s="13"/>
      <c r="AC1501" s="13"/>
      <c r="AD1501" s="13"/>
      <c r="AE1501" s="13"/>
      <c r="AT1501" s="247" t="s">
        <v>191</v>
      </c>
      <c r="AU1501" s="247" t="s">
        <v>127</v>
      </c>
      <c r="AV1501" s="13" t="s">
        <v>127</v>
      </c>
      <c r="AW1501" s="13" t="s">
        <v>36</v>
      </c>
      <c r="AX1501" s="13" t="s">
        <v>79</v>
      </c>
      <c r="AY1501" s="247" t="s">
        <v>181</v>
      </c>
    </row>
    <row r="1502" s="14" customFormat="1">
      <c r="A1502" s="14"/>
      <c r="B1502" s="248"/>
      <c r="C1502" s="249"/>
      <c r="D1502" s="238" t="s">
        <v>191</v>
      </c>
      <c r="E1502" s="250" t="s">
        <v>1</v>
      </c>
      <c r="F1502" s="251" t="s">
        <v>193</v>
      </c>
      <c r="G1502" s="249"/>
      <c r="H1502" s="252">
        <v>29.952999999999999</v>
      </c>
      <c r="I1502" s="253"/>
      <c r="J1502" s="249"/>
      <c r="K1502" s="249"/>
      <c r="L1502" s="254"/>
      <c r="M1502" s="255"/>
      <c r="N1502" s="256"/>
      <c r="O1502" s="256"/>
      <c r="P1502" s="256"/>
      <c r="Q1502" s="256"/>
      <c r="R1502" s="256"/>
      <c r="S1502" s="256"/>
      <c r="T1502" s="257"/>
      <c r="U1502" s="14"/>
      <c r="V1502" s="14"/>
      <c r="W1502" s="14"/>
      <c r="X1502" s="14"/>
      <c r="Y1502" s="14"/>
      <c r="Z1502" s="14"/>
      <c r="AA1502" s="14"/>
      <c r="AB1502" s="14"/>
      <c r="AC1502" s="14"/>
      <c r="AD1502" s="14"/>
      <c r="AE1502" s="14"/>
      <c r="AT1502" s="258" t="s">
        <v>191</v>
      </c>
      <c r="AU1502" s="258" t="s">
        <v>127</v>
      </c>
      <c r="AV1502" s="14" t="s">
        <v>188</v>
      </c>
      <c r="AW1502" s="14" t="s">
        <v>36</v>
      </c>
      <c r="AX1502" s="14" t="s">
        <v>86</v>
      </c>
      <c r="AY1502" s="258" t="s">
        <v>181</v>
      </c>
    </row>
    <row r="1503" s="2" customFormat="1" ht="44.25" customHeight="1">
      <c r="A1503" s="38"/>
      <c r="B1503" s="39"/>
      <c r="C1503" s="218" t="s">
        <v>1128</v>
      </c>
      <c r="D1503" s="218" t="s">
        <v>183</v>
      </c>
      <c r="E1503" s="219" t="s">
        <v>2016</v>
      </c>
      <c r="F1503" s="220" t="s">
        <v>2017</v>
      </c>
      <c r="G1503" s="221" t="s">
        <v>227</v>
      </c>
      <c r="H1503" s="222">
        <v>61.32</v>
      </c>
      <c r="I1503" s="223"/>
      <c r="J1503" s="224">
        <f>ROUND(I1503*H1503,2)</f>
        <v>0</v>
      </c>
      <c r="K1503" s="220" t="s">
        <v>187</v>
      </c>
      <c r="L1503" s="44"/>
      <c r="M1503" s="225" t="s">
        <v>1</v>
      </c>
      <c r="N1503" s="226" t="s">
        <v>45</v>
      </c>
      <c r="O1503" s="91"/>
      <c r="P1503" s="227">
        <f>O1503*H1503</f>
        <v>0</v>
      </c>
      <c r="Q1503" s="227">
        <v>0</v>
      </c>
      <c r="R1503" s="227">
        <f>Q1503*H1503</f>
        <v>0</v>
      </c>
      <c r="S1503" s="227">
        <v>0</v>
      </c>
      <c r="T1503" s="228">
        <f>S1503*H1503</f>
        <v>0</v>
      </c>
      <c r="U1503" s="38"/>
      <c r="V1503" s="38"/>
      <c r="W1503" s="38"/>
      <c r="X1503" s="38"/>
      <c r="Y1503" s="38"/>
      <c r="Z1503" s="38"/>
      <c r="AA1503" s="38"/>
      <c r="AB1503" s="38"/>
      <c r="AC1503" s="38"/>
      <c r="AD1503" s="38"/>
      <c r="AE1503" s="38"/>
      <c r="AR1503" s="229" t="s">
        <v>228</v>
      </c>
      <c r="AT1503" s="229" t="s">
        <v>183</v>
      </c>
      <c r="AU1503" s="229" t="s">
        <v>127</v>
      </c>
      <c r="AY1503" s="17" t="s">
        <v>181</v>
      </c>
      <c r="BE1503" s="230">
        <f>IF(N1503="základní",J1503,0)</f>
        <v>0</v>
      </c>
      <c r="BF1503" s="230">
        <f>IF(N1503="snížená",J1503,0)</f>
        <v>0</v>
      </c>
      <c r="BG1503" s="230">
        <f>IF(N1503="zákl. přenesená",J1503,0)</f>
        <v>0</v>
      </c>
      <c r="BH1503" s="230">
        <f>IF(N1503="sníž. přenesená",J1503,0)</f>
        <v>0</v>
      </c>
      <c r="BI1503" s="230">
        <f>IF(N1503="nulová",J1503,0)</f>
        <v>0</v>
      </c>
      <c r="BJ1503" s="17" t="s">
        <v>127</v>
      </c>
      <c r="BK1503" s="230">
        <f>ROUND(I1503*H1503,2)</f>
        <v>0</v>
      </c>
      <c r="BL1503" s="17" t="s">
        <v>228</v>
      </c>
      <c r="BM1503" s="229" t="s">
        <v>986</v>
      </c>
    </row>
    <row r="1504" s="2" customFormat="1">
      <c r="A1504" s="38"/>
      <c r="B1504" s="39"/>
      <c r="C1504" s="40"/>
      <c r="D1504" s="231" t="s">
        <v>189</v>
      </c>
      <c r="E1504" s="40"/>
      <c r="F1504" s="232" t="s">
        <v>2018</v>
      </c>
      <c r="G1504" s="40"/>
      <c r="H1504" s="40"/>
      <c r="I1504" s="233"/>
      <c r="J1504" s="40"/>
      <c r="K1504" s="40"/>
      <c r="L1504" s="44"/>
      <c r="M1504" s="234"/>
      <c r="N1504" s="235"/>
      <c r="O1504" s="91"/>
      <c r="P1504" s="91"/>
      <c r="Q1504" s="91"/>
      <c r="R1504" s="91"/>
      <c r="S1504" s="91"/>
      <c r="T1504" s="92"/>
      <c r="U1504" s="38"/>
      <c r="V1504" s="38"/>
      <c r="W1504" s="38"/>
      <c r="X1504" s="38"/>
      <c r="Y1504" s="38"/>
      <c r="Z1504" s="38"/>
      <c r="AA1504" s="38"/>
      <c r="AB1504" s="38"/>
      <c r="AC1504" s="38"/>
      <c r="AD1504" s="38"/>
      <c r="AE1504" s="38"/>
      <c r="AT1504" s="17" t="s">
        <v>189</v>
      </c>
      <c r="AU1504" s="17" t="s">
        <v>127</v>
      </c>
    </row>
    <row r="1505" s="15" customFormat="1">
      <c r="A1505" s="15"/>
      <c r="B1505" s="269"/>
      <c r="C1505" s="270"/>
      <c r="D1505" s="238" t="s">
        <v>191</v>
      </c>
      <c r="E1505" s="271" t="s">
        <v>1</v>
      </c>
      <c r="F1505" s="272" t="s">
        <v>2019</v>
      </c>
      <c r="G1505" s="270"/>
      <c r="H1505" s="271" t="s">
        <v>1</v>
      </c>
      <c r="I1505" s="273"/>
      <c r="J1505" s="270"/>
      <c r="K1505" s="270"/>
      <c r="L1505" s="274"/>
      <c r="M1505" s="275"/>
      <c r="N1505" s="276"/>
      <c r="O1505" s="276"/>
      <c r="P1505" s="276"/>
      <c r="Q1505" s="276"/>
      <c r="R1505" s="276"/>
      <c r="S1505" s="276"/>
      <c r="T1505" s="277"/>
      <c r="U1505" s="15"/>
      <c r="V1505" s="15"/>
      <c r="W1505" s="15"/>
      <c r="X1505" s="15"/>
      <c r="Y1505" s="15"/>
      <c r="Z1505" s="15"/>
      <c r="AA1505" s="15"/>
      <c r="AB1505" s="15"/>
      <c r="AC1505" s="15"/>
      <c r="AD1505" s="15"/>
      <c r="AE1505" s="15"/>
      <c r="AT1505" s="278" t="s">
        <v>191</v>
      </c>
      <c r="AU1505" s="278" t="s">
        <v>127</v>
      </c>
      <c r="AV1505" s="15" t="s">
        <v>86</v>
      </c>
      <c r="AW1505" s="15" t="s">
        <v>36</v>
      </c>
      <c r="AX1505" s="15" t="s">
        <v>79</v>
      </c>
      <c r="AY1505" s="278" t="s">
        <v>181</v>
      </c>
    </row>
    <row r="1506" s="13" customFormat="1">
      <c r="A1506" s="13"/>
      <c r="B1506" s="236"/>
      <c r="C1506" s="237"/>
      <c r="D1506" s="238" t="s">
        <v>191</v>
      </c>
      <c r="E1506" s="239" t="s">
        <v>1</v>
      </c>
      <c r="F1506" s="240" t="s">
        <v>2020</v>
      </c>
      <c r="G1506" s="237"/>
      <c r="H1506" s="241">
        <v>14.560000000000001</v>
      </c>
      <c r="I1506" s="242"/>
      <c r="J1506" s="237"/>
      <c r="K1506" s="237"/>
      <c r="L1506" s="243"/>
      <c r="M1506" s="244"/>
      <c r="N1506" s="245"/>
      <c r="O1506" s="245"/>
      <c r="P1506" s="245"/>
      <c r="Q1506" s="245"/>
      <c r="R1506" s="245"/>
      <c r="S1506" s="245"/>
      <c r="T1506" s="246"/>
      <c r="U1506" s="13"/>
      <c r="V1506" s="13"/>
      <c r="W1506" s="13"/>
      <c r="X1506" s="13"/>
      <c r="Y1506" s="13"/>
      <c r="Z1506" s="13"/>
      <c r="AA1506" s="13"/>
      <c r="AB1506" s="13"/>
      <c r="AC1506" s="13"/>
      <c r="AD1506" s="13"/>
      <c r="AE1506" s="13"/>
      <c r="AT1506" s="247" t="s">
        <v>191</v>
      </c>
      <c r="AU1506" s="247" t="s">
        <v>127</v>
      </c>
      <c r="AV1506" s="13" t="s">
        <v>127</v>
      </c>
      <c r="AW1506" s="13" t="s">
        <v>36</v>
      </c>
      <c r="AX1506" s="13" t="s">
        <v>79</v>
      </c>
      <c r="AY1506" s="247" t="s">
        <v>181</v>
      </c>
    </row>
    <row r="1507" s="13" customFormat="1">
      <c r="A1507" s="13"/>
      <c r="B1507" s="236"/>
      <c r="C1507" s="237"/>
      <c r="D1507" s="238" t="s">
        <v>191</v>
      </c>
      <c r="E1507" s="239" t="s">
        <v>1</v>
      </c>
      <c r="F1507" s="240" t="s">
        <v>2021</v>
      </c>
      <c r="G1507" s="237"/>
      <c r="H1507" s="241">
        <v>21.280000000000001</v>
      </c>
      <c r="I1507" s="242"/>
      <c r="J1507" s="237"/>
      <c r="K1507" s="237"/>
      <c r="L1507" s="243"/>
      <c r="M1507" s="244"/>
      <c r="N1507" s="245"/>
      <c r="O1507" s="245"/>
      <c r="P1507" s="245"/>
      <c r="Q1507" s="245"/>
      <c r="R1507" s="245"/>
      <c r="S1507" s="245"/>
      <c r="T1507" s="246"/>
      <c r="U1507" s="13"/>
      <c r="V1507" s="13"/>
      <c r="W1507" s="13"/>
      <c r="X1507" s="13"/>
      <c r="Y1507" s="13"/>
      <c r="Z1507" s="13"/>
      <c r="AA1507" s="13"/>
      <c r="AB1507" s="13"/>
      <c r="AC1507" s="13"/>
      <c r="AD1507" s="13"/>
      <c r="AE1507" s="13"/>
      <c r="AT1507" s="247" t="s">
        <v>191</v>
      </c>
      <c r="AU1507" s="247" t="s">
        <v>127</v>
      </c>
      <c r="AV1507" s="13" t="s">
        <v>127</v>
      </c>
      <c r="AW1507" s="13" t="s">
        <v>36</v>
      </c>
      <c r="AX1507" s="13" t="s">
        <v>79</v>
      </c>
      <c r="AY1507" s="247" t="s">
        <v>181</v>
      </c>
    </row>
    <row r="1508" s="13" customFormat="1">
      <c r="A1508" s="13"/>
      <c r="B1508" s="236"/>
      <c r="C1508" s="237"/>
      <c r="D1508" s="238" t="s">
        <v>191</v>
      </c>
      <c r="E1508" s="239" t="s">
        <v>1</v>
      </c>
      <c r="F1508" s="240" t="s">
        <v>2022</v>
      </c>
      <c r="G1508" s="237"/>
      <c r="H1508" s="241">
        <v>16.800000000000001</v>
      </c>
      <c r="I1508" s="242"/>
      <c r="J1508" s="237"/>
      <c r="K1508" s="237"/>
      <c r="L1508" s="243"/>
      <c r="M1508" s="244"/>
      <c r="N1508" s="245"/>
      <c r="O1508" s="245"/>
      <c r="P1508" s="245"/>
      <c r="Q1508" s="245"/>
      <c r="R1508" s="245"/>
      <c r="S1508" s="245"/>
      <c r="T1508" s="246"/>
      <c r="U1508" s="13"/>
      <c r="V1508" s="13"/>
      <c r="W1508" s="13"/>
      <c r="X1508" s="13"/>
      <c r="Y1508" s="13"/>
      <c r="Z1508" s="13"/>
      <c r="AA1508" s="13"/>
      <c r="AB1508" s="13"/>
      <c r="AC1508" s="13"/>
      <c r="AD1508" s="13"/>
      <c r="AE1508" s="13"/>
      <c r="AT1508" s="247" t="s">
        <v>191</v>
      </c>
      <c r="AU1508" s="247" t="s">
        <v>127</v>
      </c>
      <c r="AV1508" s="13" t="s">
        <v>127</v>
      </c>
      <c r="AW1508" s="13" t="s">
        <v>36</v>
      </c>
      <c r="AX1508" s="13" t="s">
        <v>79</v>
      </c>
      <c r="AY1508" s="247" t="s">
        <v>181</v>
      </c>
    </row>
    <row r="1509" s="13" customFormat="1">
      <c r="A1509" s="13"/>
      <c r="B1509" s="236"/>
      <c r="C1509" s="237"/>
      <c r="D1509" s="238" t="s">
        <v>191</v>
      </c>
      <c r="E1509" s="239" t="s">
        <v>1</v>
      </c>
      <c r="F1509" s="240" t="s">
        <v>2023</v>
      </c>
      <c r="G1509" s="237"/>
      <c r="H1509" s="241">
        <v>8.6799999999999997</v>
      </c>
      <c r="I1509" s="242"/>
      <c r="J1509" s="237"/>
      <c r="K1509" s="237"/>
      <c r="L1509" s="243"/>
      <c r="M1509" s="244"/>
      <c r="N1509" s="245"/>
      <c r="O1509" s="245"/>
      <c r="P1509" s="245"/>
      <c r="Q1509" s="245"/>
      <c r="R1509" s="245"/>
      <c r="S1509" s="245"/>
      <c r="T1509" s="246"/>
      <c r="U1509" s="13"/>
      <c r="V1509" s="13"/>
      <c r="W1509" s="13"/>
      <c r="X1509" s="13"/>
      <c r="Y1509" s="13"/>
      <c r="Z1509" s="13"/>
      <c r="AA1509" s="13"/>
      <c r="AB1509" s="13"/>
      <c r="AC1509" s="13"/>
      <c r="AD1509" s="13"/>
      <c r="AE1509" s="13"/>
      <c r="AT1509" s="247" t="s">
        <v>191</v>
      </c>
      <c r="AU1509" s="247" t="s">
        <v>127</v>
      </c>
      <c r="AV1509" s="13" t="s">
        <v>127</v>
      </c>
      <c r="AW1509" s="13" t="s">
        <v>36</v>
      </c>
      <c r="AX1509" s="13" t="s">
        <v>79</v>
      </c>
      <c r="AY1509" s="247" t="s">
        <v>181</v>
      </c>
    </row>
    <row r="1510" s="14" customFormat="1">
      <c r="A1510" s="14"/>
      <c r="B1510" s="248"/>
      <c r="C1510" s="249"/>
      <c r="D1510" s="238" t="s">
        <v>191</v>
      </c>
      <c r="E1510" s="250" t="s">
        <v>1</v>
      </c>
      <c r="F1510" s="251" t="s">
        <v>193</v>
      </c>
      <c r="G1510" s="249"/>
      <c r="H1510" s="252">
        <v>61.32</v>
      </c>
      <c r="I1510" s="253"/>
      <c r="J1510" s="249"/>
      <c r="K1510" s="249"/>
      <c r="L1510" s="254"/>
      <c r="M1510" s="255"/>
      <c r="N1510" s="256"/>
      <c r="O1510" s="256"/>
      <c r="P1510" s="256"/>
      <c r="Q1510" s="256"/>
      <c r="R1510" s="256"/>
      <c r="S1510" s="256"/>
      <c r="T1510" s="257"/>
      <c r="U1510" s="14"/>
      <c r="V1510" s="14"/>
      <c r="W1510" s="14"/>
      <c r="X1510" s="14"/>
      <c r="Y1510" s="14"/>
      <c r="Z1510" s="14"/>
      <c r="AA1510" s="14"/>
      <c r="AB1510" s="14"/>
      <c r="AC1510" s="14"/>
      <c r="AD1510" s="14"/>
      <c r="AE1510" s="14"/>
      <c r="AT1510" s="258" t="s">
        <v>191</v>
      </c>
      <c r="AU1510" s="258" t="s">
        <v>127</v>
      </c>
      <c r="AV1510" s="14" t="s">
        <v>188</v>
      </c>
      <c r="AW1510" s="14" t="s">
        <v>36</v>
      </c>
      <c r="AX1510" s="14" t="s">
        <v>86</v>
      </c>
      <c r="AY1510" s="258" t="s">
        <v>181</v>
      </c>
    </row>
    <row r="1511" s="2" customFormat="1" ht="24.15" customHeight="1">
      <c r="A1511" s="38"/>
      <c r="B1511" s="39"/>
      <c r="C1511" s="259" t="s">
        <v>2024</v>
      </c>
      <c r="D1511" s="259" t="s">
        <v>238</v>
      </c>
      <c r="E1511" s="260" t="s">
        <v>2013</v>
      </c>
      <c r="F1511" s="261" t="s">
        <v>2005</v>
      </c>
      <c r="G1511" s="262" t="s">
        <v>227</v>
      </c>
      <c r="H1511" s="263">
        <v>64.385999999999996</v>
      </c>
      <c r="I1511" s="264"/>
      <c r="J1511" s="265">
        <f>ROUND(I1511*H1511,2)</f>
        <v>0</v>
      </c>
      <c r="K1511" s="261" t="s">
        <v>729</v>
      </c>
      <c r="L1511" s="266"/>
      <c r="M1511" s="267" t="s">
        <v>1</v>
      </c>
      <c r="N1511" s="268" t="s">
        <v>45</v>
      </c>
      <c r="O1511" s="91"/>
      <c r="P1511" s="227">
        <f>O1511*H1511</f>
        <v>0</v>
      </c>
      <c r="Q1511" s="227">
        <v>0</v>
      </c>
      <c r="R1511" s="227">
        <f>Q1511*H1511</f>
        <v>0</v>
      </c>
      <c r="S1511" s="227">
        <v>0</v>
      </c>
      <c r="T1511" s="228">
        <f>S1511*H1511</f>
        <v>0</v>
      </c>
      <c r="U1511" s="38"/>
      <c r="V1511" s="38"/>
      <c r="W1511" s="38"/>
      <c r="X1511" s="38"/>
      <c r="Y1511" s="38"/>
      <c r="Z1511" s="38"/>
      <c r="AA1511" s="38"/>
      <c r="AB1511" s="38"/>
      <c r="AC1511" s="38"/>
      <c r="AD1511" s="38"/>
      <c r="AE1511" s="38"/>
      <c r="AR1511" s="229" t="s">
        <v>269</v>
      </c>
      <c r="AT1511" s="229" t="s">
        <v>238</v>
      </c>
      <c r="AU1511" s="229" t="s">
        <v>127</v>
      </c>
      <c r="AY1511" s="17" t="s">
        <v>181</v>
      </c>
      <c r="BE1511" s="230">
        <f>IF(N1511="základní",J1511,0)</f>
        <v>0</v>
      </c>
      <c r="BF1511" s="230">
        <f>IF(N1511="snížená",J1511,0)</f>
        <v>0</v>
      </c>
      <c r="BG1511" s="230">
        <f>IF(N1511="zákl. přenesená",J1511,0)</f>
        <v>0</v>
      </c>
      <c r="BH1511" s="230">
        <f>IF(N1511="sníž. přenesená",J1511,0)</f>
        <v>0</v>
      </c>
      <c r="BI1511" s="230">
        <f>IF(N1511="nulová",J1511,0)</f>
        <v>0</v>
      </c>
      <c r="BJ1511" s="17" t="s">
        <v>127</v>
      </c>
      <c r="BK1511" s="230">
        <f>ROUND(I1511*H1511,2)</f>
        <v>0</v>
      </c>
      <c r="BL1511" s="17" t="s">
        <v>228</v>
      </c>
      <c r="BM1511" s="229" t="s">
        <v>2025</v>
      </c>
    </row>
    <row r="1512" s="13" customFormat="1">
      <c r="A1512" s="13"/>
      <c r="B1512" s="236"/>
      <c r="C1512" s="237"/>
      <c r="D1512" s="238" t="s">
        <v>191</v>
      </c>
      <c r="E1512" s="239" t="s">
        <v>1</v>
      </c>
      <c r="F1512" s="240" t="s">
        <v>2026</v>
      </c>
      <c r="G1512" s="237"/>
      <c r="H1512" s="241">
        <v>64.385999999999996</v>
      </c>
      <c r="I1512" s="242"/>
      <c r="J1512" s="237"/>
      <c r="K1512" s="237"/>
      <c r="L1512" s="243"/>
      <c r="M1512" s="244"/>
      <c r="N1512" s="245"/>
      <c r="O1512" s="245"/>
      <c r="P1512" s="245"/>
      <c r="Q1512" s="245"/>
      <c r="R1512" s="245"/>
      <c r="S1512" s="245"/>
      <c r="T1512" s="246"/>
      <c r="U1512" s="13"/>
      <c r="V1512" s="13"/>
      <c r="W1512" s="13"/>
      <c r="X1512" s="13"/>
      <c r="Y1512" s="13"/>
      <c r="Z1512" s="13"/>
      <c r="AA1512" s="13"/>
      <c r="AB1512" s="13"/>
      <c r="AC1512" s="13"/>
      <c r="AD1512" s="13"/>
      <c r="AE1512" s="13"/>
      <c r="AT1512" s="247" t="s">
        <v>191</v>
      </c>
      <c r="AU1512" s="247" t="s">
        <v>127</v>
      </c>
      <c r="AV1512" s="13" t="s">
        <v>127</v>
      </c>
      <c r="AW1512" s="13" t="s">
        <v>36</v>
      </c>
      <c r="AX1512" s="13" t="s">
        <v>79</v>
      </c>
      <c r="AY1512" s="247" t="s">
        <v>181</v>
      </c>
    </row>
    <row r="1513" s="14" customFormat="1">
      <c r="A1513" s="14"/>
      <c r="B1513" s="248"/>
      <c r="C1513" s="249"/>
      <c r="D1513" s="238" t="s">
        <v>191</v>
      </c>
      <c r="E1513" s="250" t="s">
        <v>1</v>
      </c>
      <c r="F1513" s="251" t="s">
        <v>193</v>
      </c>
      <c r="G1513" s="249"/>
      <c r="H1513" s="252">
        <v>64.385999999999996</v>
      </c>
      <c r="I1513" s="253"/>
      <c r="J1513" s="249"/>
      <c r="K1513" s="249"/>
      <c r="L1513" s="254"/>
      <c r="M1513" s="255"/>
      <c r="N1513" s="256"/>
      <c r="O1513" s="256"/>
      <c r="P1513" s="256"/>
      <c r="Q1513" s="256"/>
      <c r="R1513" s="256"/>
      <c r="S1513" s="256"/>
      <c r="T1513" s="257"/>
      <c r="U1513" s="14"/>
      <c r="V1513" s="14"/>
      <c r="W1513" s="14"/>
      <c r="X1513" s="14"/>
      <c r="Y1513" s="14"/>
      <c r="Z1513" s="14"/>
      <c r="AA1513" s="14"/>
      <c r="AB1513" s="14"/>
      <c r="AC1513" s="14"/>
      <c r="AD1513" s="14"/>
      <c r="AE1513" s="14"/>
      <c r="AT1513" s="258" t="s">
        <v>191</v>
      </c>
      <c r="AU1513" s="258" t="s">
        <v>127</v>
      </c>
      <c r="AV1513" s="14" t="s">
        <v>188</v>
      </c>
      <c r="AW1513" s="14" t="s">
        <v>36</v>
      </c>
      <c r="AX1513" s="14" t="s">
        <v>86</v>
      </c>
      <c r="AY1513" s="258" t="s">
        <v>181</v>
      </c>
    </row>
    <row r="1514" s="2" customFormat="1" ht="24.15" customHeight="1">
      <c r="A1514" s="38"/>
      <c r="B1514" s="39"/>
      <c r="C1514" s="218" t="s">
        <v>1134</v>
      </c>
      <c r="D1514" s="218" t="s">
        <v>183</v>
      </c>
      <c r="E1514" s="219" t="s">
        <v>2027</v>
      </c>
      <c r="F1514" s="220" t="s">
        <v>2028</v>
      </c>
      <c r="G1514" s="221" t="s">
        <v>227</v>
      </c>
      <c r="H1514" s="222">
        <v>61.32</v>
      </c>
      <c r="I1514" s="223"/>
      <c r="J1514" s="224">
        <f>ROUND(I1514*H1514,2)</f>
        <v>0</v>
      </c>
      <c r="K1514" s="220" t="s">
        <v>187</v>
      </c>
      <c r="L1514" s="44"/>
      <c r="M1514" s="225" t="s">
        <v>1</v>
      </c>
      <c r="N1514" s="226" t="s">
        <v>45</v>
      </c>
      <c r="O1514" s="91"/>
      <c r="P1514" s="227">
        <f>O1514*H1514</f>
        <v>0</v>
      </c>
      <c r="Q1514" s="227">
        <v>0</v>
      </c>
      <c r="R1514" s="227">
        <f>Q1514*H1514</f>
        <v>0</v>
      </c>
      <c r="S1514" s="227">
        <v>0</v>
      </c>
      <c r="T1514" s="228">
        <f>S1514*H1514</f>
        <v>0</v>
      </c>
      <c r="U1514" s="38"/>
      <c r="V1514" s="38"/>
      <c r="W1514" s="38"/>
      <c r="X1514" s="38"/>
      <c r="Y1514" s="38"/>
      <c r="Z1514" s="38"/>
      <c r="AA1514" s="38"/>
      <c r="AB1514" s="38"/>
      <c r="AC1514" s="38"/>
      <c r="AD1514" s="38"/>
      <c r="AE1514" s="38"/>
      <c r="AR1514" s="229" t="s">
        <v>228</v>
      </c>
      <c r="AT1514" s="229" t="s">
        <v>183</v>
      </c>
      <c r="AU1514" s="229" t="s">
        <v>127</v>
      </c>
      <c r="AY1514" s="17" t="s">
        <v>181</v>
      </c>
      <c r="BE1514" s="230">
        <f>IF(N1514="základní",J1514,0)</f>
        <v>0</v>
      </c>
      <c r="BF1514" s="230">
        <f>IF(N1514="snížená",J1514,0)</f>
        <v>0</v>
      </c>
      <c r="BG1514" s="230">
        <f>IF(N1514="zákl. přenesená",J1514,0)</f>
        <v>0</v>
      </c>
      <c r="BH1514" s="230">
        <f>IF(N1514="sníž. přenesená",J1514,0)</f>
        <v>0</v>
      </c>
      <c r="BI1514" s="230">
        <f>IF(N1514="nulová",J1514,0)</f>
        <v>0</v>
      </c>
      <c r="BJ1514" s="17" t="s">
        <v>127</v>
      </c>
      <c r="BK1514" s="230">
        <f>ROUND(I1514*H1514,2)</f>
        <v>0</v>
      </c>
      <c r="BL1514" s="17" t="s">
        <v>228</v>
      </c>
      <c r="BM1514" s="229" t="s">
        <v>2029</v>
      </c>
    </row>
    <row r="1515" s="2" customFormat="1">
      <c r="A1515" s="38"/>
      <c r="B1515" s="39"/>
      <c r="C1515" s="40"/>
      <c r="D1515" s="231" t="s">
        <v>189</v>
      </c>
      <c r="E1515" s="40"/>
      <c r="F1515" s="232" t="s">
        <v>2030</v>
      </c>
      <c r="G1515" s="40"/>
      <c r="H1515" s="40"/>
      <c r="I1515" s="233"/>
      <c r="J1515" s="40"/>
      <c r="K1515" s="40"/>
      <c r="L1515" s="44"/>
      <c r="M1515" s="234"/>
      <c r="N1515" s="235"/>
      <c r="O1515" s="91"/>
      <c r="P1515" s="91"/>
      <c r="Q1515" s="91"/>
      <c r="R1515" s="91"/>
      <c r="S1515" s="91"/>
      <c r="T1515" s="92"/>
      <c r="U1515" s="38"/>
      <c r="V1515" s="38"/>
      <c r="W1515" s="38"/>
      <c r="X1515" s="38"/>
      <c r="Y1515" s="38"/>
      <c r="Z1515" s="38"/>
      <c r="AA1515" s="38"/>
      <c r="AB1515" s="38"/>
      <c r="AC1515" s="38"/>
      <c r="AD1515" s="38"/>
      <c r="AE1515" s="38"/>
      <c r="AT1515" s="17" t="s">
        <v>189</v>
      </c>
      <c r="AU1515" s="17" t="s">
        <v>127</v>
      </c>
    </row>
    <row r="1516" s="2" customFormat="1" ht="21.75" customHeight="1">
      <c r="A1516" s="38"/>
      <c r="B1516" s="39"/>
      <c r="C1516" s="218" t="s">
        <v>2031</v>
      </c>
      <c r="D1516" s="218" t="s">
        <v>183</v>
      </c>
      <c r="E1516" s="219" t="s">
        <v>2032</v>
      </c>
      <c r="F1516" s="220" t="s">
        <v>2033</v>
      </c>
      <c r="G1516" s="221" t="s">
        <v>227</v>
      </c>
      <c r="H1516" s="222">
        <v>244.03100000000001</v>
      </c>
      <c r="I1516" s="223"/>
      <c r="J1516" s="224">
        <f>ROUND(I1516*H1516,2)</f>
        <v>0</v>
      </c>
      <c r="K1516" s="220" t="s">
        <v>187</v>
      </c>
      <c r="L1516" s="44"/>
      <c r="M1516" s="225" t="s">
        <v>1</v>
      </c>
      <c r="N1516" s="226" t="s">
        <v>45</v>
      </c>
      <c r="O1516" s="91"/>
      <c r="P1516" s="227">
        <f>O1516*H1516</f>
        <v>0</v>
      </c>
      <c r="Q1516" s="227">
        <v>0</v>
      </c>
      <c r="R1516" s="227">
        <f>Q1516*H1516</f>
        <v>0</v>
      </c>
      <c r="S1516" s="227">
        <v>0</v>
      </c>
      <c r="T1516" s="228">
        <f>S1516*H1516</f>
        <v>0</v>
      </c>
      <c r="U1516" s="38"/>
      <c r="V1516" s="38"/>
      <c r="W1516" s="38"/>
      <c r="X1516" s="38"/>
      <c r="Y1516" s="38"/>
      <c r="Z1516" s="38"/>
      <c r="AA1516" s="38"/>
      <c r="AB1516" s="38"/>
      <c r="AC1516" s="38"/>
      <c r="AD1516" s="38"/>
      <c r="AE1516" s="38"/>
      <c r="AR1516" s="229" t="s">
        <v>228</v>
      </c>
      <c r="AT1516" s="229" t="s">
        <v>183</v>
      </c>
      <c r="AU1516" s="229" t="s">
        <v>127</v>
      </c>
      <c r="AY1516" s="17" t="s">
        <v>181</v>
      </c>
      <c r="BE1516" s="230">
        <f>IF(N1516="základní",J1516,0)</f>
        <v>0</v>
      </c>
      <c r="BF1516" s="230">
        <f>IF(N1516="snížená",J1516,0)</f>
        <v>0</v>
      </c>
      <c r="BG1516" s="230">
        <f>IF(N1516="zákl. přenesená",J1516,0)</f>
        <v>0</v>
      </c>
      <c r="BH1516" s="230">
        <f>IF(N1516="sníž. přenesená",J1516,0)</f>
        <v>0</v>
      </c>
      <c r="BI1516" s="230">
        <f>IF(N1516="nulová",J1516,0)</f>
        <v>0</v>
      </c>
      <c r="BJ1516" s="17" t="s">
        <v>127</v>
      </c>
      <c r="BK1516" s="230">
        <f>ROUND(I1516*H1516,2)</f>
        <v>0</v>
      </c>
      <c r="BL1516" s="17" t="s">
        <v>228</v>
      </c>
      <c r="BM1516" s="229" t="s">
        <v>2034</v>
      </c>
    </row>
    <row r="1517" s="2" customFormat="1">
      <c r="A1517" s="38"/>
      <c r="B1517" s="39"/>
      <c r="C1517" s="40"/>
      <c r="D1517" s="231" t="s">
        <v>189</v>
      </c>
      <c r="E1517" s="40"/>
      <c r="F1517" s="232" t="s">
        <v>2035</v>
      </c>
      <c r="G1517" s="40"/>
      <c r="H1517" s="40"/>
      <c r="I1517" s="233"/>
      <c r="J1517" s="40"/>
      <c r="K1517" s="40"/>
      <c r="L1517" s="44"/>
      <c r="M1517" s="234"/>
      <c r="N1517" s="235"/>
      <c r="O1517" s="91"/>
      <c r="P1517" s="91"/>
      <c r="Q1517" s="91"/>
      <c r="R1517" s="91"/>
      <c r="S1517" s="91"/>
      <c r="T1517" s="92"/>
      <c r="U1517" s="38"/>
      <c r="V1517" s="38"/>
      <c r="W1517" s="38"/>
      <c r="X1517" s="38"/>
      <c r="Y1517" s="38"/>
      <c r="Z1517" s="38"/>
      <c r="AA1517" s="38"/>
      <c r="AB1517" s="38"/>
      <c r="AC1517" s="38"/>
      <c r="AD1517" s="38"/>
      <c r="AE1517" s="38"/>
      <c r="AT1517" s="17" t="s">
        <v>189</v>
      </c>
      <c r="AU1517" s="17" t="s">
        <v>127</v>
      </c>
    </row>
    <row r="1518" s="13" customFormat="1">
      <c r="A1518" s="13"/>
      <c r="B1518" s="236"/>
      <c r="C1518" s="237"/>
      <c r="D1518" s="238" t="s">
        <v>191</v>
      </c>
      <c r="E1518" s="239" t="s">
        <v>1</v>
      </c>
      <c r="F1518" s="240" t="s">
        <v>2036</v>
      </c>
      <c r="G1518" s="237"/>
      <c r="H1518" s="241">
        <v>244.03100000000001</v>
      </c>
      <c r="I1518" s="242"/>
      <c r="J1518" s="237"/>
      <c r="K1518" s="237"/>
      <c r="L1518" s="243"/>
      <c r="M1518" s="244"/>
      <c r="N1518" s="245"/>
      <c r="O1518" s="245"/>
      <c r="P1518" s="245"/>
      <c r="Q1518" s="245"/>
      <c r="R1518" s="245"/>
      <c r="S1518" s="245"/>
      <c r="T1518" s="246"/>
      <c r="U1518" s="13"/>
      <c r="V1518" s="13"/>
      <c r="W1518" s="13"/>
      <c r="X1518" s="13"/>
      <c r="Y1518" s="13"/>
      <c r="Z1518" s="13"/>
      <c r="AA1518" s="13"/>
      <c r="AB1518" s="13"/>
      <c r="AC1518" s="13"/>
      <c r="AD1518" s="13"/>
      <c r="AE1518" s="13"/>
      <c r="AT1518" s="247" t="s">
        <v>191</v>
      </c>
      <c r="AU1518" s="247" t="s">
        <v>127</v>
      </c>
      <c r="AV1518" s="13" t="s">
        <v>127</v>
      </c>
      <c r="AW1518" s="13" t="s">
        <v>36</v>
      </c>
      <c r="AX1518" s="13" t="s">
        <v>79</v>
      </c>
      <c r="AY1518" s="247" t="s">
        <v>181</v>
      </c>
    </row>
    <row r="1519" s="14" customFormat="1">
      <c r="A1519" s="14"/>
      <c r="B1519" s="248"/>
      <c r="C1519" s="249"/>
      <c r="D1519" s="238" t="s">
        <v>191</v>
      </c>
      <c r="E1519" s="250" t="s">
        <v>1</v>
      </c>
      <c r="F1519" s="251" t="s">
        <v>193</v>
      </c>
      <c r="G1519" s="249"/>
      <c r="H1519" s="252">
        <v>244.03100000000001</v>
      </c>
      <c r="I1519" s="253"/>
      <c r="J1519" s="249"/>
      <c r="K1519" s="249"/>
      <c r="L1519" s="254"/>
      <c r="M1519" s="255"/>
      <c r="N1519" s="256"/>
      <c r="O1519" s="256"/>
      <c r="P1519" s="256"/>
      <c r="Q1519" s="256"/>
      <c r="R1519" s="256"/>
      <c r="S1519" s="256"/>
      <c r="T1519" s="257"/>
      <c r="U1519" s="14"/>
      <c r="V1519" s="14"/>
      <c r="W1519" s="14"/>
      <c r="X1519" s="14"/>
      <c r="Y1519" s="14"/>
      <c r="Z1519" s="14"/>
      <c r="AA1519" s="14"/>
      <c r="AB1519" s="14"/>
      <c r="AC1519" s="14"/>
      <c r="AD1519" s="14"/>
      <c r="AE1519" s="14"/>
      <c r="AT1519" s="258" t="s">
        <v>191</v>
      </c>
      <c r="AU1519" s="258" t="s">
        <v>127</v>
      </c>
      <c r="AV1519" s="14" t="s">
        <v>188</v>
      </c>
      <c r="AW1519" s="14" t="s">
        <v>36</v>
      </c>
      <c r="AX1519" s="14" t="s">
        <v>86</v>
      </c>
      <c r="AY1519" s="258" t="s">
        <v>181</v>
      </c>
    </row>
    <row r="1520" s="2" customFormat="1" ht="24.15" customHeight="1">
      <c r="A1520" s="38"/>
      <c r="B1520" s="39"/>
      <c r="C1520" s="218" t="s">
        <v>1139</v>
      </c>
      <c r="D1520" s="218" t="s">
        <v>183</v>
      </c>
      <c r="E1520" s="219" t="s">
        <v>2037</v>
      </c>
      <c r="F1520" s="220" t="s">
        <v>2038</v>
      </c>
      <c r="G1520" s="221" t="s">
        <v>227</v>
      </c>
      <c r="H1520" s="222">
        <v>244.03100000000001</v>
      </c>
      <c r="I1520" s="223"/>
      <c r="J1520" s="224">
        <f>ROUND(I1520*H1520,2)</f>
        <v>0</v>
      </c>
      <c r="K1520" s="220" t="s">
        <v>187</v>
      </c>
      <c r="L1520" s="44"/>
      <c r="M1520" s="225" t="s">
        <v>1</v>
      </c>
      <c r="N1520" s="226" t="s">
        <v>45</v>
      </c>
      <c r="O1520" s="91"/>
      <c r="P1520" s="227">
        <f>O1520*H1520</f>
        <v>0</v>
      </c>
      <c r="Q1520" s="227">
        <v>0</v>
      </c>
      <c r="R1520" s="227">
        <f>Q1520*H1520</f>
        <v>0</v>
      </c>
      <c r="S1520" s="227">
        <v>0</v>
      </c>
      <c r="T1520" s="228">
        <f>S1520*H1520</f>
        <v>0</v>
      </c>
      <c r="U1520" s="38"/>
      <c r="V1520" s="38"/>
      <c r="W1520" s="38"/>
      <c r="X1520" s="38"/>
      <c r="Y1520" s="38"/>
      <c r="Z1520" s="38"/>
      <c r="AA1520" s="38"/>
      <c r="AB1520" s="38"/>
      <c r="AC1520" s="38"/>
      <c r="AD1520" s="38"/>
      <c r="AE1520" s="38"/>
      <c r="AR1520" s="229" t="s">
        <v>228</v>
      </c>
      <c r="AT1520" s="229" t="s">
        <v>183</v>
      </c>
      <c r="AU1520" s="229" t="s">
        <v>127</v>
      </c>
      <c r="AY1520" s="17" t="s">
        <v>181</v>
      </c>
      <c r="BE1520" s="230">
        <f>IF(N1520="základní",J1520,0)</f>
        <v>0</v>
      </c>
      <c r="BF1520" s="230">
        <f>IF(N1520="snížená",J1520,0)</f>
        <v>0</v>
      </c>
      <c r="BG1520" s="230">
        <f>IF(N1520="zákl. přenesená",J1520,0)</f>
        <v>0</v>
      </c>
      <c r="BH1520" s="230">
        <f>IF(N1520="sníž. přenesená",J1520,0)</f>
        <v>0</v>
      </c>
      <c r="BI1520" s="230">
        <f>IF(N1520="nulová",J1520,0)</f>
        <v>0</v>
      </c>
      <c r="BJ1520" s="17" t="s">
        <v>127</v>
      </c>
      <c r="BK1520" s="230">
        <f>ROUND(I1520*H1520,2)</f>
        <v>0</v>
      </c>
      <c r="BL1520" s="17" t="s">
        <v>228</v>
      </c>
      <c r="BM1520" s="229" t="s">
        <v>2039</v>
      </c>
    </row>
    <row r="1521" s="2" customFormat="1">
      <c r="A1521" s="38"/>
      <c r="B1521" s="39"/>
      <c r="C1521" s="40"/>
      <c r="D1521" s="231" t="s">
        <v>189</v>
      </c>
      <c r="E1521" s="40"/>
      <c r="F1521" s="232" t="s">
        <v>2040</v>
      </c>
      <c r="G1521" s="40"/>
      <c r="H1521" s="40"/>
      <c r="I1521" s="233"/>
      <c r="J1521" s="40"/>
      <c r="K1521" s="40"/>
      <c r="L1521" s="44"/>
      <c r="M1521" s="234"/>
      <c r="N1521" s="235"/>
      <c r="O1521" s="91"/>
      <c r="P1521" s="91"/>
      <c r="Q1521" s="91"/>
      <c r="R1521" s="91"/>
      <c r="S1521" s="91"/>
      <c r="T1521" s="92"/>
      <c r="U1521" s="38"/>
      <c r="V1521" s="38"/>
      <c r="W1521" s="38"/>
      <c r="X1521" s="38"/>
      <c r="Y1521" s="38"/>
      <c r="Z1521" s="38"/>
      <c r="AA1521" s="38"/>
      <c r="AB1521" s="38"/>
      <c r="AC1521" s="38"/>
      <c r="AD1521" s="38"/>
      <c r="AE1521" s="38"/>
      <c r="AT1521" s="17" t="s">
        <v>189</v>
      </c>
      <c r="AU1521" s="17" t="s">
        <v>127</v>
      </c>
    </row>
    <row r="1522" s="13" customFormat="1">
      <c r="A1522" s="13"/>
      <c r="B1522" s="236"/>
      <c r="C1522" s="237"/>
      <c r="D1522" s="238" t="s">
        <v>191</v>
      </c>
      <c r="E1522" s="239" t="s">
        <v>1</v>
      </c>
      <c r="F1522" s="240" t="s">
        <v>2036</v>
      </c>
      <c r="G1522" s="237"/>
      <c r="H1522" s="241">
        <v>244.03100000000001</v>
      </c>
      <c r="I1522" s="242"/>
      <c r="J1522" s="237"/>
      <c r="K1522" s="237"/>
      <c r="L1522" s="243"/>
      <c r="M1522" s="244"/>
      <c r="N1522" s="245"/>
      <c r="O1522" s="245"/>
      <c r="P1522" s="245"/>
      <c r="Q1522" s="245"/>
      <c r="R1522" s="245"/>
      <c r="S1522" s="245"/>
      <c r="T1522" s="246"/>
      <c r="U1522" s="13"/>
      <c r="V1522" s="13"/>
      <c r="W1522" s="13"/>
      <c r="X1522" s="13"/>
      <c r="Y1522" s="13"/>
      <c r="Z1522" s="13"/>
      <c r="AA1522" s="13"/>
      <c r="AB1522" s="13"/>
      <c r="AC1522" s="13"/>
      <c r="AD1522" s="13"/>
      <c r="AE1522" s="13"/>
      <c r="AT1522" s="247" t="s">
        <v>191</v>
      </c>
      <c r="AU1522" s="247" t="s">
        <v>127</v>
      </c>
      <c r="AV1522" s="13" t="s">
        <v>127</v>
      </c>
      <c r="AW1522" s="13" t="s">
        <v>36</v>
      </c>
      <c r="AX1522" s="13" t="s">
        <v>79</v>
      </c>
      <c r="AY1522" s="247" t="s">
        <v>181</v>
      </c>
    </row>
    <row r="1523" s="14" customFormat="1">
      <c r="A1523" s="14"/>
      <c r="B1523" s="248"/>
      <c r="C1523" s="249"/>
      <c r="D1523" s="238" t="s">
        <v>191</v>
      </c>
      <c r="E1523" s="250" t="s">
        <v>1</v>
      </c>
      <c r="F1523" s="251" t="s">
        <v>193</v>
      </c>
      <c r="G1523" s="249"/>
      <c r="H1523" s="252">
        <v>244.03100000000001</v>
      </c>
      <c r="I1523" s="253"/>
      <c r="J1523" s="249"/>
      <c r="K1523" s="249"/>
      <c r="L1523" s="254"/>
      <c r="M1523" s="255"/>
      <c r="N1523" s="256"/>
      <c r="O1523" s="256"/>
      <c r="P1523" s="256"/>
      <c r="Q1523" s="256"/>
      <c r="R1523" s="256"/>
      <c r="S1523" s="256"/>
      <c r="T1523" s="257"/>
      <c r="U1523" s="14"/>
      <c r="V1523" s="14"/>
      <c r="W1523" s="14"/>
      <c r="X1523" s="14"/>
      <c r="Y1523" s="14"/>
      <c r="Z1523" s="14"/>
      <c r="AA1523" s="14"/>
      <c r="AB1523" s="14"/>
      <c r="AC1523" s="14"/>
      <c r="AD1523" s="14"/>
      <c r="AE1523" s="14"/>
      <c r="AT1523" s="258" t="s">
        <v>191</v>
      </c>
      <c r="AU1523" s="258" t="s">
        <v>127</v>
      </c>
      <c r="AV1523" s="14" t="s">
        <v>188</v>
      </c>
      <c r="AW1523" s="14" t="s">
        <v>36</v>
      </c>
      <c r="AX1523" s="14" t="s">
        <v>86</v>
      </c>
      <c r="AY1523" s="258" t="s">
        <v>181</v>
      </c>
    </row>
    <row r="1524" s="2" customFormat="1" ht="24.15" customHeight="1">
      <c r="A1524" s="38"/>
      <c r="B1524" s="39"/>
      <c r="C1524" s="218" t="s">
        <v>2041</v>
      </c>
      <c r="D1524" s="218" t="s">
        <v>183</v>
      </c>
      <c r="E1524" s="219" t="s">
        <v>2042</v>
      </c>
      <c r="F1524" s="220" t="s">
        <v>2043</v>
      </c>
      <c r="G1524" s="221" t="s">
        <v>227</v>
      </c>
      <c r="H1524" s="222">
        <v>244.03100000000001</v>
      </c>
      <c r="I1524" s="223"/>
      <c r="J1524" s="224">
        <f>ROUND(I1524*H1524,2)</f>
        <v>0</v>
      </c>
      <c r="K1524" s="220" t="s">
        <v>187</v>
      </c>
      <c r="L1524" s="44"/>
      <c r="M1524" s="225" t="s">
        <v>1</v>
      </c>
      <c r="N1524" s="226" t="s">
        <v>45</v>
      </c>
      <c r="O1524" s="91"/>
      <c r="P1524" s="227">
        <f>O1524*H1524</f>
        <v>0</v>
      </c>
      <c r="Q1524" s="227">
        <v>0</v>
      </c>
      <c r="R1524" s="227">
        <f>Q1524*H1524</f>
        <v>0</v>
      </c>
      <c r="S1524" s="227">
        <v>0</v>
      </c>
      <c r="T1524" s="228">
        <f>S1524*H1524</f>
        <v>0</v>
      </c>
      <c r="U1524" s="38"/>
      <c r="V1524" s="38"/>
      <c r="W1524" s="38"/>
      <c r="X1524" s="38"/>
      <c r="Y1524" s="38"/>
      <c r="Z1524" s="38"/>
      <c r="AA1524" s="38"/>
      <c r="AB1524" s="38"/>
      <c r="AC1524" s="38"/>
      <c r="AD1524" s="38"/>
      <c r="AE1524" s="38"/>
      <c r="AR1524" s="229" t="s">
        <v>228</v>
      </c>
      <c r="AT1524" s="229" t="s">
        <v>183</v>
      </c>
      <c r="AU1524" s="229" t="s">
        <v>127</v>
      </c>
      <c r="AY1524" s="17" t="s">
        <v>181</v>
      </c>
      <c r="BE1524" s="230">
        <f>IF(N1524="základní",J1524,0)</f>
        <v>0</v>
      </c>
      <c r="BF1524" s="230">
        <f>IF(N1524="snížená",J1524,0)</f>
        <v>0</v>
      </c>
      <c r="BG1524" s="230">
        <f>IF(N1524="zákl. přenesená",J1524,0)</f>
        <v>0</v>
      </c>
      <c r="BH1524" s="230">
        <f>IF(N1524="sníž. přenesená",J1524,0)</f>
        <v>0</v>
      </c>
      <c r="BI1524" s="230">
        <f>IF(N1524="nulová",J1524,0)</f>
        <v>0</v>
      </c>
      <c r="BJ1524" s="17" t="s">
        <v>127</v>
      </c>
      <c r="BK1524" s="230">
        <f>ROUND(I1524*H1524,2)</f>
        <v>0</v>
      </c>
      <c r="BL1524" s="17" t="s">
        <v>228</v>
      </c>
      <c r="BM1524" s="229" t="s">
        <v>2044</v>
      </c>
    </row>
    <row r="1525" s="2" customFormat="1">
      <c r="A1525" s="38"/>
      <c r="B1525" s="39"/>
      <c r="C1525" s="40"/>
      <c r="D1525" s="231" t="s">
        <v>189</v>
      </c>
      <c r="E1525" s="40"/>
      <c r="F1525" s="232" t="s">
        <v>2045</v>
      </c>
      <c r="G1525" s="40"/>
      <c r="H1525" s="40"/>
      <c r="I1525" s="233"/>
      <c r="J1525" s="40"/>
      <c r="K1525" s="40"/>
      <c r="L1525" s="44"/>
      <c r="M1525" s="234"/>
      <c r="N1525" s="235"/>
      <c r="O1525" s="91"/>
      <c r="P1525" s="91"/>
      <c r="Q1525" s="91"/>
      <c r="R1525" s="91"/>
      <c r="S1525" s="91"/>
      <c r="T1525" s="92"/>
      <c r="U1525" s="38"/>
      <c r="V1525" s="38"/>
      <c r="W1525" s="38"/>
      <c r="X1525" s="38"/>
      <c r="Y1525" s="38"/>
      <c r="Z1525" s="38"/>
      <c r="AA1525" s="38"/>
      <c r="AB1525" s="38"/>
      <c r="AC1525" s="38"/>
      <c r="AD1525" s="38"/>
      <c r="AE1525" s="38"/>
      <c r="AT1525" s="17" t="s">
        <v>189</v>
      </c>
      <c r="AU1525" s="17" t="s">
        <v>127</v>
      </c>
    </row>
    <row r="1526" s="2" customFormat="1" ht="44.25" customHeight="1">
      <c r="A1526" s="38"/>
      <c r="B1526" s="39"/>
      <c r="C1526" s="218" t="s">
        <v>1144</v>
      </c>
      <c r="D1526" s="218" t="s">
        <v>183</v>
      </c>
      <c r="E1526" s="219" t="s">
        <v>2046</v>
      </c>
      <c r="F1526" s="220" t="s">
        <v>2047</v>
      </c>
      <c r="G1526" s="221" t="s">
        <v>983</v>
      </c>
      <c r="H1526" s="279"/>
      <c r="I1526" s="223"/>
      <c r="J1526" s="224">
        <f>ROUND(I1526*H1526,2)</f>
        <v>0</v>
      </c>
      <c r="K1526" s="220" t="s">
        <v>187</v>
      </c>
      <c r="L1526" s="44"/>
      <c r="M1526" s="225" t="s">
        <v>1</v>
      </c>
      <c r="N1526" s="226" t="s">
        <v>45</v>
      </c>
      <c r="O1526" s="91"/>
      <c r="P1526" s="227">
        <f>O1526*H1526</f>
        <v>0</v>
      </c>
      <c r="Q1526" s="227">
        <v>0</v>
      </c>
      <c r="R1526" s="227">
        <f>Q1526*H1526</f>
        <v>0</v>
      </c>
      <c r="S1526" s="227">
        <v>0</v>
      </c>
      <c r="T1526" s="228">
        <f>S1526*H1526</f>
        <v>0</v>
      </c>
      <c r="U1526" s="38"/>
      <c r="V1526" s="38"/>
      <c r="W1526" s="38"/>
      <c r="X1526" s="38"/>
      <c r="Y1526" s="38"/>
      <c r="Z1526" s="38"/>
      <c r="AA1526" s="38"/>
      <c r="AB1526" s="38"/>
      <c r="AC1526" s="38"/>
      <c r="AD1526" s="38"/>
      <c r="AE1526" s="38"/>
      <c r="AR1526" s="229" t="s">
        <v>228</v>
      </c>
      <c r="AT1526" s="229" t="s">
        <v>183</v>
      </c>
      <c r="AU1526" s="229" t="s">
        <v>127</v>
      </c>
      <c r="AY1526" s="17" t="s">
        <v>181</v>
      </c>
      <c r="BE1526" s="230">
        <f>IF(N1526="základní",J1526,0)</f>
        <v>0</v>
      </c>
      <c r="BF1526" s="230">
        <f>IF(N1526="snížená",J1526,0)</f>
        <v>0</v>
      </c>
      <c r="BG1526" s="230">
        <f>IF(N1526="zákl. přenesená",J1526,0)</f>
        <v>0</v>
      </c>
      <c r="BH1526" s="230">
        <f>IF(N1526="sníž. přenesená",J1526,0)</f>
        <v>0</v>
      </c>
      <c r="BI1526" s="230">
        <f>IF(N1526="nulová",J1526,0)</f>
        <v>0</v>
      </c>
      <c r="BJ1526" s="17" t="s">
        <v>127</v>
      </c>
      <c r="BK1526" s="230">
        <f>ROUND(I1526*H1526,2)</f>
        <v>0</v>
      </c>
      <c r="BL1526" s="17" t="s">
        <v>228</v>
      </c>
      <c r="BM1526" s="229" t="s">
        <v>2048</v>
      </c>
    </row>
    <row r="1527" s="2" customFormat="1">
      <c r="A1527" s="38"/>
      <c r="B1527" s="39"/>
      <c r="C1527" s="40"/>
      <c r="D1527" s="231" t="s">
        <v>189</v>
      </c>
      <c r="E1527" s="40"/>
      <c r="F1527" s="232" t="s">
        <v>2049</v>
      </c>
      <c r="G1527" s="40"/>
      <c r="H1527" s="40"/>
      <c r="I1527" s="233"/>
      <c r="J1527" s="40"/>
      <c r="K1527" s="40"/>
      <c r="L1527" s="44"/>
      <c r="M1527" s="234"/>
      <c r="N1527" s="235"/>
      <c r="O1527" s="91"/>
      <c r="P1527" s="91"/>
      <c r="Q1527" s="91"/>
      <c r="R1527" s="91"/>
      <c r="S1527" s="91"/>
      <c r="T1527" s="92"/>
      <c r="U1527" s="38"/>
      <c r="V1527" s="38"/>
      <c r="W1527" s="38"/>
      <c r="X1527" s="38"/>
      <c r="Y1527" s="38"/>
      <c r="Z1527" s="38"/>
      <c r="AA1527" s="38"/>
      <c r="AB1527" s="38"/>
      <c r="AC1527" s="38"/>
      <c r="AD1527" s="38"/>
      <c r="AE1527" s="38"/>
      <c r="AT1527" s="17" t="s">
        <v>189</v>
      </c>
      <c r="AU1527" s="17" t="s">
        <v>127</v>
      </c>
    </row>
    <row r="1528" s="12" customFormat="1" ht="22.8" customHeight="1">
      <c r="A1528" s="12"/>
      <c r="B1528" s="202"/>
      <c r="C1528" s="203"/>
      <c r="D1528" s="204" t="s">
        <v>78</v>
      </c>
      <c r="E1528" s="216" t="s">
        <v>2050</v>
      </c>
      <c r="F1528" s="216" t="s">
        <v>2051</v>
      </c>
      <c r="G1528" s="203"/>
      <c r="H1528" s="203"/>
      <c r="I1528" s="206"/>
      <c r="J1528" s="217">
        <f>BK1528</f>
        <v>0</v>
      </c>
      <c r="K1528" s="203"/>
      <c r="L1528" s="208"/>
      <c r="M1528" s="209"/>
      <c r="N1528" s="210"/>
      <c r="O1528" s="210"/>
      <c r="P1528" s="211">
        <f>SUM(P1529:P1539)</f>
        <v>0</v>
      </c>
      <c r="Q1528" s="210"/>
      <c r="R1528" s="211">
        <f>SUM(R1529:R1539)</f>
        <v>0</v>
      </c>
      <c r="S1528" s="210"/>
      <c r="T1528" s="212">
        <f>SUM(T1529:T1539)</f>
        <v>0</v>
      </c>
      <c r="U1528" s="12"/>
      <c r="V1528" s="12"/>
      <c r="W1528" s="12"/>
      <c r="X1528" s="12"/>
      <c r="Y1528" s="12"/>
      <c r="Z1528" s="12"/>
      <c r="AA1528" s="12"/>
      <c r="AB1528" s="12"/>
      <c r="AC1528" s="12"/>
      <c r="AD1528" s="12"/>
      <c r="AE1528" s="12"/>
      <c r="AR1528" s="213" t="s">
        <v>127</v>
      </c>
      <c r="AT1528" s="214" t="s">
        <v>78</v>
      </c>
      <c r="AU1528" s="214" t="s">
        <v>86</v>
      </c>
      <c r="AY1528" s="213" t="s">
        <v>181</v>
      </c>
      <c r="BK1528" s="215">
        <f>SUM(BK1529:BK1539)</f>
        <v>0</v>
      </c>
    </row>
    <row r="1529" s="2" customFormat="1" ht="24.15" customHeight="1">
      <c r="A1529" s="38"/>
      <c r="B1529" s="39"/>
      <c r="C1529" s="218" t="s">
        <v>2052</v>
      </c>
      <c r="D1529" s="218" t="s">
        <v>183</v>
      </c>
      <c r="E1529" s="219" t="s">
        <v>2053</v>
      </c>
      <c r="F1529" s="220" t="s">
        <v>2054</v>
      </c>
      <c r="G1529" s="221" t="s">
        <v>227</v>
      </c>
      <c r="H1529" s="222">
        <v>1428.884</v>
      </c>
      <c r="I1529" s="223"/>
      <c r="J1529" s="224">
        <f>ROUND(I1529*H1529,2)</f>
        <v>0</v>
      </c>
      <c r="K1529" s="220" t="s">
        <v>187</v>
      </c>
      <c r="L1529" s="44"/>
      <c r="M1529" s="225" t="s">
        <v>1</v>
      </c>
      <c r="N1529" s="226" t="s">
        <v>45</v>
      </c>
      <c r="O1529" s="91"/>
      <c r="P1529" s="227">
        <f>O1529*H1529</f>
        <v>0</v>
      </c>
      <c r="Q1529" s="227">
        <v>0</v>
      </c>
      <c r="R1529" s="227">
        <f>Q1529*H1529</f>
        <v>0</v>
      </c>
      <c r="S1529" s="227">
        <v>0</v>
      </c>
      <c r="T1529" s="228">
        <f>S1529*H1529</f>
        <v>0</v>
      </c>
      <c r="U1529" s="38"/>
      <c r="V1529" s="38"/>
      <c r="W1529" s="38"/>
      <c r="X1529" s="38"/>
      <c r="Y1529" s="38"/>
      <c r="Z1529" s="38"/>
      <c r="AA1529" s="38"/>
      <c r="AB1529" s="38"/>
      <c r="AC1529" s="38"/>
      <c r="AD1529" s="38"/>
      <c r="AE1529" s="38"/>
      <c r="AR1529" s="229" t="s">
        <v>228</v>
      </c>
      <c r="AT1529" s="229" t="s">
        <v>183</v>
      </c>
      <c r="AU1529" s="229" t="s">
        <v>127</v>
      </c>
      <c r="AY1529" s="17" t="s">
        <v>181</v>
      </c>
      <c r="BE1529" s="230">
        <f>IF(N1529="základní",J1529,0)</f>
        <v>0</v>
      </c>
      <c r="BF1529" s="230">
        <f>IF(N1529="snížená",J1529,0)</f>
        <v>0</v>
      </c>
      <c r="BG1529" s="230">
        <f>IF(N1529="zákl. přenesená",J1529,0)</f>
        <v>0</v>
      </c>
      <c r="BH1529" s="230">
        <f>IF(N1529="sníž. přenesená",J1529,0)</f>
        <v>0</v>
      </c>
      <c r="BI1529" s="230">
        <f>IF(N1529="nulová",J1529,0)</f>
        <v>0</v>
      </c>
      <c r="BJ1529" s="17" t="s">
        <v>127</v>
      </c>
      <c r="BK1529" s="230">
        <f>ROUND(I1529*H1529,2)</f>
        <v>0</v>
      </c>
      <c r="BL1529" s="17" t="s">
        <v>228</v>
      </c>
      <c r="BM1529" s="229" t="s">
        <v>2055</v>
      </c>
    </row>
    <row r="1530" s="2" customFormat="1">
      <c r="A1530" s="38"/>
      <c r="B1530" s="39"/>
      <c r="C1530" s="40"/>
      <c r="D1530" s="231" t="s">
        <v>189</v>
      </c>
      <c r="E1530" s="40"/>
      <c r="F1530" s="232" t="s">
        <v>2056</v>
      </c>
      <c r="G1530" s="40"/>
      <c r="H1530" s="40"/>
      <c r="I1530" s="233"/>
      <c r="J1530" s="40"/>
      <c r="K1530" s="40"/>
      <c r="L1530" s="44"/>
      <c r="M1530" s="234"/>
      <c r="N1530" s="235"/>
      <c r="O1530" s="91"/>
      <c r="P1530" s="91"/>
      <c r="Q1530" s="91"/>
      <c r="R1530" s="91"/>
      <c r="S1530" s="91"/>
      <c r="T1530" s="92"/>
      <c r="U1530" s="38"/>
      <c r="V1530" s="38"/>
      <c r="W1530" s="38"/>
      <c r="X1530" s="38"/>
      <c r="Y1530" s="38"/>
      <c r="Z1530" s="38"/>
      <c r="AA1530" s="38"/>
      <c r="AB1530" s="38"/>
      <c r="AC1530" s="38"/>
      <c r="AD1530" s="38"/>
      <c r="AE1530" s="38"/>
      <c r="AT1530" s="17" t="s">
        <v>189</v>
      </c>
      <c r="AU1530" s="17" t="s">
        <v>127</v>
      </c>
    </row>
    <row r="1531" s="13" customFormat="1">
      <c r="A1531" s="13"/>
      <c r="B1531" s="236"/>
      <c r="C1531" s="237"/>
      <c r="D1531" s="238" t="s">
        <v>191</v>
      </c>
      <c r="E1531" s="239" t="s">
        <v>1</v>
      </c>
      <c r="F1531" s="240" t="s">
        <v>2057</v>
      </c>
      <c r="G1531" s="237"/>
      <c r="H1531" s="241">
        <v>936.34400000000005</v>
      </c>
      <c r="I1531" s="242"/>
      <c r="J1531" s="237"/>
      <c r="K1531" s="237"/>
      <c r="L1531" s="243"/>
      <c r="M1531" s="244"/>
      <c r="N1531" s="245"/>
      <c r="O1531" s="245"/>
      <c r="P1531" s="245"/>
      <c r="Q1531" s="245"/>
      <c r="R1531" s="245"/>
      <c r="S1531" s="245"/>
      <c r="T1531" s="246"/>
      <c r="U1531" s="13"/>
      <c r="V1531" s="13"/>
      <c r="W1531" s="13"/>
      <c r="X1531" s="13"/>
      <c r="Y1531" s="13"/>
      <c r="Z1531" s="13"/>
      <c r="AA1531" s="13"/>
      <c r="AB1531" s="13"/>
      <c r="AC1531" s="13"/>
      <c r="AD1531" s="13"/>
      <c r="AE1531" s="13"/>
      <c r="AT1531" s="247" t="s">
        <v>191</v>
      </c>
      <c r="AU1531" s="247" t="s">
        <v>127</v>
      </c>
      <c r="AV1531" s="13" t="s">
        <v>127</v>
      </c>
      <c r="AW1531" s="13" t="s">
        <v>36</v>
      </c>
      <c r="AX1531" s="13" t="s">
        <v>79</v>
      </c>
      <c r="AY1531" s="247" t="s">
        <v>181</v>
      </c>
    </row>
    <row r="1532" s="13" customFormat="1">
      <c r="A1532" s="13"/>
      <c r="B1532" s="236"/>
      <c r="C1532" s="237"/>
      <c r="D1532" s="238" t="s">
        <v>191</v>
      </c>
      <c r="E1532" s="239" t="s">
        <v>1</v>
      </c>
      <c r="F1532" s="240" t="s">
        <v>2058</v>
      </c>
      <c r="G1532" s="237"/>
      <c r="H1532" s="241">
        <v>492.54000000000002</v>
      </c>
      <c r="I1532" s="242"/>
      <c r="J1532" s="237"/>
      <c r="K1532" s="237"/>
      <c r="L1532" s="243"/>
      <c r="M1532" s="244"/>
      <c r="N1532" s="245"/>
      <c r="O1532" s="245"/>
      <c r="P1532" s="245"/>
      <c r="Q1532" s="245"/>
      <c r="R1532" s="245"/>
      <c r="S1532" s="245"/>
      <c r="T1532" s="246"/>
      <c r="U1532" s="13"/>
      <c r="V1532" s="13"/>
      <c r="W1532" s="13"/>
      <c r="X1532" s="13"/>
      <c r="Y1532" s="13"/>
      <c r="Z1532" s="13"/>
      <c r="AA1532" s="13"/>
      <c r="AB1532" s="13"/>
      <c r="AC1532" s="13"/>
      <c r="AD1532" s="13"/>
      <c r="AE1532" s="13"/>
      <c r="AT1532" s="247" t="s">
        <v>191</v>
      </c>
      <c r="AU1532" s="247" t="s">
        <v>127</v>
      </c>
      <c r="AV1532" s="13" t="s">
        <v>127</v>
      </c>
      <c r="AW1532" s="13" t="s">
        <v>36</v>
      </c>
      <c r="AX1532" s="13" t="s">
        <v>79</v>
      </c>
      <c r="AY1532" s="247" t="s">
        <v>181</v>
      </c>
    </row>
    <row r="1533" s="14" customFormat="1">
      <c r="A1533" s="14"/>
      <c r="B1533" s="248"/>
      <c r="C1533" s="249"/>
      <c r="D1533" s="238" t="s">
        <v>191</v>
      </c>
      <c r="E1533" s="250" t="s">
        <v>1</v>
      </c>
      <c r="F1533" s="251" t="s">
        <v>193</v>
      </c>
      <c r="G1533" s="249"/>
      <c r="H1533" s="252">
        <v>1428.884</v>
      </c>
      <c r="I1533" s="253"/>
      <c r="J1533" s="249"/>
      <c r="K1533" s="249"/>
      <c r="L1533" s="254"/>
      <c r="M1533" s="255"/>
      <c r="N1533" s="256"/>
      <c r="O1533" s="256"/>
      <c r="P1533" s="256"/>
      <c r="Q1533" s="256"/>
      <c r="R1533" s="256"/>
      <c r="S1533" s="256"/>
      <c r="T1533" s="257"/>
      <c r="U1533" s="14"/>
      <c r="V1533" s="14"/>
      <c r="W1533" s="14"/>
      <c r="X1533" s="14"/>
      <c r="Y1533" s="14"/>
      <c r="Z1533" s="14"/>
      <c r="AA1533" s="14"/>
      <c r="AB1533" s="14"/>
      <c r="AC1533" s="14"/>
      <c r="AD1533" s="14"/>
      <c r="AE1533" s="14"/>
      <c r="AT1533" s="258" t="s">
        <v>191</v>
      </c>
      <c r="AU1533" s="258" t="s">
        <v>127</v>
      </c>
      <c r="AV1533" s="14" t="s">
        <v>188</v>
      </c>
      <c r="AW1533" s="14" t="s">
        <v>36</v>
      </c>
      <c r="AX1533" s="14" t="s">
        <v>86</v>
      </c>
      <c r="AY1533" s="258" t="s">
        <v>181</v>
      </c>
    </row>
    <row r="1534" s="2" customFormat="1" ht="33" customHeight="1">
      <c r="A1534" s="38"/>
      <c r="B1534" s="39"/>
      <c r="C1534" s="218" t="s">
        <v>1149</v>
      </c>
      <c r="D1534" s="218" t="s">
        <v>183</v>
      </c>
      <c r="E1534" s="219" t="s">
        <v>2059</v>
      </c>
      <c r="F1534" s="220" t="s">
        <v>2060</v>
      </c>
      <c r="G1534" s="221" t="s">
        <v>227</v>
      </c>
      <c r="H1534" s="222">
        <v>936.34400000000005</v>
      </c>
      <c r="I1534" s="223"/>
      <c r="J1534" s="224">
        <f>ROUND(I1534*H1534,2)</f>
        <v>0</v>
      </c>
      <c r="K1534" s="220" t="s">
        <v>187</v>
      </c>
      <c r="L1534" s="44"/>
      <c r="M1534" s="225" t="s">
        <v>1</v>
      </c>
      <c r="N1534" s="226" t="s">
        <v>45</v>
      </c>
      <c r="O1534" s="91"/>
      <c r="P1534" s="227">
        <f>O1534*H1534</f>
        <v>0</v>
      </c>
      <c r="Q1534" s="227">
        <v>0</v>
      </c>
      <c r="R1534" s="227">
        <f>Q1534*H1534</f>
        <v>0</v>
      </c>
      <c r="S1534" s="227">
        <v>0</v>
      </c>
      <c r="T1534" s="228">
        <f>S1534*H1534</f>
        <v>0</v>
      </c>
      <c r="U1534" s="38"/>
      <c r="V1534" s="38"/>
      <c r="W1534" s="38"/>
      <c r="X1534" s="38"/>
      <c r="Y1534" s="38"/>
      <c r="Z1534" s="38"/>
      <c r="AA1534" s="38"/>
      <c r="AB1534" s="38"/>
      <c r="AC1534" s="38"/>
      <c r="AD1534" s="38"/>
      <c r="AE1534" s="38"/>
      <c r="AR1534" s="229" t="s">
        <v>228</v>
      </c>
      <c r="AT1534" s="229" t="s">
        <v>183</v>
      </c>
      <c r="AU1534" s="229" t="s">
        <v>127</v>
      </c>
      <c r="AY1534" s="17" t="s">
        <v>181</v>
      </c>
      <c r="BE1534" s="230">
        <f>IF(N1534="základní",J1534,0)</f>
        <v>0</v>
      </c>
      <c r="BF1534" s="230">
        <f>IF(N1534="snížená",J1534,0)</f>
        <v>0</v>
      </c>
      <c r="BG1534" s="230">
        <f>IF(N1534="zákl. přenesená",J1534,0)</f>
        <v>0</v>
      </c>
      <c r="BH1534" s="230">
        <f>IF(N1534="sníž. přenesená",J1534,0)</f>
        <v>0</v>
      </c>
      <c r="BI1534" s="230">
        <f>IF(N1534="nulová",J1534,0)</f>
        <v>0</v>
      </c>
      <c r="BJ1534" s="17" t="s">
        <v>127</v>
      </c>
      <c r="BK1534" s="230">
        <f>ROUND(I1534*H1534,2)</f>
        <v>0</v>
      </c>
      <c r="BL1534" s="17" t="s">
        <v>228</v>
      </c>
      <c r="BM1534" s="229" t="s">
        <v>2061</v>
      </c>
    </row>
    <row r="1535" s="2" customFormat="1">
      <c r="A1535" s="38"/>
      <c r="B1535" s="39"/>
      <c r="C1535" s="40"/>
      <c r="D1535" s="231" t="s">
        <v>189</v>
      </c>
      <c r="E1535" s="40"/>
      <c r="F1535" s="232" t="s">
        <v>2062</v>
      </c>
      <c r="G1535" s="40"/>
      <c r="H1535" s="40"/>
      <c r="I1535" s="233"/>
      <c r="J1535" s="40"/>
      <c r="K1535" s="40"/>
      <c r="L1535" s="44"/>
      <c r="M1535" s="234"/>
      <c r="N1535" s="235"/>
      <c r="O1535" s="91"/>
      <c r="P1535" s="91"/>
      <c r="Q1535" s="91"/>
      <c r="R1535" s="91"/>
      <c r="S1535" s="91"/>
      <c r="T1535" s="92"/>
      <c r="U1535" s="38"/>
      <c r="V1535" s="38"/>
      <c r="W1535" s="38"/>
      <c r="X1535" s="38"/>
      <c r="Y1535" s="38"/>
      <c r="Z1535" s="38"/>
      <c r="AA1535" s="38"/>
      <c r="AB1535" s="38"/>
      <c r="AC1535" s="38"/>
      <c r="AD1535" s="38"/>
      <c r="AE1535" s="38"/>
      <c r="AT1535" s="17" t="s">
        <v>189</v>
      </c>
      <c r="AU1535" s="17" t="s">
        <v>127</v>
      </c>
    </row>
    <row r="1536" s="13" customFormat="1">
      <c r="A1536" s="13"/>
      <c r="B1536" s="236"/>
      <c r="C1536" s="237"/>
      <c r="D1536" s="238" t="s">
        <v>191</v>
      </c>
      <c r="E1536" s="239" t="s">
        <v>1</v>
      </c>
      <c r="F1536" s="240" t="s">
        <v>2057</v>
      </c>
      <c r="G1536" s="237"/>
      <c r="H1536" s="241">
        <v>936.34400000000005</v>
      </c>
      <c r="I1536" s="242"/>
      <c r="J1536" s="237"/>
      <c r="K1536" s="237"/>
      <c r="L1536" s="243"/>
      <c r="M1536" s="244"/>
      <c r="N1536" s="245"/>
      <c r="O1536" s="245"/>
      <c r="P1536" s="245"/>
      <c r="Q1536" s="245"/>
      <c r="R1536" s="245"/>
      <c r="S1536" s="245"/>
      <c r="T1536" s="246"/>
      <c r="U1536" s="13"/>
      <c r="V1536" s="13"/>
      <c r="W1536" s="13"/>
      <c r="X1536" s="13"/>
      <c r="Y1536" s="13"/>
      <c r="Z1536" s="13"/>
      <c r="AA1536" s="13"/>
      <c r="AB1536" s="13"/>
      <c r="AC1536" s="13"/>
      <c r="AD1536" s="13"/>
      <c r="AE1536" s="13"/>
      <c r="AT1536" s="247" t="s">
        <v>191</v>
      </c>
      <c r="AU1536" s="247" t="s">
        <v>127</v>
      </c>
      <c r="AV1536" s="13" t="s">
        <v>127</v>
      </c>
      <c r="AW1536" s="13" t="s">
        <v>36</v>
      </c>
      <c r="AX1536" s="13" t="s">
        <v>79</v>
      </c>
      <c r="AY1536" s="247" t="s">
        <v>181</v>
      </c>
    </row>
    <row r="1537" s="14" customFormat="1">
      <c r="A1537" s="14"/>
      <c r="B1537" s="248"/>
      <c r="C1537" s="249"/>
      <c r="D1537" s="238" t="s">
        <v>191</v>
      </c>
      <c r="E1537" s="250" t="s">
        <v>1</v>
      </c>
      <c r="F1537" s="251" t="s">
        <v>193</v>
      </c>
      <c r="G1537" s="249"/>
      <c r="H1537" s="252">
        <v>936.34400000000005</v>
      </c>
      <c r="I1537" s="253"/>
      <c r="J1537" s="249"/>
      <c r="K1537" s="249"/>
      <c r="L1537" s="254"/>
      <c r="M1537" s="255"/>
      <c r="N1537" s="256"/>
      <c r="O1537" s="256"/>
      <c r="P1537" s="256"/>
      <c r="Q1537" s="256"/>
      <c r="R1537" s="256"/>
      <c r="S1537" s="256"/>
      <c r="T1537" s="257"/>
      <c r="U1537" s="14"/>
      <c r="V1537" s="14"/>
      <c r="W1537" s="14"/>
      <c r="X1537" s="14"/>
      <c r="Y1537" s="14"/>
      <c r="Z1537" s="14"/>
      <c r="AA1537" s="14"/>
      <c r="AB1537" s="14"/>
      <c r="AC1537" s="14"/>
      <c r="AD1537" s="14"/>
      <c r="AE1537" s="14"/>
      <c r="AT1537" s="258" t="s">
        <v>191</v>
      </c>
      <c r="AU1537" s="258" t="s">
        <v>127</v>
      </c>
      <c r="AV1537" s="14" t="s">
        <v>188</v>
      </c>
      <c r="AW1537" s="14" t="s">
        <v>36</v>
      </c>
      <c r="AX1537" s="14" t="s">
        <v>86</v>
      </c>
      <c r="AY1537" s="258" t="s">
        <v>181</v>
      </c>
    </row>
    <row r="1538" s="2" customFormat="1" ht="24.15" customHeight="1">
      <c r="A1538" s="38"/>
      <c r="B1538" s="39"/>
      <c r="C1538" s="218" t="s">
        <v>2063</v>
      </c>
      <c r="D1538" s="218" t="s">
        <v>183</v>
      </c>
      <c r="E1538" s="219" t="s">
        <v>2064</v>
      </c>
      <c r="F1538" s="220" t="s">
        <v>2065</v>
      </c>
      <c r="G1538" s="221" t="s">
        <v>227</v>
      </c>
      <c r="H1538" s="222">
        <v>1428.884</v>
      </c>
      <c r="I1538" s="223"/>
      <c r="J1538" s="224">
        <f>ROUND(I1538*H1538,2)</f>
        <v>0</v>
      </c>
      <c r="K1538" s="220" t="s">
        <v>187</v>
      </c>
      <c r="L1538" s="44"/>
      <c r="M1538" s="225" t="s">
        <v>1</v>
      </c>
      <c r="N1538" s="226" t="s">
        <v>45</v>
      </c>
      <c r="O1538" s="91"/>
      <c r="P1538" s="227">
        <f>O1538*H1538</f>
        <v>0</v>
      </c>
      <c r="Q1538" s="227">
        <v>0</v>
      </c>
      <c r="R1538" s="227">
        <f>Q1538*H1538</f>
        <v>0</v>
      </c>
      <c r="S1538" s="227">
        <v>0</v>
      </c>
      <c r="T1538" s="228">
        <f>S1538*H1538</f>
        <v>0</v>
      </c>
      <c r="U1538" s="38"/>
      <c r="V1538" s="38"/>
      <c r="W1538" s="38"/>
      <c r="X1538" s="38"/>
      <c r="Y1538" s="38"/>
      <c r="Z1538" s="38"/>
      <c r="AA1538" s="38"/>
      <c r="AB1538" s="38"/>
      <c r="AC1538" s="38"/>
      <c r="AD1538" s="38"/>
      <c r="AE1538" s="38"/>
      <c r="AR1538" s="229" t="s">
        <v>228</v>
      </c>
      <c r="AT1538" s="229" t="s">
        <v>183</v>
      </c>
      <c r="AU1538" s="229" t="s">
        <v>127</v>
      </c>
      <c r="AY1538" s="17" t="s">
        <v>181</v>
      </c>
      <c r="BE1538" s="230">
        <f>IF(N1538="základní",J1538,0)</f>
        <v>0</v>
      </c>
      <c r="BF1538" s="230">
        <f>IF(N1538="snížená",J1538,0)</f>
        <v>0</v>
      </c>
      <c r="BG1538" s="230">
        <f>IF(N1538="zákl. přenesená",J1538,0)</f>
        <v>0</v>
      </c>
      <c r="BH1538" s="230">
        <f>IF(N1538="sníž. přenesená",J1538,0)</f>
        <v>0</v>
      </c>
      <c r="BI1538" s="230">
        <f>IF(N1538="nulová",J1538,0)</f>
        <v>0</v>
      </c>
      <c r="BJ1538" s="17" t="s">
        <v>127</v>
      </c>
      <c r="BK1538" s="230">
        <f>ROUND(I1538*H1538,2)</f>
        <v>0</v>
      </c>
      <c r="BL1538" s="17" t="s">
        <v>228</v>
      </c>
      <c r="BM1538" s="229" t="s">
        <v>2066</v>
      </c>
    </row>
    <row r="1539" s="2" customFormat="1">
      <c r="A1539" s="38"/>
      <c r="B1539" s="39"/>
      <c r="C1539" s="40"/>
      <c r="D1539" s="231" t="s">
        <v>189</v>
      </c>
      <c r="E1539" s="40"/>
      <c r="F1539" s="232" t="s">
        <v>2067</v>
      </c>
      <c r="G1539" s="40"/>
      <c r="H1539" s="40"/>
      <c r="I1539" s="233"/>
      <c r="J1539" s="40"/>
      <c r="K1539" s="40"/>
      <c r="L1539" s="44"/>
      <c r="M1539" s="234"/>
      <c r="N1539" s="235"/>
      <c r="O1539" s="91"/>
      <c r="P1539" s="91"/>
      <c r="Q1539" s="91"/>
      <c r="R1539" s="91"/>
      <c r="S1539" s="91"/>
      <c r="T1539" s="92"/>
      <c r="U1539" s="38"/>
      <c r="V1539" s="38"/>
      <c r="W1539" s="38"/>
      <c r="X1539" s="38"/>
      <c r="Y1539" s="38"/>
      <c r="Z1539" s="38"/>
      <c r="AA1539" s="38"/>
      <c r="AB1539" s="38"/>
      <c r="AC1539" s="38"/>
      <c r="AD1539" s="38"/>
      <c r="AE1539" s="38"/>
      <c r="AT1539" s="17" t="s">
        <v>189</v>
      </c>
      <c r="AU1539" s="17" t="s">
        <v>127</v>
      </c>
    </row>
    <row r="1540" s="12" customFormat="1" ht="22.8" customHeight="1">
      <c r="A1540" s="12"/>
      <c r="B1540" s="202"/>
      <c r="C1540" s="203"/>
      <c r="D1540" s="204" t="s">
        <v>78</v>
      </c>
      <c r="E1540" s="216" t="s">
        <v>2068</v>
      </c>
      <c r="F1540" s="216" t="s">
        <v>2069</v>
      </c>
      <c r="G1540" s="203"/>
      <c r="H1540" s="203"/>
      <c r="I1540" s="206"/>
      <c r="J1540" s="217">
        <f>BK1540</f>
        <v>0</v>
      </c>
      <c r="K1540" s="203"/>
      <c r="L1540" s="208"/>
      <c r="M1540" s="209"/>
      <c r="N1540" s="210"/>
      <c r="O1540" s="210"/>
      <c r="P1540" s="211">
        <f>SUM(P1541:P1608)</f>
        <v>0</v>
      </c>
      <c r="Q1540" s="210"/>
      <c r="R1540" s="211">
        <f>SUM(R1541:R1608)</f>
        <v>0</v>
      </c>
      <c r="S1540" s="210"/>
      <c r="T1540" s="212">
        <f>SUM(T1541:T1608)</f>
        <v>0</v>
      </c>
      <c r="U1540" s="12"/>
      <c r="V1540" s="12"/>
      <c r="W1540" s="12"/>
      <c r="X1540" s="12"/>
      <c r="Y1540" s="12"/>
      <c r="Z1540" s="12"/>
      <c r="AA1540" s="12"/>
      <c r="AB1540" s="12"/>
      <c r="AC1540" s="12"/>
      <c r="AD1540" s="12"/>
      <c r="AE1540" s="12"/>
      <c r="AR1540" s="213" t="s">
        <v>127</v>
      </c>
      <c r="AT1540" s="214" t="s">
        <v>78</v>
      </c>
      <c r="AU1540" s="214" t="s">
        <v>86</v>
      </c>
      <c r="AY1540" s="213" t="s">
        <v>181</v>
      </c>
      <c r="BK1540" s="215">
        <f>SUM(BK1541:BK1608)</f>
        <v>0</v>
      </c>
    </row>
    <row r="1541" s="2" customFormat="1" ht="49.05" customHeight="1">
      <c r="A1541" s="38"/>
      <c r="B1541" s="39"/>
      <c r="C1541" s="218" t="s">
        <v>1159</v>
      </c>
      <c r="D1541" s="218" t="s">
        <v>183</v>
      </c>
      <c r="E1541" s="219" t="s">
        <v>2070</v>
      </c>
      <c r="F1541" s="220" t="s">
        <v>2071</v>
      </c>
      <c r="G1541" s="221" t="s">
        <v>235</v>
      </c>
      <c r="H1541" s="222">
        <v>2</v>
      </c>
      <c r="I1541" s="223"/>
      <c r="J1541" s="224">
        <f>ROUND(I1541*H1541,2)</f>
        <v>0</v>
      </c>
      <c r="K1541" s="220" t="s">
        <v>187</v>
      </c>
      <c r="L1541" s="44"/>
      <c r="M1541" s="225" t="s">
        <v>1</v>
      </c>
      <c r="N1541" s="226" t="s">
        <v>45</v>
      </c>
      <c r="O1541" s="91"/>
      <c r="P1541" s="227">
        <f>O1541*H1541</f>
        <v>0</v>
      </c>
      <c r="Q1541" s="227">
        <v>0</v>
      </c>
      <c r="R1541" s="227">
        <f>Q1541*H1541</f>
        <v>0</v>
      </c>
      <c r="S1541" s="227">
        <v>0</v>
      </c>
      <c r="T1541" s="228">
        <f>S1541*H1541</f>
        <v>0</v>
      </c>
      <c r="U1541" s="38"/>
      <c r="V1541" s="38"/>
      <c r="W1541" s="38"/>
      <c r="X1541" s="38"/>
      <c r="Y1541" s="38"/>
      <c r="Z1541" s="38"/>
      <c r="AA1541" s="38"/>
      <c r="AB1541" s="38"/>
      <c r="AC1541" s="38"/>
      <c r="AD1541" s="38"/>
      <c r="AE1541" s="38"/>
      <c r="AR1541" s="229" t="s">
        <v>228</v>
      </c>
      <c r="AT1541" s="229" t="s">
        <v>183</v>
      </c>
      <c r="AU1541" s="229" t="s">
        <v>127</v>
      </c>
      <c r="AY1541" s="17" t="s">
        <v>181</v>
      </c>
      <c r="BE1541" s="230">
        <f>IF(N1541="základní",J1541,0)</f>
        <v>0</v>
      </c>
      <c r="BF1541" s="230">
        <f>IF(N1541="snížená",J1541,0)</f>
        <v>0</v>
      </c>
      <c r="BG1541" s="230">
        <f>IF(N1541="zákl. přenesená",J1541,0)</f>
        <v>0</v>
      </c>
      <c r="BH1541" s="230">
        <f>IF(N1541="sníž. přenesená",J1541,0)</f>
        <v>0</v>
      </c>
      <c r="BI1541" s="230">
        <f>IF(N1541="nulová",J1541,0)</f>
        <v>0</v>
      </c>
      <c r="BJ1541" s="17" t="s">
        <v>127</v>
      </c>
      <c r="BK1541" s="230">
        <f>ROUND(I1541*H1541,2)</f>
        <v>0</v>
      </c>
      <c r="BL1541" s="17" t="s">
        <v>228</v>
      </c>
      <c r="BM1541" s="229" t="s">
        <v>2072</v>
      </c>
    </row>
    <row r="1542" s="2" customFormat="1">
      <c r="A1542" s="38"/>
      <c r="B1542" s="39"/>
      <c r="C1542" s="40"/>
      <c r="D1542" s="231" t="s">
        <v>189</v>
      </c>
      <c r="E1542" s="40"/>
      <c r="F1542" s="232" t="s">
        <v>2073</v>
      </c>
      <c r="G1542" s="40"/>
      <c r="H1542" s="40"/>
      <c r="I1542" s="233"/>
      <c r="J1542" s="40"/>
      <c r="K1542" s="40"/>
      <c r="L1542" s="44"/>
      <c r="M1542" s="234"/>
      <c r="N1542" s="235"/>
      <c r="O1542" s="91"/>
      <c r="P1542" s="91"/>
      <c r="Q1542" s="91"/>
      <c r="R1542" s="91"/>
      <c r="S1542" s="91"/>
      <c r="T1542" s="92"/>
      <c r="U1542" s="38"/>
      <c r="V1542" s="38"/>
      <c r="W1542" s="38"/>
      <c r="X1542" s="38"/>
      <c r="Y1542" s="38"/>
      <c r="Z1542" s="38"/>
      <c r="AA1542" s="38"/>
      <c r="AB1542" s="38"/>
      <c r="AC1542" s="38"/>
      <c r="AD1542" s="38"/>
      <c r="AE1542" s="38"/>
      <c r="AT1542" s="17" t="s">
        <v>189</v>
      </c>
      <c r="AU1542" s="17" t="s">
        <v>127</v>
      </c>
    </row>
    <row r="1543" s="13" customFormat="1">
      <c r="A1543" s="13"/>
      <c r="B1543" s="236"/>
      <c r="C1543" s="237"/>
      <c r="D1543" s="238" t="s">
        <v>191</v>
      </c>
      <c r="E1543" s="239" t="s">
        <v>1</v>
      </c>
      <c r="F1543" s="240" t="s">
        <v>2074</v>
      </c>
      <c r="G1543" s="237"/>
      <c r="H1543" s="241">
        <v>2</v>
      </c>
      <c r="I1543" s="242"/>
      <c r="J1543" s="237"/>
      <c r="K1543" s="237"/>
      <c r="L1543" s="243"/>
      <c r="M1543" s="244"/>
      <c r="N1543" s="245"/>
      <c r="O1543" s="245"/>
      <c r="P1543" s="245"/>
      <c r="Q1543" s="245"/>
      <c r="R1543" s="245"/>
      <c r="S1543" s="245"/>
      <c r="T1543" s="246"/>
      <c r="U1543" s="13"/>
      <c r="V1543" s="13"/>
      <c r="W1543" s="13"/>
      <c r="X1543" s="13"/>
      <c r="Y1543" s="13"/>
      <c r="Z1543" s="13"/>
      <c r="AA1543" s="13"/>
      <c r="AB1543" s="13"/>
      <c r="AC1543" s="13"/>
      <c r="AD1543" s="13"/>
      <c r="AE1543" s="13"/>
      <c r="AT1543" s="247" t="s">
        <v>191</v>
      </c>
      <c r="AU1543" s="247" t="s">
        <v>127</v>
      </c>
      <c r="AV1543" s="13" t="s">
        <v>127</v>
      </c>
      <c r="AW1543" s="13" t="s">
        <v>36</v>
      </c>
      <c r="AX1543" s="13" t="s">
        <v>79</v>
      </c>
      <c r="AY1543" s="247" t="s">
        <v>181</v>
      </c>
    </row>
    <row r="1544" s="14" customFormat="1">
      <c r="A1544" s="14"/>
      <c r="B1544" s="248"/>
      <c r="C1544" s="249"/>
      <c r="D1544" s="238" t="s">
        <v>191</v>
      </c>
      <c r="E1544" s="250" t="s">
        <v>1</v>
      </c>
      <c r="F1544" s="251" t="s">
        <v>193</v>
      </c>
      <c r="G1544" s="249"/>
      <c r="H1544" s="252">
        <v>2</v>
      </c>
      <c r="I1544" s="253"/>
      <c r="J1544" s="249"/>
      <c r="K1544" s="249"/>
      <c r="L1544" s="254"/>
      <c r="M1544" s="255"/>
      <c r="N1544" s="256"/>
      <c r="O1544" s="256"/>
      <c r="P1544" s="256"/>
      <c r="Q1544" s="256"/>
      <c r="R1544" s="256"/>
      <c r="S1544" s="256"/>
      <c r="T1544" s="257"/>
      <c r="U1544" s="14"/>
      <c r="V1544" s="14"/>
      <c r="W1544" s="14"/>
      <c r="X1544" s="14"/>
      <c r="Y1544" s="14"/>
      <c r="Z1544" s="14"/>
      <c r="AA1544" s="14"/>
      <c r="AB1544" s="14"/>
      <c r="AC1544" s="14"/>
      <c r="AD1544" s="14"/>
      <c r="AE1544" s="14"/>
      <c r="AT1544" s="258" t="s">
        <v>191</v>
      </c>
      <c r="AU1544" s="258" t="s">
        <v>127</v>
      </c>
      <c r="AV1544" s="14" t="s">
        <v>188</v>
      </c>
      <c r="AW1544" s="14" t="s">
        <v>36</v>
      </c>
      <c r="AX1544" s="14" t="s">
        <v>86</v>
      </c>
      <c r="AY1544" s="258" t="s">
        <v>181</v>
      </c>
    </row>
    <row r="1545" s="2" customFormat="1" ht="37.8" customHeight="1">
      <c r="A1545" s="38"/>
      <c r="B1545" s="39"/>
      <c r="C1545" s="259" t="s">
        <v>2075</v>
      </c>
      <c r="D1545" s="259" t="s">
        <v>238</v>
      </c>
      <c r="E1545" s="260" t="s">
        <v>2076</v>
      </c>
      <c r="F1545" s="261" t="s">
        <v>2077</v>
      </c>
      <c r="G1545" s="262" t="s">
        <v>227</v>
      </c>
      <c r="H1545" s="263">
        <v>38.5</v>
      </c>
      <c r="I1545" s="264"/>
      <c r="J1545" s="265">
        <f>ROUND(I1545*H1545,2)</f>
        <v>0</v>
      </c>
      <c r="K1545" s="261" t="s">
        <v>729</v>
      </c>
      <c r="L1545" s="266"/>
      <c r="M1545" s="267" t="s">
        <v>1</v>
      </c>
      <c r="N1545" s="268" t="s">
        <v>45</v>
      </c>
      <c r="O1545" s="91"/>
      <c r="P1545" s="227">
        <f>O1545*H1545</f>
        <v>0</v>
      </c>
      <c r="Q1545" s="227">
        <v>0</v>
      </c>
      <c r="R1545" s="227">
        <f>Q1545*H1545</f>
        <v>0</v>
      </c>
      <c r="S1545" s="227">
        <v>0</v>
      </c>
      <c r="T1545" s="228">
        <f>S1545*H1545</f>
        <v>0</v>
      </c>
      <c r="U1545" s="38"/>
      <c r="V1545" s="38"/>
      <c r="W1545" s="38"/>
      <c r="X1545" s="38"/>
      <c r="Y1545" s="38"/>
      <c r="Z1545" s="38"/>
      <c r="AA1545" s="38"/>
      <c r="AB1545" s="38"/>
      <c r="AC1545" s="38"/>
      <c r="AD1545" s="38"/>
      <c r="AE1545" s="38"/>
      <c r="AR1545" s="229" t="s">
        <v>269</v>
      </c>
      <c r="AT1545" s="229" t="s">
        <v>238</v>
      </c>
      <c r="AU1545" s="229" t="s">
        <v>127</v>
      </c>
      <c r="AY1545" s="17" t="s">
        <v>181</v>
      </c>
      <c r="BE1545" s="230">
        <f>IF(N1545="základní",J1545,0)</f>
        <v>0</v>
      </c>
      <c r="BF1545" s="230">
        <f>IF(N1545="snížená",J1545,0)</f>
        <v>0</v>
      </c>
      <c r="BG1545" s="230">
        <f>IF(N1545="zákl. přenesená",J1545,0)</f>
        <v>0</v>
      </c>
      <c r="BH1545" s="230">
        <f>IF(N1545="sníž. přenesená",J1545,0)</f>
        <v>0</v>
      </c>
      <c r="BI1545" s="230">
        <f>IF(N1545="nulová",J1545,0)</f>
        <v>0</v>
      </c>
      <c r="BJ1545" s="17" t="s">
        <v>127</v>
      </c>
      <c r="BK1545" s="230">
        <f>ROUND(I1545*H1545,2)</f>
        <v>0</v>
      </c>
      <c r="BL1545" s="17" t="s">
        <v>228</v>
      </c>
      <c r="BM1545" s="229" t="s">
        <v>2078</v>
      </c>
    </row>
    <row r="1546" s="13" customFormat="1">
      <c r="A1546" s="13"/>
      <c r="B1546" s="236"/>
      <c r="C1546" s="237"/>
      <c r="D1546" s="238" t="s">
        <v>191</v>
      </c>
      <c r="E1546" s="239" t="s">
        <v>1</v>
      </c>
      <c r="F1546" s="240" t="s">
        <v>2079</v>
      </c>
      <c r="G1546" s="237"/>
      <c r="H1546" s="241">
        <v>38.5</v>
      </c>
      <c r="I1546" s="242"/>
      <c r="J1546" s="237"/>
      <c r="K1546" s="237"/>
      <c r="L1546" s="243"/>
      <c r="M1546" s="244"/>
      <c r="N1546" s="245"/>
      <c r="O1546" s="245"/>
      <c r="P1546" s="245"/>
      <c r="Q1546" s="245"/>
      <c r="R1546" s="245"/>
      <c r="S1546" s="245"/>
      <c r="T1546" s="246"/>
      <c r="U1546" s="13"/>
      <c r="V1546" s="13"/>
      <c r="W1546" s="13"/>
      <c r="X1546" s="13"/>
      <c r="Y1546" s="13"/>
      <c r="Z1546" s="13"/>
      <c r="AA1546" s="13"/>
      <c r="AB1546" s="13"/>
      <c r="AC1546" s="13"/>
      <c r="AD1546" s="13"/>
      <c r="AE1546" s="13"/>
      <c r="AT1546" s="247" t="s">
        <v>191</v>
      </c>
      <c r="AU1546" s="247" t="s">
        <v>127</v>
      </c>
      <c r="AV1546" s="13" t="s">
        <v>127</v>
      </c>
      <c r="AW1546" s="13" t="s">
        <v>36</v>
      </c>
      <c r="AX1546" s="13" t="s">
        <v>79</v>
      </c>
      <c r="AY1546" s="247" t="s">
        <v>181</v>
      </c>
    </row>
    <row r="1547" s="14" customFormat="1">
      <c r="A1547" s="14"/>
      <c r="B1547" s="248"/>
      <c r="C1547" s="249"/>
      <c r="D1547" s="238" t="s">
        <v>191</v>
      </c>
      <c r="E1547" s="250" t="s">
        <v>1</v>
      </c>
      <c r="F1547" s="251" t="s">
        <v>193</v>
      </c>
      <c r="G1547" s="249"/>
      <c r="H1547" s="252">
        <v>38.5</v>
      </c>
      <c r="I1547" s="253"/>
      <c r="J1547" s="249"/>
      <c r="K1547" s="249"/>
      <c r="L1547" s="254"/>
      <c r="M1547" s="255"/>
      <c r="N1547" s="256"/>
      <c r="O1547" s="256"/>
      <c r="P1547" s="256"/>
      <c r="Q1547" s="256"/>
      <c r="R1547" s="256"/>
      <c r="S1547" s="256"/>
      <c r="T1547" s="257"/>
      <c r="U1547" s="14"/>
      <c r="V1547" s="14"/>
      <c r="W1547" s="14"/>
      <c r="X1547" s="14"/>
      <c r="Y1547" s="14"/>
      <c r="Z1547" s="14"/>
      <c r="AA1547" s="14"/>
      <c r="AB1547" s="14"/>
      <c r="AC1547" s="14"/>
      <c r="AD1547" s="14"/>
      <c r="AE1547" s="14"/>
      <c r="AT1547" s="258" t="s">
        <v>191</v>
      </c>
      <c r="AU1547" s="258" t="s">
        <v>127</v>
      </c>
      <c r="AV1547" s="14" t="s">
        <v>188</v>
      </c>
      <c r="AW1547" s="14" t="s">
        <v>36</v>
      </c>
      <c r="AX1547" s="14" t="s">
        <v>86</v>
      </c>
      <c r="AY1547" s="258" t="s">
        <v>181</v>
      </c>
    </row>
    <row r="1548" s="2" customFormat="1" ht="44.25" customHeight="1">
      <c r="A1548" s="38"/>
      <c r="B1548" s="39"/>
      <c r="C1548" s="218" t="s">
        <v>1163</v>
      </c>
      <c r="D1548" s="218" t="s">
        <v>183</v>
      </c>
      <c r="E1548" s="219" t="s">
        <v>2080</v>
      </c>
      <c r="F1548" s="220" t="s">
        <v>2081</v>
      </c>
      <c r="G1548" s="221" t="s">
        <v>235</v>
      </c>
      <c r="H1548" s="222">
        <v>9</v>
      </c>
      <c r="I1548" s="223"/>
      <c r="J1548" s="224">
        <f>ROUND(I1548*H1548,2)</f>
        <v>0</v>
      </c>
      <c r="K1548" s="220" t="s">
        <v>187</v>
      </c>
      <c r="L1548" s="44"/>
      <c r="M1548" s="225" t="s">
        <v>1</v>
      </c>
      <c r="N1548" s="226" t="s">
        <v>45</v>
      </c>
      <c r="O1548" s="91"/>
      <c r="P1548" s="227">
        <f>O1548*H1548</f>
        <v>0</v>
      </c>
      <c r="Q1548" s="227">
        <v>0</v>
      </c>
      <c r="R1548" s="227">
        <f>Q1548*H1548</f>
        <v>0</v>
      </c>
      <c r="S1548" s="227">
        <v>0</v>
      </c>
      <c r="T1548" s="228">
        <f>S1548*H1548</f>
        <v>0</v>
      </c>
      <c r="U1548" s="38"/>
      <c r="V1548" s="38"/>
      <c r="W1548" s="38"/>
      <c r="X1548" s="38"/>
      <c r="Y1548" s="38"/>
      <c r="Z1548" s="38"/>
      <c r="AA1548" s="38"/>
      <c r="AB1548" s="38"/>
      <c r="AC1548" s="38"/>
      <c r="AD1548" s="38"/>
      <c r="AE1548" s="38"/>
      <c r="AR1548" s="229" t="s">
        <v>228</v>
      </c>
      <c r="AT1548" s="229" t="s">
        <v>183</v>
      </c>
      <c r="AU1548" s="229" t="s">
        <v>127</v>
      </c>
      <c r="AY1548" s="17" t="s">
        <v>181</v>
      </c>
      <c r="BE1548" s="230">
        <f>IF(N1548="základní",J1548,0)</f>
        <v>0</v>
      </c>
      <c r="BF1548" s="230">
        <f>IF(N1548="snížená",J1548,0)</f>
        <v>0</v>
      </c>
      <c r="BG1548" s="230">
        <f>IF(N1548="zákl. přenesená",J1548,0)</f>
        <v>0</v>
      </c>
      <c r="BH1548" s="230">
        <f>IF(N1548="sníž. přenesená",J1548,0)</f>
        <v>0</v>
      </c>
      <c r="BI1548" s="230">
        <f>IF(N1548="nulová",J1548,0)</f>
        <v>0</v>
      </c>
      <c r="BJ1548" s="17" t="s">
        <v>127</v>
      </c>
      <c r="BK1548" s="230">
        <f>ROUND(I1548*H1548,2)</f>
        <v>0</v>
      </c>
      <c r="BL1548" s="17" t="s">
        <v>228</v>
      </c>
      <c r="BM1548" s="229" t="s">
        <v>2082</v>
      </c>
    </row>
    <row r="1549" s="2" customFormat="1">
      <c r="A1549" s="38"/>
      <c r="B1549" s="39"/>
      <c r="C1549" s="40"/>
      <c r="D1549" s="231" t="s">
        <v>189</v>
      </c>
      <c r="E1549" s="40"/>
      <c r="F1549" s="232" t="s">
        <v>2083</v>
      </c>
      <c r="G1549" s="40"/>
      <c r="H1549" s="40"/>
      <c r="I1549" s="233"/>
      <c r="J1549" s="40"/>
      <c r="K1549" s="40"/>
      <c r="L1549" s="44"/>
      <c r="M1549" s="234"/>
      <c r="N1549" s="235"/>
      <c r="O1549" s="91"/>
      <c r="P1549" s="91"/>
      <c r="Q1549" s="91"/>
      <c r="R1549" s="91"/>
      <c r="S1549" s="91"/>
      <c r="T1549" s="92"/>
      <c r="U1549" s="38"/>
      <c r="V1549" s="38"/>
      <c r="W1549" s="38"/>
      <c r="X1549" s="38"/>
      <c r="Y1549" s="38"/>
      <c r="Z1549" s="38"/>
      <c r="AA1549" s="38"/>
      <c r="AB1549" s="38"/>
      <c r="AC1549" s="38"/>
      <c r="AD1549" s="38"/>
      <c r="AE1549" s="38"/>
      <c r="AT1549" s="17" t="s">
        <v>189</v>
      </c>
      <c r="AU1549" s="17" t="s">
        <v>127</v>
      </c>
    </row>
    <row r="1550" s="13" customFormat="1">
      <c r="A1550" s="13"/>
      <c r="B1550" s="236"/>
      <c r="C1550" s="237"/>
      <c r="D1550" s="238" t="s">
        <v>191</v>
      </c>
      <c r="E1550" s="239" t="s">
        <v>1</v>
      </c>
      <c r="F1550" s="240" t="s">
        <v>2084</v>
      </c>
      <c r="G1550" s="237"/>
      <c r="H1550" s="241">
        <v>2</v>
      </c>
      <c r="I1550" s="242"/>
      <c r="J1550" s="237"/>
      <c r="K1550" s="237"/>
      <c r="L1550" s="243"/>
      <c r="M1550" s="244"/>
      <c r="N1550" s="245"/>
      <c r="O1550" s="245"/>
      <c r="P1550" s="245"/>
      <c r="Q1550" s="245"/>
      <c r="R1550" s="245"/>
      <c r="S1550" s="245"/>
      <c r="T1550" s="246"/>
      <c r="U1550" s="13"/>
      <c r="V1550" s="13"/>
      <c r="W1550" s="13"/>
      <c r="X1550" s="13"/>
      <c r="Y1550" s="13"/>
      <c r="Z1550" s="13"/>
      <c r="AA1550" s="13"/>
      <c r="AB1550" s="13"/>
      <c r="AC1550" s="13"/>
      <c r="AD1550" s="13"/>
      <c r="AE1550" s="13"/>
      <c r="AT1550" s="247" t="s">
        <v>191</v>
      </c>
      <c r="AU1550" s="247" t="s">
        <v>127</v>
      </c>
      <c r="AV1550" s="13" t="s">
        <v>127</v>
      </c>
      <c r="AW1550" s="13" t="s">
        <v>36</v>
      </c>
      <c r="AX1550" s="13" t="s">
        <v>79</v>
      </c>
      <c r="AY1550" s="247" t="s">
        <v>181</v>
      </c>
    </row>
    <row r="1551" s="13" customFormat="1">
      <c r="A1551" s="13"/>
      <c r="B1551" s="236"/>
      <c r="C1551" s="237"/>
      <c r="D1551" s="238" t="s">
        <v>191</v>
      </c>
      <c r="E1551" s="239" t="s">
        <v>1</v>
      </c>
      <c r="F1551" s="240" t="s">
        <v>2085</v>
      </c>
      <c r="G1551" s="237"/>
      <c r="H1551" s="241">
        <v>2</v>
      </c>
      <c r="I1551" s="242"/>
      <c r="J1551" s="237"/>
      <c r="K1551" s="237"/>
      <c r="L1551" s="243"/>
      <c r="M1551" s="244"/>
      <c r="N1551" s="245"/>
      <c r="O1551" s="245"/>
      <c r="P1551" s="245"/>
      <c r="Q1551" s="245"/>
      <c r="R1551" s="245"/>
      <c r="S1551" s="245"/>
      <c r="T1551" s="246"/>
      <c r="U1551" s="13"/>
      <c r="V1551" s="13"/>
      <c r="W1551" s="13"/>
      <c r="X1551" s="13"/>
      <c r="Y1551" s="13"/>
      <c r="Z1551" s="13"/>
      <c r="AA1551" s="13"/>
      <c r="AB1551" s="13"/>
      <c r="AC1551" s="13"/>
      <c r="AD1551" s="13"/>
      <c r="AE1551" s="13"/>
      <c r="AT1551" s="247" t="s">
        <v>191</v>
      </c>
      <c r="AU1551" s="247" t="s">
        <v>127</v>
      </c>
      <c r="AV1551" s="13" t="s">
        <v>127</v>
      </c>
      <c r="AW1551" s="13" t="s">
        <v>36</v>
      </c>
      <c r="AX1551" s="13" t="s">
        <v>79</v>
      </c>
      <c r="AY1551" s="247" t="s">
        <v>181</v>
      </c>
    </row>
    <row r="1552" s="13" customFormat="1">
      <c r="A1552" s="13"/>
      <c r="B1552" s="236"/>
      <c r="C1552" s="237"/>
      <c r="D1552" s="238" t="s">
        <v>191</v>
      </c>
      <c r="E1552" s="239" t="s">
        <v>1</v>
      </c>
      <c r="F1552" s="240" t="s">
        <v>2086</v>
      </c>
      <c r="G1552" s="237"/>
      <c r="H1552" s="241">
        <v>2</v>
      </c>
      <c r="I1552" s="242"/>
      <c r="J1552" s="237"/>
      <c r="K1552" s="237"/>
      <c r="L1552" s="243"/>
      <c r="M1552" s="244"/>
      <c r="N1552" s="245"/>
      <c r="O1552" s="245"/>
      <c r="P1552" s="245"/>
      <c r="Q1552" s="245"/>
      <c r="R1552" s="245"/>
      <c r="S1552" s="245"/>
      <c r="T1552" s="246"/>
      <c r="U1552" s="13"/>
      <c r="V1552" s="13"/>
      <c r="W1552" s="13"/>
      <c r="X1552" s="13"/>
      <c r="Y1552" s="13"/>
      <c r="Z1552" s="13"/>
      <c r="AA1552" s="13"/>
      <c r="AB1552" s="13"/>
      <c r="AC1552" s="13"/>
      <c r="AD1552" s="13"/>
      <c r="AE1552" s="13"/>
      <c r="AT1552" s="247" t="s">
        <v>191</v>
      </c>
      <c r="AU1552" s="247" t="s">
        <v>127</v>
      </c>
      <c r="AV1552" s="13" t="s">
        <v>127</v>
      </c>
      <c r="AW1552" s="13" t="s">
        <v>36</v>
      </c>
      <c r="AX1552" s="13" t="s">
        <v>79</v>
      </c>
      <c r="AY1552" s="247" t="s">
        <v>181</v>
      </c>
    </row>
    <row r="1553" s="13" customFormat="1">
      <c r="A1553" s="13"/>
      <c r="B1553" s="236"/>
      <c r="C1553" s="237"/>
      <c r="D1553" s="238" t="s">
        <v>191</v>
      </c>
      <c r="E1553" s="239" t="s">
        <v>1</v>
      </c>
      <c r="F1553" s="240" t="s">
        <v>2087</v>
      </c>
      <c r="G1553" s="237"/>
      <c r="H1553" s="241">
        <v>2</v>
      </c>
      <c r="I1553" s="242"/>
      <c r="J1553" s="237"/>
      <c r="K1553" s="237"/>
      <c r="L1553" s="243"/>
      <c r="M1553" s="244"/>
      <c r="N1553" s="245"/>
      <c r="O1553" s="245"/>
      <c r="P1553" s="245"/>
      <c r="Q1553" s="245"/>
      <c r="R1553" s="245"/>
      <c r="S1553" s="245"/>
      <c r="T1553" s="246"/>
      <c r="U1553" s="13"/>
      <c r="V1553" s="13"/>
      <c r="W1553" s="13"/>
      <c r="X1553" s="13"/>
      <c r="Y1553" s="13"/>
      <c r="Z1553" s="13"/>
      <c r="AA1553" s="13"/>
      <c r="AB1553" s="13"/>
      <c r="AC1553" s="13"/>
      <c r="AD1553" s="13"/>
      <c r="AE1553" s="13"/>
      <c r="AT1553" s="247" t="s">
        <v>191</v>
      </c>
      <c r="AU1553" s="247" t="s">
        <v>127</v>
      </c>
      <c r="AV1553" s="13" t="s">
        <v>127</v>
      </c>
      <c r="AW1553" s="13" t="s">
        <v>36</v>
      </c>
      <c r="AX1553" s="13" t="s">
        <v>79</v>
      </c>
      <c r="AY1553" s="247" t="s">
        <v>181</v>
      </c>
    </row>
    <row r="1554" s="13" customFormat="1">
      <c r="A1554" s="13"/>
      <c r="B1554" s="236"/>
      <c r="C1554" s="237"/>
      <c r="D1554" s="238" t="s">
        <v>191</v>
      </c>
      <c r="E1554" s="239" t="s">
        <v>1</v>
      </c>
      <c r="F1554" s="240" t="s">
        <v>2088</v>
      </c>
      <c r="G1554" s="237"/>
      <c r="H1554" s="241">
        <v>1</v>
      </c>
      <c r="I1554" s="242"/>
      <c r="J1554" s="237"/>
      <c r="K1554" s="237"/>
      <c r="L1554" s="243"/>
      <c r="M1554" s="244"/>
      <c r="N1554" s="245"/>
      <c r="O1554" s="245"/>
      <c r="P1554" s="245"/>
      <c r="Q1554" s="245"/>
      <c r="R1554" s="245"/>
      <c r="S1554" s="245"/>
      <c r="T1554" s="246"/>
      <c r="U1554" s="13"/>
      <c r="V1554" s="13"/>
      <c r="W1554" s="13"/>
      <c r="X1554" s="13"/>
      <c r="Y1554" s="13"/>
      <c r="Z1554" s="13"/>
      <c r="AA1554" s="13"/>
      <c r="AB1554" s="13"/>
      <c r="AC1554" s="13"/>
      <c r="AD1554" s="13"/>
      <c r="AE1554" s="13"/>
      <c r="AT1554" s="247" t="s">
        <v>191</v>
      </c>
      <c r="AU1554" s="247" t="s">
        <v>127</v>
      </c>
      <c r="AV1554" s="13" t="s">
        <v>127</v>
      </c>
      <c r="AW1554" s="13" t="s">
        <v>36</v>
      </c>
      <c r="AX1554" s="13" t="s">
        <v>79</v>
      </c>
      <c r="AY1554" s="247" t="s">
        <v>181</v>
      </c>
    </row>
    <row r="1555" s="14" customFormat="1">
      <c r="A1555" s="14"/>
      <c r="B1555" s="248"/>
      <c r="C1555" s="249"/>
      <c r="D1555" s="238" t="s">
        <v>191</v>
      </c>
      <c r="E1555" s="250" t="s">
        <v>1</v>
      </c>
      <c r="F1555" s="251" t="s">
        <v>193</v>
      </c>
      <c r="G1555" s="249"/>
      <c r="H1555" s="252">
        <v>9</v>
      </c>
      <c r="I1555" s="253"/>
      <c r="J1555" s="249"/>
      <c r="K1555" s="249"/>
      <c r="L1555" s="254"/>
      <c r="M1555" s="255"/>
      <c r="N1555" s="256"/>
      <c r="O1555" s="256"/>
      <c r="P1555" s="256"/>
      <c r="Q1555" s="256"/>
      <c r="R1555" s="256"/>
      <c r="S1555" s="256"/>
      <c r="T1555" s="257"/>
      <c r="U1555" s="14"/>
      <c r="V1555" s="14"/>
      <c r="W1555" s="14"/>
      <c r="X1555" s="14"/>
      <c r="Y1555" s="14"/>
      <c r="Z1555" s="14"/>
      <c r="AA1555" s="14"/>
      <c r="AB1555" s="14"/>
      <c r="AC1555" s="14"/>
      <c r="AD1555" s="14"/>
      <c r="AE1555" s="14"/>
      <c r="AT1555" s="258" t="s">
        <v>191</v>
      </c>
      <c r="AU1555" s="258" t="s">
        <v>127</v>
      </c>
      <c r="AV1555" s="14" t="s">
        <v>188</v>
      </c>
      <c r="AW1555" s="14" t="s">
        <v>36</v>
      </c>
      <c r="AX1555" s="14" t="s">
        <v>86</v>
      </c>
      <c r="AY1555" s="258" t="s">
        <v>181</v>
      </c>
    </row>
    <row r="1556" s="2" customFormat="1" ht="24.15" customHeight="1">
      <c r="A1556" s="38"/>
      <c r="B1556" s="39"/>
      <c r="C1556" s="259" t="s">
        <v>2089</v>
      </c>
      <c r="D1556" s="259" t="s">
        <v>238</v>
      </c>
      <c r="E1556" s="260" t="s">
        <v>2090</v>
      </c>
      <c r="F1556" s="261" t="s">
        <v>2091</v>
      </c>
      <c r="G1556" s="262" t="s">
        <v>227</v>
      </c>
      <c r="H1556" s="263">
        <v>1.8</v>
      </c>
      <c r="I1556" s="264"/>
      <c r="J1556" s="265">
        <f>ROUND(I1556*H1556,2)</f>
        <v>0</v>
      </c>
      <c r="K1556" s="261" t="s">
        <v>729</v>
      </c>
      <c r="L1556" s="266"/>
      <c r="M1556" s="267" t="s">
        <v>1</v>
      </c>
      <c r="N1556" s="268" t="s">
        <v>45</v>
      </c>
      <c r="O1556" s="91"/>
      <c r="P1556" s="227">
        <f>O1556*H1556</f>
        <v>0</v>
      </c>
      <c r="Q1556" s="227">
        <v>0</v>
      </c>
      <c r="R1556" s="227">
        <f>Q1556*H1556</f>
        <v>0</v>
      </c>
      <c r="S1556" s="227">
        <v>0</v>
      </c>
      <c r="T1556" s="228">
        <f>S1556*H1556</f>
        <v>0</v>
      </c>
      <c r="U1556" s="38"/>
      <c r="V1556" s="38"/>
      <c r="W1556" s="38"/>
      <c r="X1556" s="38"/>
      <c r="Y1556" s="38"/>
      <c r="Z1556" s="38"/>
      <c r="AA1556" s="38"/>
      <c r="AB1556" s="38"/>
      <c r="AC1556" s="38"/>
      <c r="AD1556" s="38"/>
      <c r="AE1556" s="38"/>
      <c r="AR1556" s="229" t="s">
        <v>269</v>
      </c>
      <c r="AT1556" s="229" t="s">
        <v>238</v>
      </c>
      <c r="AU1556" s="229" t="s">
        <v>127</v>
      </c>
      <c r="AY1556" s="17" t="s">
        <v>181</v>
      </c>
      <c r="BE1556" s="230">
        <f>IF(N1556="základní",J1556,0)</f>
        <v>0</v>
      </c>
      <c r="BF1556" s="230">
        <f>IF(N1556="snížená",J1556,0)</f>
        <v>0</v>
      </c>
      <c r="BG1556" s="230">
        <f>IF(N1556="zákl. přenesená",J1556,0)</f>
        <v>0</v>
      </c>
      <c r="BH1556" s="230">
        <f>IF(N1556="sníž. přenesená",J1556,0)</f>
        <v>0</v>
      </c>
      <c r="BI1556" s="230">
        <f>IF(N1556="nulová",J1556,0)</f>
        <v>0</v>
      </c>
      <c r="BJ1556" s="17" t="s">
        <v>127</v>
      </c>
      <c r="BK1556" s="230">
        <f>ROUND(I1556*H1556,2)</f>
        <v>0</v>
      </c>
      <c r="BL1556" s="17" t="s">
        <v>228</v>
      </c>
      <c r="BM1556" s="229" t="s">
        <v>2092</v>
      </c>
    </row>
    <row r="1557" s="13" customFormat="1">
      <c r="A1557" s="13"/>
      <c r="B1557" s="236"/>
      <c r="C1557" s="237"/>
      <c r="D1557" s="238" t="s">
        <v>191</v>
      </c>
      <c r="E1557" s="239" t="s">
        <v>1</v>
      </c>
      <c r="F1557" s="240" t="s">
        <v>2093</v>
      </c>
      <c r="G1557" s="237"/>
      <c r="H1557" s="241">
        <v>1.8</v>
      </c>
      <c r="I1557" s="242"/>
      <c r="J1557" s="237"/>
      <c r="K1557" s="237"/>
      <c r="L1557" s="243"/>
      <c r="M1557" s="244"/>
      <c r="N1557" s="245"/>
      <c r="O1557" s="245"/>
      <c r="P1557" s="245"/>
      <c r="Q1557" s="245"/>
      <c r="R1557" s="245"/>
      <c r="S1557" s="245"/>
      <c r="T1557" s="246"/>
      <c r="U1557" s="13"/>
      <c r="V1557" s="13"/>
      <c r="W1557" s="13"/>
      <c r="X1557" s="13"/>
      <c r="Y1557" s="13"/>
      <c r="Z1557" s="13"/>
      <c r="AA1557" s="13"/>
      <c r="AB1557" s="13"/>
      <c r="AC1557" s="13"/>
      <c r="AD1557" s="13"/>
      <c r="AE1557" s="13"/>
      <c r="AT1557" s="247" t="s">
        <v>191</v>
      </c>
      <c r="AU1557" s="247" t="s">
        <v>127</v>
      </c>
      <c r="AV1557" s="13" t="s">
        <v>127</v>
      </c>
      <c r="AW1557" s="13" t="s">
        <v>36</v>
      </c>
      <c r="AX1557" s="13" t="s">
        <v>79</v>
      </c>
      <c r="AY1557" s="247" t="s">
        <v>181</v>
      </c>
    </row>
    <row r="1558" s="14" customFormat="1">
      <c r="A1558" s="14"/>
      <c r="B1558" s="248"/>
      <c r="C1558" s="249"/>
      <c r="D1558" s="238" t="s">
        <v>191</v>
      </c>
      <c r="E1558" s="250" t="s">
        <v>1</v>
      </c>
      <c r="F1558" s="251" t="s">
        <v>193</v>
      </c>
      <c r="G1558" s="249"/>
      <c r="H1558" s="252">
        <v>1.8</v>
      </c>
      <c r="I1558" s="253"/>
      <c r="J1558" s="249"/>
      <c r="K1558" s="249"/>
      <c r="L1558" s="254"/>
      <c r="M1558" s="255"/>
      <c r="N1558" s="256"/>
      <c r="O1558" s="256"/>
      <c r="P1558" s="256"/>
      <c r="Q1558" s="256"/>
      <c r="R1558" s="256"/>
      <c r="S1558" s="256"/>
      <c r="T1558" s="257"/>
      <c r="U1558" s="14"/>
      <c r="V1558" s="14"/>
      <c r="W1558" s="14"/>
      <c r="X1558" s="14"/>
      <c r="Y1558" s="14"/>
      <c r="Z1558" s="14"/>
      <c r="AA1558" s="14"/>
      <c r="AB1558" s="14"/>
      <c r="AC1558" s="14"/>
      <c r="AD1558" s="14"/>
      <c r="AE1558" s="14"/>
      <c r="AT1558" s="258" t="s">
        <v>191</v>
      </c>
      <c r="AU1558" s="258" t="s">
        <v>127</v>
      </c>
      <c r="AV1558" s="14" t="s">
        <v>188</v>
      </c>
      <c r="AW1558" s="14" t="s">
        <v>36</v>
      </c>
      <c r="AX1558" s="14" t="s">
        <v>86</v>
      </c>
      <c r="AY1558" s="258" t="s">
        <v>181</v>
      </c>
    </row>
    <row r="1559" s="2" customFormat="1" ht="24.15" customHeight="1">
      <c r="A1559" s="38"/>
      <c r="B1559" s="39"/>
      <c r="C1559" s="259" t="s">
        <v>1169</v>
      </c>
      <c r="D1559" s="259" t="s">
        <v>238</v>
      </c>
      <c r="E1559" s="260" t="s">
        <v>2094</v>
      </c>
      <c r="F1559" s="261" t="s">
        <v>2095</v>
      </c>
      <c r="G1559" s="262" t="s">
        <v>227</v>
      </c>
      <c r="H1559" s="263">
        <v>3</v>
      </c>
      <c r="I1559" s="264"/>
      <c r="J1559" s="265">
        <f>ROUND(I1559*H1559,2)</f>
        <v>0</v>
      </c>
      <c r="K1559" s="261" t="s">
        <v>729</v>
      </c>
      <c r="L1559" s="266"/>
      <c r="M1559" s="267" t="s">
        <v>1</v>
      </c>
      <c r="N1559" s="268" t="s">
        <v>45</v>
      </c>
      <c r="O1559" s="91"/>
      <c r="P1559" s="227">
        <f>O1559*H1559</f>
        <v>0</v>
      </c>
      <c r="Q1559" s="227">
        <v>0</v>
      </c>
      <c r="R1559" s="227">
        <f>Q1559*H1559</f>
        <v>0</v>
      </c>
      <c r="S1559" s="227">
        <v>0</v>
      </c>
      <c r="T1559" s="228">
        <f>S1559*H1559</f>
        <v>0</v>
      </c>
      <c r="U1559" s="38"/>
      <c r="V1559" s="38"/>
      <c r="W1559" s="38"/>
      <c r="X1559" s="38"/>
      <c r="Y1559" s="38"/>
      <c r="Z1559" s="38"/>
      <c r="AA1559" s="38"/>
      <c r="AB1559" s="38"/>
      <c r="AC1559" s="38"/>
      <c r="AD1559" s="38"/>
      <c r="AE1559" s="38"/>
      <c r="AR1559" s="229" t="s">
        <v>269</v>
      </c>
      <c r="AT1559" s="229" t="s">
        <v>238</v>
      </c>
      <c r="AU1559" s="229" t="s">
        <v>127</v>
      </c>
      <c r="AY1559" s="17" t="s">
        <v>181</v>
      </c>
      <c r="BE1559" s="230">
        <f>IF(N1559="základní",J1559,0)</f>
        <v>0</v>
      </c>
      <c r="BF1559" s="230">
        <f>IF(N1559="snížená",J1559,0)</f>
        <v>0</v>
      </c>
      <c r="BG1559" s="230">
        <f>IF(N1559="zákl. přenesená",J1559,0)</f>
        <v>0</v>
      </c>
      <c r="BH1559" s="230">
        <f>IF(N1559="sníž. přenesená",J1559,0)</f>
        <v>0</v>
      </c>
      <c r="BI1559" s="230">
        <f>IF(N1559="nulová",J1559,0)</f>
        <v>0</v>
      </c>
      <c r="BJ1559" s="17" t="s">
        <v>127</v>
      </c>
      <c r="BK1559" s="230">
        <f>ROUND(I1559*H1559,2)</f>
        <v>0</v>
      </c>
      <c r="BL1559" s="17" t="s">
        <v>228</v>
      </c>
      <c r="BM1559" s="229" t="s">
        <v>2096</v>
      </c>
    </row>
    <row r="1560" s="13" customFormat="1">
      <c r="A1560" s="13"/>
      <c r="B1560" s="236"/>
      <c r="C1560" s="237"/>
      <c r="D1560" s="238" t="s">
        <v>191</v>
      </c>
      <c r="E1560" s="239" t="s">
        <v>1</v>
      </c>
      <c r="F1560" s="240" t="s">
        <v>2097</v>
      </c>
      <c r="G1560" s="237"/>
      <c r="H1560" s="241">
        <v>3</v>
      </c>
      <c r="I1560" s="242"/>
      <c r="J1560" s="237"/>
      <c r="K1560" s="237"/>
      <c r="L1560" s="243"/>
      <c r="M1560" s="244"/>
      <c r="N1560" s="245"/>
      <c r="O1560" s="245"/>
      <c r="P1560" s="245"/>
      <c r="Q1560" s="245"/>
      <c r="R1560" s="245"/>
      <c r="S1560" s="245"/>
      <c r="T1560" s="246"/>
      <c r="U1560" s="13"/>
      <c r="V1560" s="13"/>
      <c r="W1560" s="13"/>
      <c r="X1560" s="13"/>
      <c r="Y1560" s="13"/>
      <c r="Z1560" s="13"/>
      <c r="AA1560" s="13"/>
      <c r="AB1560" s="13"/>
      <c r="AC1560" s="13"/>
      <c r="AD1560" s="13"/>
      <c r="AE1560" s="13"/>
      <c r="AT1560" s="247" t="s">
        <v>191</v>
      </c>
      <c r="AU1560" s="247" t="s">
        <v>127</v>
      </c>
      <c r="AV1560" s="13" t="s">
        <v>127</v>
      </c>
      <c r="AW1560" s="13" t="s">
        <v>36</v>
      </c>
      <c r="AX1560" s="13" t="s">
        <v>79</v>
      </c>
      <c r="AY1560" s="247" t="s">
        <v>181</v>
      </c>
    </row>
    <row r="1561" s="14" customFormat="1">
      <c r="A1561" s="14"/>
      <c r="B1561" s="248"/>
      <c r="C1561" s="249"/>
      <c r="D1561" s="238" t="s">
        <v>191</v>
      </c>
      <c r="E1561" s="250" t="s">
        <v>1</v>
      </c>
      <c r="F1561" s="251" t="s">
        <v>193</v>
      </c>
      <c r="G1561" s="249"/>
      <c r="H1561" s="252">
        <v>3</v>
      </c>
      <c r="I1561" s="253"/>
      <c r="J1561" s="249"/>
      <c r="K1561" s="249"/>
      <c r="L1561" s="254"/>
      <c r="M1561" s="255"/>
      <c r="N1561" s="256"/>
      <c r="O1561" s="256"/>
      <c r="P1561" s="256"/>
      <c r="Q1561" s="256"/>
      <c r="R1561" s="256"/>
      <c r="S1561" s="256"/>
      <c r="T1561" s="257"/>
      <c r="U1561" s="14"/>
      <c r="V1561" s="14"/>
      <c r="W1561" s="14"/>
      <c r="X1561" s="14"/>
      <c r="Y1561" s="14"/>
      <c r="Z1561" s="14"/>
      <c r="AA1561" s="14"/>
      <c r="AB1561" s="14"/>
      <c r="AC1561" s="14"/>
      <c r="AD1561" s="14"/>
      <c r="AE1561" s="14"/>
      <c r="AT1561" s="258" t="s">
        <v>191</v>
      </c>
      <c r="AU1561" s="258" t="s">
        <v>127</v>
      </c>
      <c r="AV1561" s="14" t="s">
        <v>188</v>
      </c>
      <c r="AW1561" s="14" t="s">
        <v>36</v>
      </c>
      <c r="AX1561" s="14" t="s">
        <v>86</v>
      </c>
      <c r="AY1561" s="258" t="s">
        <v>181</v>
      </c>
    </row>
    <row r="1562" s="2" customFormat="1" ht="24.15" customHeight="1">
      <c r="A1562" s="38"/>
      <c r="B1562" s="39"/>
      <c r="C1562" s="259" t="s">
        <v>2098</v>
      </c>
      <c r="D1562" s="259" t="s">
        <v>238</v>
      </c>
      <c r="E1562" s="260" t="s">
        <v>2099</v>
      </c>
      <c r="F1562" s="261" t="s">
        <v>2100</v>
      </c>
      <c r="G1562" s="262" t="s">
        <v>227</v>
      </c>
      <c r="H1562" s="263">
        <v>4.5</v>
      </c>
      <c r="I1562" s="264"/>
      <c r="J1562" s="265">
        <f>ROUND(I1562*H1562,2)</f>
        <v>0</v>
      </c>
      <c r="K1562" s="261" t="s">
        <v>729</v>
      </c>
      <c r="L1562" s="266"/>
      <c r="M1562" s="267" t="s">
        <v>1</v>
      </c>
      <c r="N1562" s="268" t="s">
        <v>45</v>
      </c>
      <c r="O1562" s="91"/>
      <c r="P1562" s="227">
        <f>O1562*H1562</f>
        <v>0</v>
      </c>
      <c r="Q1562" s="227">
        <v>0</v>
      </c>
      <c r="R1562" s="227">
        <f>Q1562*H1562</f>
        <v>0</v>
      </c>
      <c r="S1562" s="227">
        <v>0</v>
      </c>
      <c r="T1562" s="228">
        <f>S1562*H1562</f>
        <v>0</v>
      </c>
      <c r="U1562" s="38"/>
      <c r="V1562" s="38"/>
      <c r="W1562" s="38"/>
      <c r="X1562" s="38"/>
      <c r="Y1562" s="38"/>
      <c r="Z1562" s="38"/>
      <c r="AA1562" s="38"/>
      <c r="AB1562" s="38"/>
      <c r="AC1562" s="38"/>
      <c r="AD1562" s="38"/>
      <c r="AE1562" s="38"/>
      <c r="AR1562" s="229" t="s">
        <v>269</v>
      </c>
      <c r="AT1562" s="229" t="s">
        <v>238</v>
      </c>
      <c r="AU1562" s="229" t="s">
        <v>127</v>
      </c>
      <c r="AY1562" s="17" t="s">
        <v>181</v>
      </c>
      <c r="BE1562" s="230">
        <f>IF(N1562="základní",J1562,0)</f>
        <v>0</v>
      </c>
      <c r="BF1562" s="230">
        <f>IF(N1562="snížená",J1562,0)</f>
        <v>0</v>
      </c>
      <c r="BG1562" s="230">
        <f>IF(N1562="zákl. přenesená",J1562,0)</f>
        <v>0</v>
      </c>
      <c r="BH1562" s="230">
        <f>IF(N1562="sníž. přenesená",J1562,0)</f>
        <v>0</v>
      </c>
      <c r="BI1562" s="230">
        <f>IF(N1562="nulová",J1562,0)</f>
        <v>0</v>
      </c>
      <c r="BJ1562" s="17" t="s">
        <v>127</v>
      </c>
      <c r="BK1562" s="230">
        <f>ROUND(I1562*H1562,2)</f>
        <v>0</v>
      </c>
      <c r="BL1562" s="17" t="s">
        <v>228</v>
      </c>
      <c r="BM1562" s="229" t="s">
        <v>2101</v>
      </c>
    </row>
    <row r="1563" s="13" customFormat="1">
      <c r="A1563" s="13"/>
      <c r="B1563" s="236"/>
      <c r="C1563" s="237"/>
      <c r="D1563" s="238" t="s">
        <v>191</v>
      </c>
      <c r="E1563" s="239" t="s">
        <v>1</v>
      </c>
      <c r="F1563" s="240" t="s">
        <v>2102</v>
      </c>
      <c r="G1563" s="237"/>
      <c r="H1563" s="241">
        <v>4.5</v>
      </c>
      <c r="I1563" s="242"/>
      <c r="J1563" s="237"/>
      <c r="K1563" s="237"/>
      <c r="L1563" s="243"/>
      <c r="M1563" s="244"/>
      <c r="N1563" s="245"/>
      <c r="O1563" s="245"/>
      <c r="P1563" s="245"/>
      <c r="Q1563" s="245"/>
      <c r="R1563" s="245"/>
      <c r="S1563" s="245"/>
      <c r="T1563" s="246"/>
      <c r="U1563" s="13"/>
      <c r="V1563" s="13"/>
      <c r="W1563" s="13"/>
      <c r="X1563" s="13"/>
      <c r="Y1563" s="13"/>
      <c r="Z1563" s="13"/>
      <c r="AA1563" s="13"/>
      <c r="AB1563" s="13"/>
      <c r="AC1563" s="13"/>
      <c r="AD1563" s="13"/>
      <c r="AE1563" s="13"/>
      <c r="AT1563" s="247" t="s">
        <v>191</v>
      </c>
      <c r="AU1563" s="247" t="s">
        <v>127</v>
      </c>
      <c r="AV1563" s="13" t="s">
        <v>127</v>
      </c>
      <c r="AW1563" s="13" t="s">
        <v>36</v>
      </c>
      <c r="AX1563" s="13" t="s">
        <v>79</v>
      </c>
      <c r="AY1563" s="247" t="s">
        <v>181</v>
      </c>
    </row>
    <row r="1564" s="14" customFormat="1">
      <c r="A1564" s="14"/>
      <c r="B1564" s="248"/>
      <c r="C1564" s="249"/>
      <c r="D1564" s="238" t="s">
        <v>191</v>
      </c>
      <c r="E1564" s="250" t="s">
        <v>1</v>
      </c>
      <c r="F1564" s="251" t="s">
        <v>193</v>
      </c>
      <c r="G1564" s="249"/>
      <c r="H1564" s="252">
        <v>4.5</v>
      </c>
      <c r="I1564" s="253"/>
      <c r="J1564" s="249"/>
      <c r="K1564" s="249"/>
      <c r="L1564" s="254"/>
      <c r="M1564" s="255"/>
      <c r="N1564" s="256"/>
      <c r="O1564" s="256"/>
      <c r="P1564" s="256"/>
      <c r="Q1564" s="256"/>
      <c r="R1564" s="256"/>
      <c r="S1564" s="256"/>
      <c r="T1564" s="257"/>
      <c r="U1564" s="14"/>
      <c r="V1564" s="14"/>
      <c r="W1564" s="14"/>
      <c r="X1564" s="14"/>
      <c r="Y1564" s="14"/>
      <c r="Z1564" s="14"/>
      <c r="AA1564" s="14"/>
      <c r="AB1564" s="14"/>
      <c r="AC1564" s="14"/>
      <c r="AD1564" s="14"/>
      <c r="AE1564" s="14"/>
      <c r="AT1564" s="258" t="s">
        <v>191</v>
      </c>
      <c r="AU1564" s="258" t="s">
        <v>127</v>
      </c>
      <c r="AV1564" s="14" t="s">
        <v>188</v>
      </c>
      <c r="AW1564" s="14" t="s">
        <v>36</v>
      </c>
      <c r="AX1564" s="14" t="s">
        <v>86</v>
      </c>
      <c r="AY1564" s="258" t="s">
        <v>181</v>
      </c>
    </row>
    <row r="1565" s="2" customFormat="1" ht="24.15" customHeight="1">
      <c r="A1565" s="38"/>
      <c r="B1565" s="39"/>
      <c r="C1565" s="259" t="s">
        <v>1173</v>
      </c>
      <c r="D1565" s="259" t="s">
        <v>238</v>
      </c>
      <c r="E1565" s="260" t="s">
        <v>2103</v>
      </c>
      <c r="F1565" s="261" t="s">
        <v>2104</v>
      </c>
      <c r="G1565" s="262" t="s">
        <v>227</v>
      </c>
      <c r="H1565" s="263">
        <v>5.625</v>
      </c>
      <c r="I1565" s="264"/>
      <c r="J1565" s="265">
        <f>ROUND(I1565*H1565,2)</f>
        <v>0</v>
      </c>
      <c r="K1565" s="261" t="s">
        <v>729</v>
      </c>
      <c r="L1565" s="266"/>
      <c r="M1565" s="267" t="s">
        <v>1</v>
      </c>
      <c r="N1565" s="268" t="s">
        <v>45</v>
      </c>
      <c r="O1565" s="91"/>
      <c r="P1565" s="227">
        <f>O1565*H1565</f>
        <v>0</v>
      </c>
      <c r="Q1565" s="227">
        <v>0</v>
      </c>
      <c r="R1565" s="227">
        <f>Q1565*H1565</f>
        <v>0</v>
      </c>
      <c r="S1565" s="227">
        <v>0</v>
      </c>
      <c r="T1565" s="228">
        <f>S1565*H1565</f>
        <v>0</v>
      </c>
      <c r="U1565" s="38"/>
      <c r="V1565" s="38"/>
      <c r="W1565" s="38"/>
      <c r="X1565" s="38"/>
      <c r="Y1565" s="38"/>
      <c r="Z1565" s="38"/>
      <c r="AA1565" s="38"/>
      <c r="AB1565" s="38"/>
      <c r="AC1565" s="38"/>
      <c r="AD1565" s="38"/>
      <c r="AE1565" s="38"/>
      <c r="AR1565" s="229" t="s">
        <v>269</v>
      </c>
      <c r="AT1565" s="229" t="s">
        <v>238</v>
      </c>
      <c r="AU1565" s="229" t="s">
        <v>127</v>
      </c>
      <c r="AY1565" s="17" t="s">
        <v>181</v>
      </c>
      <c r="BE1565" s="230">
        <f>IF(N1565="základní",J1565,0)</f>
        <v>0</v>
      </c>
      <c r="BF1565" s="230">
        <f>IF(N1565="snížená",J1565,0)</f>
        <v>0</v>
      </c>
      <c r="BG1565" s="230">
        <f>IF(N1565="zákl. přenesená",J1565,0)</f>
        <v>0</v>
      </c>
      <c r="BH1565" s="230">
        <f>IF(N1565="sníž. přenesená",J1565,0)</f>
        <v>0</v>
      </c>
      <c r="BI1565" s="230">
        <f>IF(N1565="nulová",J1565,0)</f>
        <v>0</v>
      </c>
      <c r="BJ1565" s="17" t="s">
        <v>127</v>
      </c>
      <c r="BK1565" s="230">
        <f>ROUND(I1565*H1565,2)</f>
        <v>0</v>
      </c>
      <c r="BL1565" s="17" t="s">
        <v>228</v>
      </c>
      <c r="BM1565" s="229" t="s">
        <v>2105</v>
      </c>
    </row>
    <row r="1566" s="13" customFormat="1">
      <c r="A1566" s="13"/>
      <c r="B1566" s="236"/>
      <c r="C1566" s="237"/>
      <c r="D1566" s="238" t="s">
        <v>191</v>
      </c>
      <c r="E1566" s="239" t="s">
        <v>1</v>
      </c>
      <c r="F1566" s="240" t="s">
        <v>2106</v>
      </c>
      <c r="G1566" s="237"/>
      <c r="H1566" s="241">
        <v>5.625</v>
      </c>
      <c r="I1566" s="242"/>
      <c r="J1566" s="237"/>
      <c r="K1566" s="237"/>
      <c r="L1566" s="243"/>
      <c r="M1566" s="244"/>
      <c r="N1566" s="245"/>
      <c r="O1566" s="245"/>
      <c r="P1566" s="245"/>
      <c r="Q1566" s="245"/>
      <c r="R1566" s="245"/>
      <c r="S1566" s="245"/>
      <c r="T1566" s="246"/>
      <c r="U1566" s="13"/>
      <c r="V1566" s="13"/>
      <c r="W1566" s="13"/>
      <c r="X1566" s="13"/>
      <c r="Y1566" s="13"/>
      <c r="Z1566" s="13"/>
      <c r="AA1566" s="13"/>
      <c r="AB1566" s="13"/>
      <c r="AC1566" s="13"/>
      <c r="AD1566" s="13"/>
      <c r="AE1566" s="13"/>
      <c r="AT1566" s="247" t="s">
        <v>191</v>
      </c>
      <c r="AU1566" s="247" t="s">
        <v>127</v>
      </c>
      <c r="AV1566" s="13" t="s">
        <v>127</v>
      </c>
      <c r="AW1566" s="13" t="s">
        <v>36</v>
      </c>
      <c r="AX1566" s="13" t="s">
        <v>79</v>
      </c>
      <c r="AY1566" s="247" t="s">
        <v>181</v>
      </c>
    </row>
    <row r="1567" s="14" customFormat="1">
      <c r="A1567" s="14"/>
      <c r="B1567" s="248"/>
      <c r="C1567" s="249"/>
      <c r="D1567" s="238" t="s">
        <v>191</v>
      </c>
      <c r="E1567" s="250" t="s">
        <v>1</v>
      </c>
      <c r="F1567" s="251" t="s">
        <v>193</v>
      </c>
      <c r="G1567" s="249"/>
      <c r="H1567" s="252">
        <v>5.625</v>
      </c>
      <c r="I1567" s="253"/>
      <c r="J1567" s="249"/>
      <c r="K1567" s="249"/>
      <c r="L1567" s="254"/>
      <c r="M1567" s="255"/>
      <c r="N1567" s="256"/>
      <c r="O1567" s="256"/>
      <c r="P1567" s="256"/>
      <c r="Q1567" s="256"/>
      <c r="R1567" s="256"/>
      <c r="S1567" s="256"/>
      <c r="T1567" s="257"/>
      <c r="U1567" s="14"/>
      <c r="V1567" s="14"/>
      <c r="W1567" s="14"/>
      <c r="X1567" s="14"/>
      <c r="Y1567" s="14"/>
      <c r="Z1567" s="14"/>
      <c r="AA1567" s="14"/>
      <c r="AB1567" s="14"/>
      <c r="AC1567" s="14"/>
      <c r="AD1567" s="14"/>
      <c r="AE1567" s="14"/>
      <c r="AT1567" s="258" t="s">
        <v>191</v>
      </c>
      <c r="AU1567" s="258" t="s">
        <v>127</v>
      </c>
      <c r="AV1567" s="14" t="s">
        <v>188</v>
      </c>
      <c r="AW1567" s="14" t="s">
        <v>36</v>
      </c>
      <c r="AX1567" s="14" t="s">
        <v>86</v>
      </c>
      <c r="AY1567" s="258" t="s">
        <v>181</v>
      </c>
    </row>
    <row r="1568" s="2" customFormat="1" ht="24.15" customHeight="1">
      <c r="A1568" s="38"/>
      <c r="B1568" s="39"/>
      <c r="C1568" s="259" t="s">
        <v>2107</v>
      </c>
      <c r="D1568" s="259" t="s">
        <v>238</v>
      </c>
      <c r="E1568" s="260" t="s">
        <v>2108</v>
      </c>
      <c r="F1568" s="261" t="s">
        <v>2109</v>
      </c>
      <c r="G1568" s="262" t="s">
        <v>227</v>
      </c>
      <c r="H1568" s="263">
        <v>4</v>
      </c>
      <c r="I1568" s="264"/>
      <c r="J1568" s="265">
        <f>ROUND(I1568*H1568,2)</f>
        <v>0</v>
      </c>
      <c r="K1568" s="261" t="s">
        <v>729</v>
      </c>
      <c r="L1568" s="266"/>
      <c r="M1568" s="267" t="s">
        <v>1</v>
      </c>
      <c r="N1568" s="268" t="s">
        <v>45</v>
      </c>
      <c r="O1568" s="91"/>
      <c r="P1568" s="227">
        <f>O1568*H1568</f>
        <v>0</v>
      </c>
      <c r="Q1568" s="227">
        <v>0</v>
      </c>
      <c r="R1568" s="227">
        <f>Q1568*H1568</f>
        <v>0</v>
      </c>
      <c r="S1568" s="227">
        <v>0</v>
      </c>
      <c r="T1568" s="228">
        <f>S1568*H1568</f>
        <v>0</v>
      </c>
      <c r="U1568" s="38"/>
      <c r="V1568" s="38"/>
      <c r="W1568" s="38"/>
      <c r="X1568" s="38"/>
      <c r="Y1568" s="38"/>
      <c r="Z1568" s="38"/>
      <c r="AA1568" s="38"/>
      <c r="AB1568" s="38"/>
      <c r="AC1568" s="38"/>
      <c r="AD1568" s="38"/>
      <c r="AE1568" s="38"/>
      <c r="AR1568" s="229" t="s">
        <v>269</v>
      </c>
      <c r="AT1568" s="229" t="s">
        <v>238</v>
      </c>
      <c r="AU1568" s="229" t="s">
        <v>127</v>
      </c>
      <c r="AY1568" s="17" t="s">
        <v>181</v>
      </c>
      <c r="BE1568" s="230">
        <f>IF(N1568="základní",J1568,0)</f>
        <v>0</v>
      </c>
      <c r="BF1568" s="230">
        <f>IF(N1568="snížená",J1568,0)</f>
        <v>0</v>
      </c>
      <c r="BG1568" s="230">
        <f>IF(N1568="zákl. přenesená",J1568,0)</f>
        <v>0</v>
      </c>
      <c r="BH1568" s="230">
        <f>IF(N1568="sníž. přenesená",J1568,0)</f>
        <v>0</v>
      </c>
      <c r="BI1568" s="230">
        <f>IF(N1568="nulová",J1568,0)</f>
        <v>0</v>
      </c>
      <c r="BJ1568" s="17" t="s">
        <v>127</v>
      </c>
      <c r="BK1568" s="230">
        <f>ROUND(I1568*H1568,2)</f>
        <v>0</v>
      </c>
      <c r="BL1568" s="17" t="s">
        <v>228</v>
      </c>
      <c r="BM1568" s="229" t="s">
        <v>2110</v>
      </c>
    </row>
    <row r="1569" s="13" customFormat="1">
      <c r="A1569" s="13"/>
      <c r="B1569" s="236"/>
      <c r="C1569" s="237"/>
      <c r="D1569" s="238" t="s">
        <v>191</v>
      </c>
      <c r="E1569" s="239" t="s">
        <v>1</v>
      </c>
      <c r="F1569" s="240" t="s">
        <v>2111</v>
      </c>
      <c r="G1569" s="237"/>
      <c r="H1569" s="241">
        <v>4</v>
      </c>
      <c r="I1569" s="242"/>
      <c r="J1569" s="237"/>
      <c r="K1569" s="237"/>
      <c r="L1569" s="243"/>
      <c r="M1569" s="244"/>
      <c r="N1569" s="245"/>
      <c r="O1569" s="245"/>
      <c r="P1569" s="245"/>
      <c r="Q1569" s="245"/>
      <c r="R1569" s="245"/>
      <c r="S1569" s="245"/>
      <c r="T1569" s="246"/>
      <c r="U1569" s="13"/>
      <c r="V1569" s="13"/>
      <c r="W1569" s="13"/>
      <c r="X1569" s="13"/>
      <c r="Y1569" s="13"/>
      <c r="Z1569" s="13"/>
      <c r="AA1569" s="13"/>
      <c r="AB1569" s="13"/>
      <c r="AC1569" s="13"/>
      <c r="AD1569" s="13"/>
      <c r="AE1569" s="13"/>
      <c r="AT1569" s="247" t="s">
        <v>191</v>
      </c>
      <c r="AU1569" s="247" t="s">
        <v>127</v>
      </c>
      <c r="AV1569" s="13" t="s">
        <v>127</v>
      </c>
      <c r="AW1569" s="13" t="s">
        <v>36</v>
      </c>
      <c r="AX1569" s="13" t="s">
        <v>79</v>
      </c>
      <c r="AY1569" s="247" t="s">
        <v>181</v>
      </c>
    </row>
    <row r="1570" s="14" customFormat="1">
      <c r="A1570" s="14"/>
      <c r="B1570" s="248"/>
      <c r="C1570" s="249"/>
      <c r="D1570" s="238" t="s">
        <v>191</v>
      </c>
      <c r="E1570" s="250" t="s">
        <v>1</v>
      </c>
      <c r="F1570" s="251" t="s">
        <v>193</v>
      </c>
      <c r="G1570" s="249"/>
      <c r="H1570" s="252">
        <v>4</v>
      </c>
      <c r="I1570" s="253"/>
      <c r="J1570" s="249"/>
      <c r="K1570" s="249"/>
      <c r="L1570" s="254"/>
      <c r="M1570" s="255"/>
      <c r="N1570" s="256"/>
      <c r="O1570" s="256"/>
      <c r="P1570" s="256"/>
      <c r="Q1570" s="256"/>
      <c r="R1570" s="256"/>
      <c r="S1570" s="256"/>
      <c r="T1570" s="257"/>
      <c r="U1570" s="14"/>
      <c r="V1570" s="14"/>
      <c r="W1570" s="14"/>
      <c r="X1570" s="14"/>
      <c r="Y1570" s="14"/>
      <c r="Z1570" s="14"/>
      <c r="AA1570" s="14"/>
      <c r="AB1570" s="14"/>
      <c r="AC1570" s="14"/>
      <c r="AD1570" s="14"/>
      <c r="AE1570" s="14"/>
      <c r="AT1570" s="258" t="s">
        <v>191</v>
      </c>
      <c r="AU1570" s="258" t="s">
        <v>127</v>
      </c>
      <c r="AV1570" s="14" t="s">
        <v>188</v>
      </c>
      <c r="AW1570" s="14" t="s">
        <v>36</v>
      </c>
      <c r="AX1570" s="14" t="s">
        <v>86</v>
      </c>
      <c r="AY1570" s="258" t="s">
        <v>181</v>
      </c>
    </row>
    <row r="1571" s="2" customFormat="1" ht="44.25" customHeight="1">
      <c r="A1571" s="38"/>
      <c r="B1571" s="39"/>
      <c r="C1571" s="218" t="s">
        <v>1180</v>
      </c>
      <c r="D1571" s="218" t="s">
        <v>183</v>
      </c>
      <c r="E1571" s="219" t="s">
        <v>2112</v>
      </c>
      <c r="F1571" s="220" t="s">
        <v>2113</v>
      </c>
      <c r="G1571" s="221" t="s">
        <v>235</v>
      </c>
      <c r="H1571" s="222">
        <v>12</v>
      </c>
      <c r="I1571" s="223"/>
      <c r="J1571" s="224">
        <f>ROUND(I1571*H1571,2)</f>
        <v>0</v>
      </c>
      <c r="K1571" s="220" t="s">
        <v>187</v>
      </c>
      <c r="L1571" s="44"/>
      <c r="M1571" s="225" t="s">
        <v>1</v>
      </c>
      <c r="N1571" s="226" t="s">
        <v>45</v>
      </c>
      <c r="O1571" s="91"/>
      <c r="P1571" s="227">
        <f>O1571*H1571</f>
        <v>0</v>
      </c>
      <c r="Q1571" s="227">
        <v>0</v>
      </c>
      <c r="R1571" s="227">
        <f>Q1571*H1571</f>
        <v>0</v>
      </c>
      <c r="S1571" s="227">
        <v>0</v>
      </c>
      <c r="T1571" s="228">
        <f>S1571*H1571</f>
        <v>0</v>
      </c>
      <c r="U1571" s="38"/>
      <c r="V1571" s="38"/>
      <c r="W1571" s="38"/>
      <c r="X1571" s="38"/>
      <c r="Y1571" s="38"/>
      <c r="Z1571" s="38"/>
      <c r="AA1571" s="38"/>
      <c r="AB1571" s="38"/>
      <c r="AC1571" s="38"/>
      <c r="AD1571" s="38"/>
      <c r="AE1571" s="38"/>
      <c r="AR1571" s="229" t="s">
        <v>228</v>
      </c>
      <c r="AT1571" s="229" t="s">
        <v>183</v>
      </c>
      <c r="AU1571" s="229" t="s">
        <v>127</v>
      </c>
      <c r="AY1571" s="17" t="s">
        <v>181</v>
      </c>
      <c r="BE1571" s="230">
        <f>IF(N1571="základní",J1571,0)</f>
        <v>0</v>
      </c>
      <c r="BF1571" s="230">
        <f>IF(N1571="snížená",J1571,0)</f>
        <v>0</v>
      </c>
      <c r="BG1571" s="230">
        <f>IF(N1571="zákl. přenesená",J1571,0)</f>
        <v>0</v>
      </c>
      <c r="BH1571" s="230">
        <f>IF(N1571="sníž. přenesená",J1571,0)</f>
        <v>0</v>
      </c>
      <c r="BI1571" s="230">
        <f>IF(N1571="nulová",J1571,0)</f>
        <v>0</v>
      </c>
      <c r="BJ1571" s="17" t="s">
        <v>127</v>
      </c>
      <c r="BK1571" s="230">
        <f>ROUND(I1571*H1571,2)</f>
        <v>0</v>
      </c>
      <c r="BL1571" s="17" t="s">
        <v>228</v>
      </c>
      <c r="BM1571" s="229" t="s">
        <v>2114</v>
      </c>
    </row>
    <row r="1572" s="2" customFormat="1">
      <c r="A1572" s="38"/>
      <c r="B1572" s="39"/>
      <c r="C1572" s="40"/>
      <c r="D1572" s="231" t="s">
        <v>189</v>
      </c>
      <c r="E1572" s="40"/>
      <c r="F1572" s="232" t="s">
        <v>2115</v>
      </c>
      <c r="G1572" s="40"/>
      <c r="H1572" s="40"/>
      <c r="I1572" s="233"/>
      <c r="J1572" s="40"/>
      <c r="K1572" s="40"/>
      <c r="L1572" s="44"/>
      <c r="M1572" s="234"/>
      <c r="N1572" s="235"/>
      <c r="O1572" s="91"/>
      <c r="P1572" s="91"/>
      <c r="Q1572" s="91"/>
      <c r="R1572" s="91"/>
      <c r="S1572" s="91"/>
      <c r="T1572" s="92"/>
      <c r="U1572" s="38"/>
      <c r="V1572" s="38"/>
      <c r="W1572" s="38"/>
      <c r="X1572" s="38"/>
      <c r="Y1572" s="38"/>
      <c r="Z1572" s="38"/>
      <c r="AA1572" s="38"/>
      <c r="AB1572" s="38"/>
      <c r="AC1572" s="38"/>
      <c r="AD1572" s="38"/>
      <c r="AE1572" s="38"/>
      <c r="AT1572" s="17" t="s">
        <v>189</v>
      </c>
      <c r="AU1572" s="17" t="s">
        <v>127</v>
      </c>
    </row>
    <row r="1573" s="13" customFormat="1">
      <c r="A1573" s="13"/>
      <c r="B1573" s="236"/>
      <c r="C1573" s="237"/>
      <c r="D1573" s="238" t="s">
        <v>191</v>
      </c>
      <c r="E1573" s="239" t="s">
        <v>1</v>
      </c>
      <c r="F1573" s="240" t="s">
        <v>2116</v>
      </c>
      <c r="G1573" s="237"/>
      <c r="H1573" s="241">
        <v>12</v>
      </c>
      <c r="I1573" s="242"/>
      <c r="J1573" s="237"/>
      <c r="K1573" s="237"/>
      <c r="L1573" s="243"/>
      <c r="M1573" s="244"/>
      <c r="N1573" s="245"/>
      <c r="O1573" s="245"/>
      <c r="P1573" s="245"/>
      <c r="Q1573" s="245"/>
      <c r="R1573" s="245"/>
      <c r="S1573" s="245"/>
      <c r="T1573" s="246"/>
      <c r="U1573" s="13"/>
      <c r="V1573" s="13"/>
      <c r="W1573" s="13"/>
      <c r="X1573" s="13"/>
      <c r="Y1573" s="13"/>
      <c r="Z1573" s="13"/>
      <c r="AA1573" s="13"/>
      <c r="AB1573" s="13"/>
      <c r="AC1573" s="13"/>
      <c r="AD1573" s="13"/>
      <c r="AE1573" s="13"/>
      <c r="AT1573" s="247" t="s">
        <v>191</v>
      </c>
      <c r="AU1573" s="247" t="s">
        <v>127</v>
      </c>
      <c r="AV1573" s="13" t="s">
        <v>127</v>
      </c>
      <c r="AW1573" s="13" t="s">
        <v>36</v>
      </c>
      <c r="AX1573" s="13" t="s">
        <v>79</v>
      </c>
      <c r="AY1573" s="247" t="s">
        <v>181</v>
      </c>
    </row>
    <row r="1574" s="14" customFormat="1">
      <c r="A1574" s="14"/>
      <c r="B1574" s="248"/>
      <c r="C1574" s="249"/>
      <c r="D1574" s="238" t="s">
        <v>191</v>
      </c>
      <c r="E1574" s="250" t="s">
        <v>1</v>
      </c>
      <c r="F1574" s="251" t="s">
        <v>193</v>
      </c>
      <c r="G1574" s="249"/>
      <c r="H1574" s="252">
        <v>12</v>
      </c>
      <c r="I1574" s="253"/>
      <c r="J1574" s="249"/>
      <c r="K1574" s="249"/>
      <c r="L1574" s="254"/>
      <c r="M1574" s="255"/>
      <c r="N1574" s="256"/>
      <c r="O1574" s="256"/>
      <c r="P1574" s="256"/>
      <c r="Q1574" s="256"/>
      <c r="R1574" s="256"/>
      <c r="S1574" s="256"/>
      <c r="T1574" s="257"/>
      <c r="U1574" s="14"/>
      <c r="V1574" s="14"/>
      <c r="W1574" s="14"/>
      <c r="X1574" s="14"/>
      <c r="Y1574" s="14"/>
      <c r="Z1574" s="14"/>
      <c r="AA1574" s="14"/>
      <c r="AB1574" s="14"/>
      <c r="AC1574" s="14"/>
      <c r="AD1574" s="14"/>
      <c r="AE1574" s="14"/>
      <c r="AT1574" s="258" t="s">
        <v>191</v>
      </c>
      <c r="AU1574" s="258" t="s">
        <v>127</v>
      </c>
      <c r="AV1574" s="14" t="s">
        <v>188</v>
      </c>
      <c r="AW1574" s="14" t="s">
        <v>36</v>
      </c>
      <c r="AX1574" s="14" t="s">
        <v>86</v>
      </c>
      <c r="AY1574" s="258" t="s">
        <v>181</v>
      </c>
    </row>
    <row r="1575" s="2" customFormat="1" ht="24.15" customHeight="1">
      <c r="A1575" s="38"/>
      <c r="B1575" s="39"/>
      <c r="C1575" s="259" t="s">
        <v>2117</v>
      </c>
      <c r="D1575" s="259" t="s">
        <v>238</v>
      </c>
      <c r="E1575" s="260" t="s">
        <v>2118</v>
      </c>
      <c r="F1575" s="261" t="s">
        <v>2119</v>
      </c>
      <c r="G1575" s="262" t="s">
        <v>227</v>
      </c>
      <c r="H1575" s="263">
        <v>52.649999999999999</v>
      </c>
      <c r="I1575" s="264"/>
      <c r="J1575" s="265">
        <f>ROUND(I1575*H1575,2)</f>
        <v>0</v>
      </c>
      <c r="K1575" s="261" t="s">
        <v>729</v>
      </c>
      <c r="L1575" s="266"/>
      <c r="M1575" s="267" t="s">
        <v>1</v>
      </c>
      <c r="N1575" s="268" t="s">
        <v>45</v>
      </c>
      <c r="O1575" s="91"/>
      <c r="P1575" s="227">
        <f>O1575*H1575</f>
        <v>0</v>
      </c>
      <c r="Q1575" s="227">
        <v>0</v>
      </c>
      <c r="R1575" s="227">
        <f>Q1575*H1575</f>
        <v>0</v>
      </c>
      <c r="S1575" s="227">
        <v>0</v>
      </c>
      <c r="T1575" s="228">
        <f>S1575*H1575</f>
        <v>0</v>
      </c>
      <c r="U1575" s="38"/>
      <c r="V1575" s="38"/>
      <c r="W1575" s="38"/>
      <c r="X1575" s="38"/>
      <c r="Y1575" s="38"/>
      <c r="Z1575" s="38"/>
      <c r="AA1575" s="38"/>
      <c r="AB1575" s="38"/>
      <c r="AC1575" s="38"/>
      <c r="AD1575" s="38"/>
      <c r="AE1575" s="38"/>
      <c r="AR1575" s="229" t="s">
        <v>269</v>
      </c>
      <c r="AT1575" s="229" t="s">
        <v>238</v>
      </c>
      <c r="AU1575" s="229" t="s">
        <v>127</v>
      </c>
      <c r="AY1575" s="17" t="s">
        <v>181</v>
      </c>
      <c r="BE1575" s="230">
        <f>IF(N1575="základní",J1575,0)</f>
        <v>0</v>
      </c>
      <c r="BF1575" s="230">
        <f>IF(N1575="snížená",J1575,0)</f>
        <v>0</v>
      </c>
      <c r="BG1575" s="230">
        <f>IF(N1575="zákl. přenesená",J1575,0)</f>
        <v>0</v>
      </c>
      <c r="BH1575" s="230">
        <f>IF(N1575="sníž. přenesená",J1575,0)</f>
        <v>0</v>
      </c>
      <c r="BI1575" s="230">
        <f>IF(N1575="nulová",J1575,0)</f>
        <v>0</v>
      </c>
      <c r="BJ1575" s="17" t="s">
        <v>127</v>
      </c>
      <c r="BK1575" s="230">
        <f>ROUND(I1575*H1575,2)</f>
        <v>0</v>
      </c>
      <c r="BL1575" s="17" t="s">
        <v>228</v>
      </c>
      <c r="BM1575" s="229" t="s">
        <v>2120</v>
      </c>
    </row>
    <row r="1576" s="13" customFormat="1">
      <c r="A1576" s="13"/>
      <c r="B1576" s="236"/>
      <c r="C1576" s="237"/>
      <c r="D1576" s="238" t="s">
        <v>191</v>
      </c>
      <c r="E1576" s="239" t="s">
        <v>1</v>
      </c>
      <c r="F1576" s="240" t="s">
        <v>2121</v>
      </c>
      <c r="G1576" s="237"/>
      <c r="H1576" s="241">
        <v>52.649999999999999</v>
      </c>
      <c r="I1576" s="242"/>
      <c r="J1576" s="237"/>
      <c r="K1576" s="237"/>
      <c r="L1576" s="243"/>
      <c r="M1576" s="244"/>
      <c r="N1576" s="245"/>
      <c r="O1576" s="245"/>
      <c r="P1576" s="245"/>
      <c r="Q1576" s="245"/>
      <c r="R1576" s="245"/>
      <c r="S1576" s="245"/>
      <c r="T1576" s="246"/>
      <c r="U1576" s="13"/>
      <c r="V1576" s="13"/>
      <c r="W1576" s="13"/>
      <c r="X1576" s="13"/>
      <c r="Y1576" s="13"/>
      <c r="Z1576" s="13"/>
      <c r="AA1576" s="13"/>
      <c r="AB1576" s="13"/>
      <c r="AC1576" s="13"/>
      <c r="AD1576" s="13"/>
      <c r="AE1576" s="13"/>
      <c r="AT1576" s="247" t="s">
        <v>191</v>
      </c>
      <c r="AU1576" s="247" t="s">
        <v>127</v>
      </c>
      <c r="AV1576" s="13" t="s">
        <v>127</v>
      </c>
      <c r="AW1576" s="13" t="s">
        <v>36</v>
      </c>
      <c r="AX1576" s="13" t="s">
        <v>79</v>
      </c>
      <c r="AY1576" s="247" t="s">
        <v>181</v>
      </c>
    </row>
    <row r="1577" s="14" customFormat="1">
      <c r="A1577" s="14"/>
      <c r="B1577" s="248"/>
      <c r="C1577" s="249"/>
      <c r="D1577" s="238" t="s">
        <v>191</v>
      </c>
      <c r="E1577" s="250" t="s">
        <v>1</v>
      </c>
      <c r="F1577" s="251" t="s">
        <v>193</v>
      </c>
      <c r="G1577" s="249"/>
      <c r="H1577" s="252">
        <v>52.649999999999999</v>
      </c>
      <c r="I1577" s="253"/>
      <c r="J1577" s="249"/>
      <c r="K1577" s="249"/>
      <c r="L1577" s="254"/>
      <c r="M1577" s="255"/>
      <c r="N1577" s="256"/>
      <c r="O1577" s="256"/>
      <c r="P1577" s="256"/>
      <c r="Q1577" s="256"/>
      <c r="R1577" s="256"/>
      <c r="S1577" s="256"/>
      <c r="T1577" s="257"/>
      <c r="U1577" s="14"/>
      <c r="V1577" s="14"/>
      <c r="W1577" s="14"/>
      <c r="X1577" s="14"/>
      <c r="Y1577" s="14"/>
      <c r="Z1577" s="14"/>
      <c r="AA1577" s="14"/>
      <c r="AB1577" s="14"/>
      <c r="AC1577" s="14"/>
      <c r="AD1577" s="14"/>
      <c r="AE1577" s="14"/>
      <c r="AT1577" s="258" t="s">
        <v>191</v>
      </c>
      <c r="AU1577" s="258" t="s">
        <v>127</v>
      </c>
      <c r="AV1577" s="14" t="s">
        <v>188</v>
      </c>
      <c r="AW1577" s="14" t="s">
        <v>36</v>
      </c>
      <c r="AX1577" s="14" t="s">
        <v>86</v>
      </c>
      <c r="AY1577" s="258" t="s">
        <v>181</v>
      </c>
    </row>
    <row r="1578" s="2" customFormat="1" ht="33" customHeight="1">
      <c r="A1578" s="38"/>
      <c r="B1578" s="39"/>
      <c r="C1578" s="218" t="s">
        <v>1183</v>
      </c>
      <c r="D1578" s="218" t="s">
        <v>183</v>
      </c>
      <c r="E1578" s="219" t="s">
        <v>2122</v>
      </c>
      <c r="F1578" s="220" t="s">
        <v>2123</v>
      </c>
      <c r="G1578" s="221" t="s">
        <v>235</v>
      </c>
      <c r="H1578" s="222">
        <v>2</v>
      </c>
      <c r="I1578" s="223"/>
      <c r="J1578" s="224">
        <f>ROUND(I1578*H1578,2)</f>
        <v>0</v>
      </c>
      <c r="K1578" s="220" t="s">
        <v>187</v>
      </c>
      <c r="L1578" s="44"/>
      <c r="M1578" s="225" t="s">
        <v>1</v>
      </c>
      <c r="N1578" s="226" t="s">
        <v>45</v>
      </c>
      <c r="O1578" s="91"/>
      <c r="P1578" s="227">
        <f>O1578*H1578</f>
        <v>0</v>
      </c>
      <c r="Q1578" s="227">
        <v>0</v>
      </c>
      <c r="R1578" s="227">
        <f>Q1578*H1578</f>
        <v>0</v>
      </c>
      <c r="S1578" s="227">
        <v>0</v>
      </c>
      <c r="T1578" s="228">
        <f>S1578*H1578</f>
        <v>0</v>
      </c>
      <c r="U1578" s="38"/>
      <c r="V1578" s="38"/>
      <c r="W1578" s="38"/>
      <c r="X1578" s="38"/>
      <c r="Y1578" s="38"/>
      <c r="Z1578" s="38"/>
      <c r="AA1578" s="38"/>
      <c r="AB1578" s="38"/>
      <c r="AC1578" s="38"/>
      <c r="AD1578" s="38"/>
      <c r="AE1578" s="38"/>
      <c r="AR1578" s="229" t="s">
        <v>228</v>
      </c>
      <c r="AT1578" s="229" t="s">
        <v>183</v>
      </c>
      <c r="AU1578" s="229" t="s">
        <v>127</v>
      </c>
      <c r="AY1578" s="17" t="s">
        <v>181</v>
      </c>
      <c r="BE1578" s="230">
        <f>IF(N1578="základní",J1578,0)</f>
        <v>0</v>
      </c>
      <c r="BF1578" s="230">
        <f>IF(N1578="snížená",J1578,0)</f>
        <v>0</v>
      </c>
      <c r="BG1578" s="230">
        <f>IF(N1578="zákl. přenesená",J1578,0)</f>
        <v>0</v>
      </c>
      <c r="BH1578" s="230">
        <f>IF(N1578="sníž. přenesená",J1578,0)</f>
        <v>0</v>
      </c>
      <c r="BI1578" s="230">
        <f>IF(N1578="nulová",J1578,0)</f>
        <v>0</v>
      </c>
      <c r="BJ1578" s="17" t="s">
        <v>127</v>
      </c>
      <c r="BK1578" s="230">
        <f>ROUND(I1578*H1578,2)</f>
        <v>0</v>
      </c>
      <c r="BL1578" s="17" t="s">
        <v>228</v>
      </c>
      <c r="BM1578" s="229" t="s">
        <v>2124</v>
      </c>
    </row>
    <row r="1579" s="2" customFormat="1">
      <c r="A1579" s="38"/>
      <c r="B1579" s="39"/>
      <c r="C1579" s="40"/>
      <c r="D1579" s="231" t="s">
        <v>189</v>
      </c>
      <c r="E1579" s="40"/>
      <c r="F1579" s="232" t="s">
        <v>2125</v>
      </c>
      <c r="G1579" s="40"/>
      <c r="H1579" s="40"/>
      <c r="I1579" s="233"/>
      <c r="J1579" s="40"/>
      <c r="K1579" s="40"/>
      <c r="L1579" s="44"/>
      <c r="M1579" s="234"/>
      <c r="N1579" s="235"/>
      <c r="O1579" s="91"/>
      <c r="P1579" s="91"/>
      <c r="Q1579" s="91"/>
      <c r="R1579" s="91"/>
      <c r="S1579" s="91"/>
      <c r="T1579" s="92"/>
      <c r="U1579" s="38"/>
      <c r="V1579" s="38"/>
      <c r="W1579" s="38"/>
      <c r="X1579" s="38"/>
      <c r="Y1579" s="38"/>
      <c r="Z1579" s="38"/>
      <c r="AA1579" s="38"/>
      <c r="AB1579" s="38"/>
      <c r="AC1579" s="38"/>
      <c r="AD1579" s="38"/>
      <c r="AE1579" s="38"/>
      <c r="AT1579" s="17" t="s">
        <v>189</v>
      </c>
      <c r="AU1579" s="17" t="s">
        <v>127</v>
      </c>
    </row>
    <row r="1580" s="13" customFormat="1">
      <c r="A1580" s="13"/>
      <c r="B1580" s="236"/>
      <c r="C1580" s="237"/>
      <c r="D1580" s="238" t="s">
        <v>191</v>
      </c>
      <c r="E1580" s="239" t="s">
        <v>1</v>
      </c>
      <c r="F1580" s="240" t="s">
        <v>2084</v>
      </c>
      <c r="G1580" s="237"/>
      <c r="H1580" s="241">
        <v>2</v>
      </c>
      <c r="I1580" s="242"/>
      <c r="J1580" s="237"/>
      <c r="K1580" s="237"/>
      <c r="L1580" s="243"/>
      <c r="M1580" s="244"/>
      <c r="N1580" s="245"/>
      <c r="O1580" s="245"/>
      <c r="P1580" s="245"/>
      <c r="Q1580" s="245"/>
      <c r="R1580" s="245"/>
      <c r="S1580" s="245"/>
      <c r="T1580" s="246"/>
      <c r="U1580" s="13"/>
      <c r="V1580" s="13"/>
      <c r="W1580" s="13"/>
      <c r="X1580" s="13"/>
      <c r="Y1580" s="13"/>
      <c r="Z1580" s="13"/>
      <c r="AA1580" s="13"/>
      <c r="AB1580" s="13"/>
      <c r="AC1580" s="13"/>
      <c r="AD1580" s="13"/>
      <c r="AE1580" s="13"/>
      <c r="AT1580" s="247" t="s">
        <v>191</v>
      </c>
      <c r="AU1580" s="247" t="s">
        <v>127</v>
      </c>
      <c r="AV1580" s="13" t="s">
        <v>127</v>
      </c>
      <c r="AW1580" s="13" t="s">
        <v>36</v>
      </c>
      <c r="AX1580" s="13" t="s">
        <v>79</v>
      </c>
      <c r="AY1580" s="247" t="s">
        <v>181</v>
      </c>
    </row>
    <row r="1581" s="14" customFormat="1">
      <c r="A1581" s="14"/>
      <c r="B1581" s="248"/>
      <c r="C1581" s="249"/>
      <c r="D1581" s="238" t="s">
        <v>191</v>
      </c>
      <c r="E1581" s="250" t="s">
        <v>1</v>
      </c>
      <c r="F1581" s="251" t="s">
        <v>193</v>
      </c>
      <c r="G1581" s="249"/>
      <c r="H1581" s="252">
        <v>2</v>
      </c>
      <c r="I1581" s="253"/>
      <c r="J1581" s="249"/>
      <c r="K1581" s="249"/>
      <c r="L1581" s="254"/>
      <c r="M1581" s="255"/>
      <c r="N1581" s="256"/>
      <c r="O1581" s="256"/>
      <c r="P1581" s="256"/>
      <c r="Q1581" s="256"/>
      <c r="R1581" s="256"/>
      <c r="S1581" s="256"/>
      <c r="T1581" s="257"/>
      <c r="U1581" s="14"/>
      <c r="V1581" s="14"/>
      <c r="W1581" s="14"/>
      <c r="X1581" s="14"/>
      <c r="Y1581" s="14"/>
      <c r="Z1581" s="14"/>
      <c r="AA1581" s="14"/>
      <c r="AB1581" s="14"/>
      <c r="AC1581" s="14"/>
      <c r="AD1581" s="14"/>
      <c r="AE1581" s="14"/>
      <c r="AT1581" s="258" t="s">
        <v>191</v>
      </c>
      <c r="AU1581" s="258" t="s">
        <v>127</v>
      </c>
      <c r="AV1581" s="14" t="s">
        <v>188</v>
      </c>
      <c r="AW1581" s="14" t="s">
        <v>36</v>
      </c>
      <c r="AX1581" s="14" t="s">
        <v>86</v>
      </c>
      <c r="AY1581" s="258" t="s">
        <v>181</v>
      </c>
    </row>
    <row r="1582" s="2" customFormat="1" ht="33" customHeight="1">
      <c r="A1582" s="38"/>
      <c r="B1582" s="39"/>
      <c r="C1582" s="259" t="s">
        <v>2126</v>
      </c>
      <c r="D1582" s="259" t="s">
        <v>238</v>
      </c>
      <c r="E1582" s="260" t="s">
        <v>2127</v>
      </c>
      <c r="F1582" s="261" t="s">
        <v>2128</v>
      </c>
      <c r="G1582" s="262" t="s">
        <v>235</v>
      </c>
      <c r="H1582" s="263">
        <v>2</v>
      </c>
      <c r="I1582" s="264"/>
      <c r="J1582" s="265">
        <f>ROUND(I1582*H1582,2)</f>
        <v>0</v>
      </c>
      <c r="K1582" s="261" t="s">
        <v>187</v>
      </c>
      <c r="L1582" s="266"/>
      <c r="M1582" s="267" t="s">
        <v>1</v>
      </c>
      <c r="N1582" s="268" t="s">
        <v>45</v>
      </c>
      <c r="O1582" s="91"/>
      <c r="P1582" s="227">
        <f>O1582*H1582</f>
        <v>0</v>
      </c>
      <c r="Q1582" s="227">
        <v>0</v>
      </c>
      <c r="R1582" s="227">
        <f>Q1582*H1582</f>
        <v>0</v>
      </c>
      <c r="S1582" s="227">
        <v>0</v>
      </c>
      <c r="T1582" s="228">
        <f>S1582*H1582</f>
        <v>0</v>
      </c>
      <c r="U1582" s="38"/>
      <c r="V1582" s="38"/>
      <c r="W1582" s="38"/>
      <c r="X1582" s="38"/>
      <c r="Y1582" s="38"/>
      <c r="Z1582" s="38"/>
      <c r="AA1582" s="38"/>
      <c r="AB1582" s="38"/>
      <c r="AC1582" s="38"/>
      <c r="AD1582" s="38"/>
      <c r="AE1582" s="38"/>
      <c r="AR1582" s="229" t="s">
        <v>269</v>
      </c>
      <c r="AT1582" s="229" t="s">
        <v>238</v>
      </c>
      <c r="AU1582" s="229" t="s">
        <v>127</v>
      </c>
      <c r="AY1582" s="17" t="s">
        <v>181</v>
      </c>
      <c r="BE1582" s="230">
        <f>IF(N1582="základní",J1582,0)</f>
        <v>0</v>
      </c>
      <c r="BF1582" s="230">
        <f>IF(N1582="snížená",J1582,0)</f>
        <v>0</v>
      </c>
      <c r="BG1582" s="230">
        <f>IF(N1582="zákl. přenesená",J1582,0)</f>
        <v>0</v>
      </c>
      <c r="BH1582" s="230">
        <f>IF(N1582="sníž. přenesená",J1582,0)</f>
        <v>0</v>
      </c>
      <c r="BI1582" s="230">
        <f>IF(N1582="nulová",J1582,0)</f>
        <v>0</v>
      </c>
      <c r="BJ1582" s="17" t="s">
        <v>127</v>
      </c>
      <c r="BK1582" s="230">
        <f>ROUND(I1582*H1582,2)</f>
        <v>0</v>
      </c>
      <c r="BL1582" s="17" t="s">
        <v>228</v>
      </c>
      <c r="BM1582" s="229" t="s">
        <v>2129</v>
      </c>
    </row>
    <row r="1583" s="13" customFormat="1">
      <c r="A1583" s="13"/>
      <c r="B1583" s="236"/>
      <c r="C1583" s="237"/>
      <c r="D1583" s="238" t="s">
        <v>191</v>
      </c>
      <c r="E1583" s="239" t="s">
        <v>1</v>
      </c>
      <c r="F1583" s="240" t="s">
        <v>2084</v>
      </c>
      <c r="G1583" s="237"/>
      <c r="H1583" s="241">
        <v>2</v>
      </c>
      <c r="I1583" s="242"/>
      <c r="J1583" s="237"/>
      <c r="K1583" s="237"/>
      <c r="L1583" s="243"/>
      <c r="M1583" s="244"/>
      <c r="N1583" s="245"/>
      <c r="O1583" s="245"/>
      <c r="P1583" s="245"/>
      <c r="Q1583" s="245"/>
      <c r="R1583" s="245"/>
      <c r="S1583" s="245"/>
      <c r="T1583" s="246"/>
      <c r="U1583" s="13"/>
      <c r="V1583" s="13"/>
      <c r="W1583" s="13"/>
      <c r="X1583" s="13"/>
      <c r="Y1583" s="13"/>
      <c r="Z1583" s="13"/>
      <c r="AA1583" s="13"/>
      <c r="AB1583" s="13"/>
      <c r="AC1583" s="13"/>
      <c r="AD1583" s="13"/>
      <c r="AE1583" s="13"/>
      <c r="AT1583" s="247" t="s">
        <v>191</v>
      </c>
      <c r="AU1583" s="247" t="s">
        <v>127</v>
      </c>
      <c r="AV1583" s="13" t="s">
        <v>127</v>
      </c>
      <c r="AW1583" s="13" t="s">
        <v>36</v>
      </c>
      <c r="AX1583" s="13" t="s">
        <v>79</v>
      </c>
      <c r="AY1583" s="247" t="s">
        <v>181</v>
      </c>
    </row>
    <row r="1584" s="14" customFormat="1">
      <c r="A1584" s="14"/>
      <c r="B1584" s="248"/>
      <c r="C1584" s="249"/>
      <c r="D1584" s="238" t="s">
        <v>191</v>
      </c>
      <c r="E1584" s="250" t="s">
        <v>1</v>
      </c>
      <c r="F1584" s="251" t="s">
        <v>193</v>
      </c>
      <c r="G1584" s="249"/>
      <c r="H1584" s="252">
        <v>2</v>
      </c>
      <c r="I1584" s="253"/>
      <c r="J1584" s="249"/>
      <c r="K1584" s="249"/>
      <c r="L1584" s="254"/>
      <c r="M1584" s="255"/>
      <c r="N1584" s="256"/>
      <c r="O1584" s="256"/>
      <c r="P1584" s="256"/>
      <c r="Q1584" s="256"/>
      <c r="R1584" s="256"/>
      <c r="S1584" s="256"/>
      <c r="T1584" s="257"/>
      <c r="U1584" s="14"/>
      <c r="V1584" s="14"/>
      <c r="W1584" s="14"/>
      <c r="X1584" s="14"/>
      <c r="Y1584" s="14"/>
      <c r="Z1584" s="14"/>
      <c r="AA1584" s="14"/>
      <c r="AB1584" s="14"/>
      <c r="AC1584" s="14"/>
      <c r="AD1584" s="14"/>
      <c r="AE1584" s="14"/>
      <c r="AT1584" s="258" t="s">
        <v>191</v>
      </c>
      <c r="AU1584" s="258" t="s">
        <v>127</v>
      </c>
      <c r="AV1584" s="14" t="s">
        <v>188</v>
      </c>
      <c r="AW1584" s="14" t="s">
        <v>36</v>
      </c>
      <c r="AX1584" s="14" t="s">
        <v>86</v>
      </c>
      <c r="AY1584" s="258" t="s">
        <v>181</v>
      </c>
    </row>
    <row r="1585" s="2" customFormat="1" ht="37.8" customHeight="1">
      <c r="A1585" s="38"/>
      <c r="B1585" s="39"/>
      <c r="C1585" s="218" t="s">
        <v>1187</v>
      </c>
      <c r="D1585" s="218" t="s">
        <v>183</v>
      </c>
      <c r="E1585" s="219" t="s">
        <v>2130</v>
      </c>
      <c r="F1585" s="220" t="s">
        <v>2131</v>
      </c>
      <c r="G1585" s="221" t="s">
        <v>235</v>
      </c>
      <c r="H1585" s="222">
        <v>17</v>
      </c>
      <c r="I1585" s="223"/>
      <c r="J1585" s="224">
        <f>ROUND(I1585*H1585,2)</f>
        <v>0</v>
      </c>
      <c r="K1585" s="220" t="s">
        <v>187</v>
      </c>
      <c r="L1585" s="44"/>
      <c r="M1585" s="225" t="s">
        <v>1</v>
      </c>
      <c r="N1585" s="226" t="s">
        <v>45</v>
      </c>
      <c r="O1585" s="91"/>
      <c r="P1585" s="227">
        <f>O1585*H1585</f>
        <v>0</v>
      </c>
      <c r="Q1585" s="227">
        <v>0</v>
      </c>
      <c r="R1585" s="227">
        <f>Q1585*H1585</f>
        <v>0</v>
      </c>
      <c r="S1585" s="227">
        <v>0</v>
      </c>
      <c r="T1585" s="228">
        <f>S1585*H1585</f>
        <v>0</v>
      </c>
      <c r="U1585" s="38"/>
      <c r="V1585" s="38"/>
      <c r="W1585" s="38"/>
      <c r="X1585" s="38"/>
      <c r="Y1585" s="38"/>
      <c r="Z1585" s="38"/>
      <c r="AA1585" s="38"/>
      <c r="AB1585" s="38"/>
      <c r="AC1585" s="38"/>
      <c r="AD1585" s="38"/>
      <c r="AE1585" s="38"/>
      <c r="AR1585" s="229" t="s">
        <v>228</v>
      </c>
      <c r="AT1585" s="229" t="s">
        <v>183</v>
      </c>
      <c r="AU1585" s="229" t="s">
        <v>127</v>
      </c>
      <c r="AY1585" s="17" t="s">
        <v>181</v>
      </c>
      <c r="BE1585" s="230">
        <f>IF(N1585="základní",J1585,0)</f>
        <v>0</v>
      </c>
      <c r="BF1585" s="230">
        <f>IF(N1585="snížená",J1585,0)</f>
        <v>0</v>
      </c>
      <c r="BG1585" s="230">
        <f>IF(N1585="zákl. přenesená",J1585,0)</f>
        <v>0</v>
      </c>
      <c r="BH1585" s="230">
        <f>IF(N1585="sníž. přenesená",J1585,0)</f>
        <v>0</v>
      </c>
      <c r="BI1585" s="230">
        <f>IF(N1585="nulová",J1585,0)</f>
        <v>0</v>
      </c>
      <c r="BJ1585" s="17" t="s">
        <v>127</v>
      </c>
      <c r="BK1585" s="230">
        <f>ROUND(I1585*H1585,2)</f>
        <v>0</v>
      </c>
      <c r="BL1585" s="17" t="s">
        <v>228</v>
      </c>
      <c r="BM1585" s="229" t="s">
        <v>2132</v>
      </c>
    </row>
    <row r="1586" s="2" customFormat="1">
      <c r="A1586" s="38"/>
      <c r="B1586" s="39"/>
      <c r="C1586" s="40"/>
      <c r="D1586" s="231" t="s">
        <v>189</v>
      </c>
      <c r="E1586" s="40"/>
      <c r="F1586" s="232" t="s">
        <v>2133</v>
      </c>
      <c r="G1586" s="40"/>
      <c r="H1586" s="40"/>
      <c r="I1586" s="233"/>
      <c r="J1586" s="40"/>
      <c r="K1586" s="40"/>
      <c r="L1586" s="44"/>
      <c r="M1586" s="234"/>
      <c r="N1586" s="235"/>
      <c r="O1586" s="91"/>
      <c r="P1586" s="91"/>
      <c r="Q1586" s="91"/>
      <c r="R1586" s="91"/>
      <c r="S1586" s="91"/>
      <c r="T1586" s="92"/>
      <c r="U1586" s="38"/>
      <c r="V1586" s="38"/>
      <c r="W1586" s="38"/>
      <c r="X1586" s="38"/>
      <c r="Y1586" s="38"/>
      <c r="Z1586" s="38"/>
      <c r="AA1586" s="38"/>
      <c r="AB1586" s="38"/>
      <c r="AC1586" s="38"/>
      <c r="AD1586" s="38"/>
      <c r="AE1586" s="38"/>
      <c r="AT1586" s="17" t="s">
        <v>189</v>
      </c>
      <c r="AU1586" s="17" t="s">
        <v>127</v>
      </c>
    </row>
    <row r="1587" s="13" customFormat="1">
      <c r="A1587" s="13"/>
      <c r="B1587" s="236"/>
      <c r="C1587" s="237"/>
      <c r="D1587" s="238" t="s">
        <v>191</v>
      </c>
      <c r="E1587" s="239" t="s">
        <v>1</v>
      </c>
      <c r="F1587" s="240" t="s">
        <v>2116</v>
      </c>
      <c r="G1587" s="237"/>
      <c r="H1587" s="241">
        <v>12</v>
      </c>
      <c r="I1587" s="242"/>
      <c r="J1587" s="237"/>
      <c r="K1587" s="237"/>
      <c r="L1587" s="243"/>
      <c r="M1587" s="244"/>
      <c r="N1587" s="245"/>
      <c r="O1587" s="245"/>
      <c r="P1587" s="245"/>
      <c r="Q1587" s="245"/>
      <c r="R1587" s="245"/>
      <c r="S1587" s="245"/>
      <c r="T1587" s="246"/>
      <c r="U1587" s="13"/>
      <c r="V1587" s="13"/>
      <c r="W1587" s="13"/>
      <c r="X1587" s="13"/>
      <c r="Y1587" s="13"/>
      <c r="Z1587" s="13"/>
      <c r="AA1587" s="13"/>
      <c r="AB1587" s="13"/>
      <c r="AC1587" s="13"/>
      <c r="AD1587" s="13"/>
      <c r="AE1587" s="13"/>
      <c r="AT1587" s="247" t="s">
        <v>191</v>
      </c>
      <c r="AU1587" s="247" t="s">
        <v>127</v>
      </c>
      <c r="AV1587" s="13" t="s">
        <v>127</v>
      </c>
      <c r="AW1587" s="13" t="s">
        <v>36</v>
      </c>
      <c r="AX1587" s="13" t="s">
        <v>79</v>
      </c>
      <c r="AY1587" s="247" t="s">
        <v>181</v>
      </c>
    </row>
    <row r="1588" s="13" customFormat="1">
      <c r="A1588" s="13"/>
      <c r="B1588" s="236"/>
      <c r="C1588" s="237"/>
      <c r="D1588" s="238" t="s">
        <v>191</v>
      </c>
      <c r="E1588" s="239" t="s">
        <v>1</v>
      </c>
      <c r="F1588" s="240" t="s">
        <v>2086</v>
      </c>
      <c r="G1588" s="237"/>
      <c r="H1588" s="241">
        <v>2</v>
      </c>
      <c r="I1588" s="242"/>
      <c r="J1588" s="237"/>
      <c r="K1588" s="237"/>
      <c r="L1588" s="243"/>
      <c r="M1588" s="244"/>
      <c r="N1588" s="245"/>
      <c r="O1588" s="245"/>
      <c r="P1588" s="245"/>
      <c r="Q1588" s="245"/>
      <c r="R1588" s="245"/>
      <c r="S1588" s="245"/>
      <c r="T1588" s="246"/>
      <c r="U1588" s="13"/>
      <c r="V1588" s="13"/>
      <c r="W1588" s="13"/>
      <c r="X1588" s="13"/>
      <c r="Y1588" s="13"/>
      <c r="Z1588" s="13"/>
      <c r="AA1588" s="13"/>
      <c r="AB1588" s="13"/>
      <c r="AC1588" s="13"/>
      <c r="AD1588" s="13"/>
      <c r="AE1588" s="13"/>
      <c r="AT1588" s="247" t="s">
        <v>191</v>
      </c>
      <c r="AU1588" s="247" t="s">
        <v>127</v>
      </c>
      <c r="AV1588" s="13" t="s">
        <v>127</v>
      </c>
      <c r="AW1588" s="13" t="s">
        <v>36</v>
      </c>
      <c r="AX1588" s="13" t="s">
        <v>79</v>
      </c>
      <c r="AY1588" s="247" t="s">
        <v>181</v>
      </c>
    </row>
    <row r="1589" s="13" customFormat="1">
      <c r="A1589" s="13"/>
      <c r="B1589" s="236"/>
      <c r="C1589" s="237"/>
      <c r="D1589" s="238" t="s">
        <v>191</v>
      </c>
      <c r="E1589" s="239" t="s">
        <v>1</v>
      </c>
      <c r="F1589" s="240" t="s">
        <v>2087</v>
      </c>
      <c r="G1589" s="237"/>
      <c r="H1589" s="241">
        <v>2</v>
      </c>
      <c r="I1589" s="242"/>
      <c r="J1589" s="237"/>
      <c r="K1589" s="237"/>
      <c r="L1589" s="243"/>
      <c r="M1589" s="244"/>
      <c r="N1589" s="245"/>
      <c r="O1589" s="245"/>
      <c r="P1589" s="245"/>
      <c r="Q1589" s="245"/>
      <c r="R1589" s="245"/>
      <c r="S1589" s="245"/>
      <c r="T1589" s="246"/>
      <c r="U1589" s="13"/>
      <c r="V1589" s="13"/>
      <c r="W1589" s="13"/>
      <c r="X1589" s="13"/>
      <c r="Y1589" s="13"/>
      <c r="Z1589" s="13"/>
      <c r="AA1589" s="13"/>
      <c r="AB1589" s="13"/>
      <c r="AC1589" s="13"/>
      <c r="AD1589" s="13"/>
      <c r="AE1589" s="13"/>
      <c r="AT1589" s="247" t="s">
        <v>191</v>
      </c>
      <c r="AU1589" s="247" t="s">
        <v>127</v>
      </c>
      <c r="AV1589" s="13" t="s">
        <v>127</v>
      </c>
      <c r="AW1589" s="13" t="s">
        <v>36</v>
      </c>
      <c r="AX1589" s="13" t="s">
        <v>79</v>
      </c>
      <c r="AY1589" s="247" t="s">
        <v>181</v>
      </c>
    </row>
    <row r="1590" s="13" customFormat="1">
      <c r="A1590" s="13"/>
      <c r="B1590" s="236"/>
      <c r="C1590" s="237"/>
      <c r="D1590" s="238" t="s">
        <v>191</v>
      </c>
      <c r="E1590" s="239" t="s">
        <v>1</v>
      </c>
      <c r="F1590" s="240" t="s">
        <v>2088</v>
      </c>
      <c r="G1590" s="237"/>
      <c r="H1590" s="241">
        <v>1</v>
      </c>
      <c r="I1590" s="242"/>
      <c r="J1590" s="237"/>
      <c r="K1590" s="237"/>
      <c r="L1590" s="243"/>
      <c r="M1590" s="244"/>
      <c r="N1590" s="245"/>
      <c r="O1590" s="245"/>
      <c r="P1590" s="245"/>
      <c r="Q1590" s="245"/>
      <c r="R1590" s="245"/>
      <c r="S1590" s="245"/>
      <c r="T1590" s="246"/>
      <c r="U1590" s="13"/>
      <c r="V1590" s="13"/>
      <c r="W1590" s="13"/>
      <c r="X1590" s="13"/>
      <c r="Y1590" s="13"/>
      <c r="Z1590" s="13"/>
      <c r="AA1590" s="13"/>
      <c r="AB1590" s="13"/>
      <c r="AC1590" s="13"/>
      <c r="AD1590" s="13"/>
      <c r="AE1590" s="13"/>
      <c r="AT1590" s="247" t="s">
        <v>191</v>
      </c>
      <c r="AU1590" s="247" t="s">
        <v>127</v>
      </c>
      <c r="AV1590" s="13" t="s">
        <v>127</v>
      </c>
      <c r="AW1590" s="13" t="s">
        <v>36</v>
      </c>
      <c r="AX1590" s="13" t="s">
        <v>79</v>
      </c>
      <c r="AY1590" s="247" t="s">
        <v>181</v>
      </c>
    </row>
    <row r="1591" s="14" customFormat="1">
      <c r="A1591" s="14"/>
      <c r="B1591" s="248"/>
      <c r="C1591" s="249"/>
      <c r="D1591" s="238" t="s">
        <v>191</v>
      </c>
      <c r="E1591" s="250" t="s">
        <v>1</v>
      </c>
      <c r="F1591" s="251" t="s">
        <v>193</v>
      </c>
      <c r="G1591" s="249"/>
      <c r="H1591" s="252">
        <v>17</v>
      </c>
      <c r="I1591" s="253"/>
      <c r="J1591" s="249"/>
      <c r="K1591" s="249"/>
      <c r="L1591" s="254"/>
      <c r="M1591" s="255"/>
      <c r="N1591" s="256"/>
      <c r="O1591" s="256"/>
      <c r="P1591" s="256"/>
      <c r="Q1591" s="256"/>
      <c r="R1591" s="256"/>
      <c r="S1591" s="256"/>
      <c r="T1591" s="257"/>
      <c r="U1591" s="14"/>
      <c r="V1591" s="14"/>
      <c r="W1591" s="14"/>
      <c r="X1591" s="14"/>
      <c r="Y1591" s="14"/>
      <c r="Z1591" s="14"/>
      <c r="AA1591" s="14"/>
      <c r="AB1591" s="14"/>
      <c r="AC1591" s="14"/>
      <c r="AD1591" s="14"/>
      <c r="AE1591" s="14"/>
      <c r="AT1591" s="258" t="s">
        <v>191</v>
      </c>
      <c r="AU1591" s="258" t="s">
        <v>127</v>
      </c>
      <c r="AV1591" s="14" t="s">
        <v>188</v>
      </c>
      <c r="AW1591" s="14" t="s">
        <v>36</v>
      </c>
      <c r="AX1591" s="14" t="s">
        <v>86</v>
      </c>
      <c r="AY1591" s="258" t="s">
        <v>181</v>
      </c>
    </row>
    <row r="1592" s="2" customFormat="1" ht="33" customHeight="1">
      <c r="A1592" s="38"/>
      <c r="B1592" s="39"/>
      <c r="C1592" s="259" t="s">
        <v>2134</v>
      </c>
      <c r="D1592" s="259" t="s">
        <v>238</v>
      </c>
      <c r="E1592" s="260" t="s">
        <v>2135</v>
      </c>
      <c r="F1592" s="261" t="s">
        <v>2136</v>
      </c>
      <c r="G1592" s="262" t="s">
        <v>235</v>
      </c>
      <c r="H1592" s="263">
        <v>13</v>
      </c>
      <c r="I1592" s="264"/>
      <c r="J1592" s="265">
        <f>ROUND(I1592*H1592,2)</f>
        <v>0</v>
      </c>
      <c r="K1592" s="261" t="s">
        <v>187</v>
      </c>
      <c r="L1592" s="266"/>
      <c r="M1592" s="267" t="s">
        <v>1</v>
      </c>
      <c r="N1592" s="268" t="s">
        <v>45</v>
      </c>
      <c r="O1592" s="91"/>
      <c r="P1592" s="227">
        <f>O1592*H1592</f>
        <v>0</v>
      </c>
      <c r="Q1592" s="227">
        <v>0</v>
      </c>
      <c r="R1592" s="227">
        <f>Q1592*H1592</f>
        <v>0</v>
      </c>
      <c r="S1592" s="227">
        <v>0</v>
      </c>
      <c r="T1592" s="228">
        <f>S1592*H1592</f>
        <v>0</v>
      </c>
      <c r="U1592" s="38"/>
      <c r="V1592" s="38"/>
      <c r="W1592" s="38"/>
      <c r="X1592" s="38"/>
      <c r="Y1592" s="38"/>
      <c r="Z1592" s="38"/>
      <c r="AA1592" s="38"/>
      <c r="AB1592" s="38"/>
      <c r="AC1592" s="38"/>
      <c r="AD1592" s="38"/>
      <c r="AE1592" s="38"/>
      <c r="AR1592" s="229" t="s">
        <v>269</v>
      </c>
      <c r="AT1592" s="229" t="s">
        <v>238</v>
      </c>
      <c r="AU1592" s="229" t="s">
        <v>127</v>
      </c>
      <c r="AY1592" s="17" t="s">
        <v>181</v>
      </c>
      <c r="BE1592" s="230">
        <f>IF(N1592="základní",J1592,0)</f>
        <v>0</v>
      </c>
      <c r="BF1592" s="230">
        <f>IF(N1592="snížená",J1592,0)</f>
        <v>0</v>
      </c>
      <c r="BG1592" s="230">
        <f>IF(N1592="zákl. přenesená",J1592,0)</f>
        <v>0</v>
      </c>
      <c r="BH1592" s="230">
        <f>IF(N1592="sníž. přenesená",J1592,0)</f>
        <v>0</v>
      </c>
      <c r="BI1592" s="230">
        <f>IF(N1592="nulová",J1592,0)</f>
        <v>0</v>
      </c>
      <c r="BJ1592" s="17" t="s">
        <v>127</v>
      </c>
      <c r="BK1592" s="230">
        <f>ROUND(I1592*H1592,2)</f>
        <v>0</v>
      </c>
      <c r="BL1592" s="17" t="s">
        <v>228</v>
      </c>
      <c r="BM1592" s="229" t="s">
        <v>2137</v>
      </c>
    </row>
    <row r="1593" s="13" customFormat="1">
      <c r="A1593" s="13"/>
      <c r="B1593" s="236"/>
      <c r="C1593" s="237"/>
      <c r="D1593" s="238" t="s">
        <v>191</v>
      </c>
      <c r="E1593" s="239" t="s">
        <v>1</v>
      </c>
      <c r="F1593" s="240" t="s">
        <v>2116</v>
      </c>
      <c r="G1593" s="237"/>
      <c r="H1593" s="241">
        <v>12</v>
      </c>
      <c r="I1593" s="242"/>
      <c r="J1593" s="237"/>
      <c r="K1593" s="237"/>
      <c r="L1593" s="243"/>
      <c r="M1593" s="244"/>
      <c r="N1593" s="245"/>
      <c r="O1593" s="245"/>
      <c r="P1593" s="245"/>
      <c r="Q1593" s="245"/>
      <c r="R1593" s="245"/>
      <c r="S1593" s="245"/>
      <c r="T1593" s="246"/>
      <c r="U1593" s="13"/>
      <c r="V1593" s="13"/>
      <c r="W1593" s="13"/>
      <c r="X1593" s="13"/>
      <c r="Y1593" s="13"/>
      <c r="Z1593" s="13"/>
      <c r="AA1593" s="13"/>
      <c r="AB1593" s="13"/>
      <c r="AC1593" s="13"/>
      <c r="AD1593" s="13"/>
      <c r="AE1593" s="13"/>
      <c r="AT1593" s="247" t="s">
        <v>191</v>
      </c>
      <c r="AU1593" s="247" t="s">
        <v>127</v>
      </c>
      <c r="AV1593" s="13" t="s">
        <v>127</v>
      </c>
      <c r="AW1593" s="13" t="s">
        <v>36</v>
      </c>
      <c r="AX1593" s="13" t="s">
        <v>79</v>
      </c>
      <c r="AY1593" s="247" t="s">
        <v>181</v>
      </c>
    </row>
    <row r="1594" s="13" customFormat="1">
      <c r="A1594" s="13"/>
      <c r="B1594" s="236"/>
      <c r="C1594" s="237"/>
      <c r="D1594" s="238" t="s">
        <v>191</v>
      </c>
      <c r="E1594" s="239" t="s">
        <v>1</v>
      </c>
      <c r="F1594" s="240" t="s">
        <v>2088</v>
      </c>
      <c r="G1594" s="237"/>
      <c r="H1594" s="241">
        <v>1</v>
      </c>
      <c r="I1594" s="242"/>
      <c r="J1594" s="237"/>
      <c r="K1594" s="237"/>
      <c r="L1594" s="243"/>
      <c r="M1594" s="244"/>
      <c r="N1594" s="245"/>
      <c r="O1594" s="245"/>
      <c r="P1594" s="245"/>
      <c r="Q1594" s="245"/>
      <c r="R1594" s="245"/>
      <c r="S1594" s="245"/>
      <c r="T1594" s="246"/>
      <c r="U1594" s="13"/>
      <c r="V1594" s="13"/>
      <c r="W1594" s="13"/>
      <c r="X1594" s="13"/>
      <c r="Y1594" s="13"/>
      <c r="Z1594" s="13"/>
      <c r="AA1594" s="13"/>
      <c r="AB1594" s="13"/>
      <c r="AC1594" s="13"/>
      <c r="AD1594" s="13"/>
      <c r="AE1594" s="13"/>
      <c r="AT1594" s="247" t="s">
        <v>191</v>
      </c>
      <c r="AU1594" s="247" t="s">
        <v>127</v>
      </c>
      <c r="AV1594" s="13" t="s">
        <v>127</v>
      </c>
      <c r="AW1594" s="13" t="s">
        <v>36</v>
      </c>
      <c r="AX1594" s="13" t="s">
        <v>79</v>
      </c>
      <c r="AY1594" s="247" t="s">
        <v>181</v>
      </c>
    </row>
    <row r="1595" s="14" customFormat="1">
      <c r="A1595" s="14"/>
      <c r="B1595" s="248"/>
      <c r="C1595" s="249"/>
      <c r="D1595" s="238" t="s">
        <v>191</v>
      </c>
      <c r="E1595" s="250" t="s">
        <v>1</v>
      </c>
      <c r="F1595" s="251" t="s">
        <v>193</v>
      </c>
      <c r="G1595" s="249"/>
      <c r="H1595" s="252">
        <v>13</v>
      </c>
      <c r="I1595" s="253"/>
      <c r="J1595" s="249"/>
      <c r="K1595" s="249"/>
      <c r="L1595" s="254"/>
      <c r="M1595" s="255"/>
      <c r="N1595" s="256"/>
      <c r="O1595" s="256"/>
      <c r="P1595" s="256"/>
      <c r="Q1595" s="256"/>
      <c r="R1595" s="256"/>
      <c r="S1595" s="256"/>
      <c r="T1595" s="257"/>
      <c r="U1595" s="14"/>
      <c r="V1595" s="14"/>
      <c r="W1595" s="14"/>
      <c r="X1595" s="14"/>
      <c r="Y1595" s="14"/>
      <c r="Z1595" s="14"/>
      <c r="AA1595" s="14"/>
      <c r="AB1595" s="14"/>
      <c r="AC1595" s="14"/>
      <c r="AD1595" s="14"/>
      <c r="AE1595" s="14"/>
      <c r="AT1595" s="258" t="s">
        <v>191</v>
      </c>
      <c r="AU1595" s="258" t="s">
        <v>127</v>
      </c>
      <c r="AV1595" s="14" t="s">
        <v>188</v>
      </c>
      <c r="AW1595" s="14" t="s">
        <v>36</v>
      </c>
      <c r="AX1595" s="14" t="s">
        <v>86</v>
      </c>
      <c r="AY1595" s="258" t="s">
        <v>181</v>
      </c>
    </row>
    <row r="1596" s="2" customFormat="1" ht="33" customHeight="1">
      <c r="A1596" s="38"/>
      <c r="B1596" s="39"/>
      <c r="C1596" s="259" t="s">
        <v>1193</v>
      </c>
      <c r="D1596" s="259" t="s">
        <v>238</v>
      </c>
      <c r="E1596" s="260" t="s">
        <v>2127</v>
      </c>
      <c r="F1596" s="261" t="s">
        <v>2128</v>
      </c>
      <c r="G1596" s="262" t="s">
        <v>235</v>
      </c>
      <c r="H1596" s="263">
        <v>2</v>
      </c>
      <c r="I1596" s="264"/>
      <c r="J1596" s="265">
        <f>ROUND(I1596*H1596,2)</f>
        <v>0</v>
      </c>
      <c r="K1596" s="261" t="s">
        <v>187</v>
      </c>
      <c r="L1596" s="266"/>
      <c r="M1596" s="267" t="s">
        <v>1</v>
      </c>
      <c r="N1596" s="268" t="s">
        <v>45</v>
      </c>
      <c r="O1596" s="91"/>
      <c r="P1596" s="227">
        <f>O1596*H1596</f>
        <v>0</v>
      </c>
      <c r="Q1596" s="227">
        <v>0</v>
      </c>
      <c r="R1596" s="227">
        <f>Q1596*H1596</f>
        <v>0</v>
      </c>
      <c r="S1596" s="227">
        <v>0</v>
      </c>
      <c r="T1596" s="228">
        <f>S1596*H1596</f>
        <v>0</v>
      </c>
      <c r="U1596" s="38"/>
      <c r="V1596" s="38"/>
      <c r="W1596" s="38"/>
      <c r="X1596" s="38"/>
      <c r="Y1596" s="38"/>
      <c r="Z1596" s="38"/>
      <c r="AA1596" s="38"/>
      <c r="AB1596" s="38"/>
      <c r="AC1596" s="38"/>
      <c r="AD1596" s="38"/>
      <c r="AE1596" s="38"/>
      <c r="AR1596" s="229" t="s">
        <v>269</v>
      </c>
      <c r="AT1596" s="229" t="s">
        <v>238</v>
      </c>
      <c r="AU1596" s="229" t="s">
        <v>127</v>
      </c>
      <c r="AY1596" s="17" t="s">
        <v>181</v>
      </c>
      <c r="BE1596" s="230">
        <f>IF(N1596="základní",J1596,0)</f>
        <v>0</v>
      </c>
      <c r="BF1596" s="230">
        <f>IF(N1596="snížená",J1596,0)</f>
        <v>0</v>
      </c>
      <c r="BG1596" s="230">
        <f>IF(N1596="zákl. přenesená",J1596,0)</f>
        <v>0</v>
      </c>
      <c r="BH1596" s="230">
        <f>IF(N1596="sníž. přenesená",J1596,0)</f>
        <v>0</v>
      </c>
      <c r="BI1596" s="230">
        <f>IF(N1596="nulová",J1596,0)</f>
        <v>0</v>
      </c>
      <c r="BJ1596" s="17" t="s">
        <v>127</v>
      </c>
      <c r="BK1596" s="230">
        <f>ROUND(I1596*H1596,2)</f>
        <v>0</v>
      </c>
      <c r="BL1596" s="17" t="s">
        <v>228</v>
      </c>
      <c r="BM1596" s="229" t="s">
        <v>2138</v>
      </c>
    </row>
    <row r="1597" s="13" customFormat="1">
      <c r="A1597" s="13"/>
      <c r="B1597" s="236"/>
      <c r="C1597" s="237"/>
      <c r="D1597" s="238" t="s">
        <v>191</v>
      </c>
      <c r="E1597" s="239" t="s">
        <v>1</v>
      </c>
      <c r="F1597" s="240" t="s">
        <v>2087</v>
      </c>
      <c r="G1597" s="237"/>
      <c r="H1597" s="241">
        <v>2</v>
      </c>
      <c r="I1597" s="242"/>
      <c r="J1597" s="237"/>
      <c r="K1597" s="237"/>
      <c r="L1597" s="243"/>
      <c r="M1597" s="244"/>
      <c r="N1597" s="245"/>
      <c r="O1597" s="245"/>
      <c r="P1597" s="245"/>
      <c r="Q1597" s="245"/>
      <c r="R1597" s="245"/>
      <c r="S1597" s="245"/>
      <c r="T1597" s="246"/>
      <c r="U1597" s="13"/>
      <c r="V1597" s="13"/>
      <c r="W1597" s="13"/>
      <c r="X1597" s="13"/>
      <c r="Y1597" s="13"/>
      <c r="Z1597" s="13"/>
      <c r="AA1597" s="13"/>
      <c r="AB1597" s="13"/>
      <c r="AC1597" s="13"/>
      <c r="AD1597" s="13"/>
      <c r="AE1597" s="13"/>
      <c r="AT1597" s="247" t="s">
        <v>191</v>
      </c>
      <c r="AU1597" s="247" t="s">
        <v>127</v>
      </c>
      <c r="AV1597" s="13" t="s">
        <v>127</v>
      </c>
      <c r="AW1597" s="13" t="s">
        <v>36</v>
      </c>
      <c r="AX1597" s="13" t="s">
        <v>79</v>
      </c>
      <c r="AY1597" s="247" t="s">
        <v>181</v>
      </c>
    </row>
    <row r="1598" s="14" customFormat="1">
      <c r="A1598" s="14"/>
      <c r="B1598" s="248"/>
      <c r="C1598" s="249"/>
      <c r="D1598" s="238" t="s">
        <v>191</v>
      </c>
      <c r="E1598" s="250" t="s">
        <v>1</v>
      </c>
      <c r="F1598" s="251" t="s">
        <v>193</v>
      </c>
      <c r="G1598" s="249"/>
      <c r="H1598" s="252">
        <v>2</v>
      </c>
      <c r="I1598" s="253"/>
      <c r="J1598" s="249"/>
      <c r="K1598" s="249"/>
      <c r="L1598" s="254"/>
      <c r="M1598" s="255"/>
      <c r="N1598" s="256"/>
      <c r="O1598" s="256"/>
      <c r="P1598" s="256"/>
      <c r="Q1598" s="256"/>
      <c r="R1598" s="256"/>
      <c r="S1598" s="256"/>
      <c r="T1598" s="257"/>
      <c r="U1598" s="14"/>
      <c r="V1598" s="14"/>
      <c r="W1598" s="14"/>
      <c r="X1598" s="14"/>
      <c r="Y1598" s="14"/>
      <c r="Z1598" s="14"/>
      <c r="AA1598" s="14"/>
      <c r="AB1598" s="14"/>
      <c r="AC1598" s="14"/>
      <c r="AD1598" s="14"/>
      <c r="AE1598" s="14"/>
      <c r="AT1598" s="258" t="s">
        <v>191</v>
      </c>
      <c r="AU1598" s="258" t="s">
        <v>127</v>
      </c>
      <c r="AV1598" s="14" t="s">
        <v>188</v>
      </c>
      <c r="AW1598" s="14" t="s">
        <v>36</v>
      </c>
      <c r="AX1598" s="14" t="s">
        <v>86</v>
      </c>
      <c r="AY1598" s="258" t="s">
        <v>181</v>
      </c>
    </row>
    <row r="1599" s="2" customFormat="1" ht="33" customHeight="1">
      <c r="A1599" s="38"/>
      <c r="B1599" s="39"/>
      <c r="C1599" s="259" t="s">
        <v>2139</v>
      </c>
      <c r="D1599" s="259" t="s">
        <v>238</v>
      </c>
      <c r="E1599" s="260" t="s">
        <v>2140</v>
      </c>
      <c r="F1599" s="261" t="s">
        <v>2141</v>
      </c>
      <c r="G1599" s="262" t="s">
        <v>235</v>
      </c>
      <c r="H1599" s="263">
        <v>2</v>
      </c>
      <c r="I1599" s="264"/>
      <c r="J1599" s="265">
        <f>ROUND(I1599*H1599,2)</f>
        <v>0</v>
      </c>
      <c r="K1599" s="261" t="s">
        <v>187</v>
      </c>
      <c r="L1599" s="266"/>
      <c r="M1599" s="267" t="s">
        <v>1</v>
      </c>
      <c r="N1599" s="268" t="s">
        <v>45</v>
      </c>
      <c r="O1599" s="91"/>
      <c r="P1599" s="227">
        <f>O1599*H1599</f>
        <v>0</v>
      </c>
      <c r="Q1599" s="227">
        <v>0</v>
      </c>
      <c r="R1599" s="227">
        <f>Q1599*H1599</f>
        <v>0</v>
      </c>
      <c r="S1599" s="227">
        <v>0</v>
      </c>
      <c r="T1599" s="228">
        <f>S1599*H1599</f>
        <v>0</v>
      </c>
      <c r="U1599" s="38"/>
      <c r="V1599" s="38"/>
      <c r="W1599" s="38"/>
      <c r="X1599" s="38"/>
      <c r="Y1599" s="38"/>
      <c r="Z1599" s="38"/>
      <c r="AA1599" s="38"/>
      <c r="AB1599" s="38"/>
      <c r="AC1599" s="38"/>
      <c r="AD1599" s="38"/>
      <c r="AE1599" s="38"/>
      <c r="AR1599" s="229" t="s">
        <v>269</v>
      </c>
      <c r="AT1599" s="229" t="s">
        <v>238</v>
      </c>
      <c r="AU1599" s="229" t="s">
        <v>127</v>
      </c>
      <c r="AY1599" s="17" t="s">
        <v>181</v>
      </c>
      <c r="BE1599" s="230">
        <f>IF(N1599="základní",J1599,0)</f>
        <v>0</v>
      </c>
      <c r="BF1599" s="230">
        <f>IF(N1599="snížená",J1599,0)</f>
        <v>0</v>
      </c>
      <c r="BG1599" s="230">
        <f>IF(N1599="zákl. přenesená",J1599,0)</f>
        <v>0</v>
      </c>
      <c r="BH1599" s="230">
        <f>IF(N1599="sníž. přenesená",J1599,0)</f>
        <v>0</v>
      </c>
      <c r="BI1599" s="230">
        <f>IF(N1599="nulová",J1599,0)</f>
        <v>0</v>
      </c>
      <c r="BJ1599" s="17" t="s">
        <v>127</v>
      </c>
      <c r="BK1599" s="230">
        <f>ROUND(I1599*H1599,2)</f>
        <v>0</v>
      </c>
      <c r="BL1599" s="17" t="s">
        <v>228</v>
      </c>
      <c r="BM1599" s="229" t="s">
        <v>1378</v>
      </c>
    </row>
    <row r="1600" s="13" customFormat="1">
      <c r="A1600" s="13"/>
      <c r="B1600" s="236"/>
      <c r="C1600" s="237"/>
      <c r="D1600" s="238" t="s">
        <v>191</v>
      </c>
      <c r="E1600" s="239" t="s">
        <v>1</v>
      </c>
      <c r="F1600" s="240" t="s">
        <v>2086</v>
      </c>
      <c r="G1600" s="237"/>
      <c r="H1600" s="241">
        <v>2</v>
      </c>
      <c r="I1600" s="242"/>
      <c r="J1600" s="237"/>
      <c r="K1600" s="237"/>
      <c r="L1600" s="243"/>
      <c r="M1600" s="244"/>
      <c r="N1600" s="245"/>
      <c r="O1600" s="245"/>
      <c r="P1600" s="245"/>
      <c r="Q1600" s="245"/>
      <c r="R1600" s="245"/>
      <c r="S1600" s="245"/>
      <c r="T1600" s="246"/>
      <c r="U1600" s="13"/>
      <c r="V1600" s="13"/>
      <c r="W1600" s="13"/>
      <c r="X1600" s="13"/>
      <c r="Y1600" s="13"/>
      <c r="Z1600" s="13"/>
      <c r="AA1600" s="13"/>
      <c r="AB1600" s="13"/>
      <c r="AC1600" s="13"/>
      <c r="AD1600" s="13"/>
      <c r="AE1600" s="13"/>
      <c r="AT1600" s="247" t="s">
        <v>191</v>
      </c>
      <c r="AU1600" s="247" t="s">
        <v>127</v>
      </c>
      <c r="AV1600" s="13" t="s">
        <v>127</v>
      </c>
      <c r="AW1600" s="13" t="s">
        <v>36</v>
      </c>
      <c r="AX1600" s="13" t="s">
        <v>79</v>
      </c>
      <c r="AY1600" s="247" t="s">
        <v>181</v>
      </c>
    </row>
    <row r="1601" s="14" customFormat="1">
      <c r="A1601" s="14"/>
      <c r="B1601" s="248"/>
      <c r="C1601" s="249"/>
      <c r="D1601" s="238" t="s">
        <v>191</v>
      </c>
      <c r="E1601" s="250" t="s">
        <v>1</v>
      </c>
      <c r="F1601" s="251" t="s">
        <v>193</v>
      </c>
      <c r="G1601" s="249"/>
      <c r="H1601" s="252">
        <v>2</v>
      </c>
      <c r="I1601" s="253"/>
      <c r="J1601" s="249"/>
      <c r="K1601" s="249"/>
      <c r="L1601" s="254"/>
      <c r="M1601" s="255"/>
      <c r="N1601" s="256"/>
      <c r="O1601" s="256"/>
      <c r="P1601" s="256"/>
      <c r="Q1601" s="256"/>
      <c r="R1601" s="256"/>
      <c r="S1601" s="256"/>
      <c r="T1601" s="257"/>
      <c r="U1601" s="14"/>
      <c r="V1601" s="14"/>
      <c r="W1601" s="14"/>
      <c r="X1601" s="14"/>
      <c r="Y1601" s="14"/>
      <c r="Z1601" s="14"/>
      <c r="AA1601" s="14"/>
      <c r="AB1601" s="14"/>
      <c r="AC1601" s="14"/>
      <c r="AD1601" s="14"/>
      <c r="AE1601" s="14"/>
      <c r="AT1601" s="258" t="s">
        <v>191</v>
      </c>
      <c r="AU1601" s="258" t="s">
        <v>127</v>
      </c>
      <c r="AV1601" s="14" t="s">
        <v>188</v>
      </c>
      <c r="AW1601" s="14" t="s">
        <v>36</v>
      </c>
      <c r="AX1601" s="14" t="s">
        <v>86</v>
      </c>
      <c r="AY1601" s="258" t="s">
        <v>181</v>
      </c>
    </row>
    <row r="1602" s="2" customFormat="1" ht="37.8" customHeight="1">
      <c r="A1602" s="38"/>
      <c r="B1602" s="39"/>
      <c r="C1602" s="218" t="s">
        <v>1201</v>
      </c>
      <c r="D1602" s="218" t="s">
        <v>183</v>
      </c>
      <c r="E1602" s="219" t="s">
        <v>2142</v>
      </c>
      <c r="F1602" s="220" t="s">
        <v>2143</v>
      </c>
      <c r="G1602" s="221" t="s">
        <v>235</v>
      </c>
      <c r="H1602" s="222">
        <v>2</v>
      </c>
      <c r="I1602" s="223"/>
      <c r="J1602" s="224">
        <f>ROUND(I1602*H1602,2)</f>
        <v>0</v>
      </c>
      <c r="K1602" s="220" t="s">
        <v>187</v>
      </c>
      <c r="L1602" s="44"/>
      <c r="M1602" s="225" t="s">
        <v>1</v>
      </c>
      <c r="N1602" s="226" t="s">
        <v>45</v>
      </c>
      <c r="O1602" s="91"/>
      <c r="P1602" s="227">
        <f>O1602*H1602</f>
        <v>0</v>
      </c>
      <c r="Q1602" s="227">
        <v>0</v>
      </c>
      <c r="R1602" s="227">
        <f>Q1602*H1602</f>
        <v>0</v>
      </c>
      <c r="S1602" s="227">
        <v>0</v>
      </c>
      <c r="T1602" s="228">
        <f>S1602*H1602</f>
        <v>0</v>
      </c>
      <c r="U1602" s="38"/>
      <c r="V1602" s="38"/>
      <c r="W1602" s="38"/>
      <c r="X1602" s="38"/>
      <c r="Y1602" s="38"/>
      <c r="Z1602" s="38"/>
      <c r="AA1602" s="38"/>
      <c r="AB1602" s="38"/>
      <c r="AC1602" s="38"/>
      <c r="AD1602" s="38"/>
      <c r="AE1602" s="38"/>
      <c r="AR1602" s="229" t="s">
        <v>228</v>
      </c>
      <c r="AT1602" s="229" t="s">
        <v>183</v>
      </c>
      <c r="AU1602" s="229" t="s">
        <v>127</v>
      </c>
      <c r="AY1602" s="17" t="s">
        <v>181</v>
      </c>
      <c r="BE1602" s="230">
        <f>IF(N1602="základní",J1602,0)</f>
        <v>0</v>
      </c>
      <c r="BF1602" s="230">
        <f>IF(N1602="snížená",J1602,0)</f>
        <v>0</v>
      </c>
      <c r="BG1602" s="230">
        <f>IF(N1602="zákl. přenesená",J1602,0)</f>
        <v>0</v>
      </c>
      <c r="BH1602" s="230">
        <f>IF(N1602="sníž. přenesená",J1602,0)</f>
        <v>0</v>
      </c>
      <c r="BI1602" s="230">
        <f>IF(N1602="nulová",J1602,0)</f>
        <v>0</v>
      </c>
      <c r="BJ1602" s="17" t="s">
        <v>127</v>
      </c>
      <c r="BK1602" s="230">
        <f>ROUND(I1602*H1602,2)</f>
        <v>0</v>
      </c>
      <c r="BL1602" s="17" t="s">
        <v>228</v>
      </c>
      <c r="BM1602" s="229" t="s">
        <v>1444</v>
      </c>
    </row>
    <row r="1603" s="2" customFormat="1">
      <c r="A1603" s="38"/>
      <c r="B1603" s="39"/>
      <c r="C1603" s="40"/>
      <c r="D1603" s="231" t="s">
        <v>189</v>
      </c>
      <c r="E1603" s="40"/>
      <c r="F1603" s="232" t="s">
        <v>2144</v>
      </c>
      <c r="G1603" s="40"/>
      <c r="H1603" s="40"/>
      <c r="I1603" s="233"/>
      <c r="J1603" s="40"/>
      <c r="K1603" s="40"/>
      <c r="L1603" s="44"/>
      <c r="M1603" s="234"/>
      <c r="N1603" s="235"/>
      <c r="O1603" s="91"/>
      <c r="P1603" s="91"/>
      <c r="Q1603" s="91"/>
      <c r="R1603" s="91"/>
      <c r="S1603" s="91"/>
      <c r="T1603" s="92"/>
      <c r="U1603" s="38"/>
      <c r="V1603" s="38"/>
      <c r="W1603" s="38"/>
      <c r="X1603" s="38"/>
      <c r="Y1603" s="38"/>
      <c r="Z1603" s="38"/>
      <c r="AA1603" s="38"/>
      <c r="AB1603" s="38"/>
      <c r="AC1603" s="38"/>
      <c r="AD1603" s="38"/>
      <c r="AE1603" s="38"/>
      <c r="AT1603" s="17" t="s">
        <v>189</v>
      </c>
      <c r="AU1603" s="17" t="s">
        <v>127</v>
      </c>
    </row>
    <row r="1604" s="13" customFormat="1">
      <c r="A1604" s="13"/>
      <c r="B1604" s="236"/>
      <c r="C1604" s="237"/>
      <c r="D1604" s="238" t="s">
        <v>191</v>
      </c>
      <c r="E1604" s="239" t="s">
        <v>1</v>
      </c>
      <c r="F1604" s="240" t="s">
        <v>2085</v>
      </c>
      <c r="G1604" s="237"/>
      <c r="H1604" s="241">
        <v>2</v>
      </c>
      <c r="I1604" s="242"/>
      <c r="J1604" s="237"/>
      <c r="K1604" s="237"/>
      <c r="L1604" s="243"/>
      <c r="M1604" s="244"/>
      <c r="N1604" s="245"/>
      <c r="O1604" s="245"/>
      <c r="P1604" s="245"/>
      <c r="Q1604" s="245"/>
      <c r="R1604" s="245"/>
      <c r="S1604" s="245"/>
      <c r="T1604" s="246"/>
      <c r="U1604" s="13"/>
      <c r="V1604" s="13"/>
      <c r="W1604" s="13"/>
      <c r="X1604" s="13"/>
      <c r="Y1604" s="13"/>
      <c r="Z1604" s="13"/>
      <c r="AA1604" s="13"/>
      <c r="AB1604" s="13"/>
      <c r="AC1604" s="13"/>
      <c r="AD1604" s="13"/>
      <c r="AE1604" s="13"/>
      <c r="AT1604" s="247" t="s">
        <v>191</v>
      </c>
      <c r="AU1604" s="247" t="s">
        <v>127</v>
      </c>
      <c r="AV1604" s="13" t="s">
        <v>127</v>
      </c>
      <c r="AW1604" s="13" t="s">
        <v>36</v>
      </c>
      <c r="AX1604" s="13" t="s">
        <v>79</v>
      </c>
      <c r="AY1604" s="247" t="s">
        <v>181</v>
      </c>
    </row>
    <row r="1605" s="14" customFormat="1">
      <c r="A1605" s="14"/>
      <c r="B1605" s="248"/>
      <c r="C1605" s="249"/>
      <c r="D1605" s="238" t="s">
        <v>191</v>
      </c>
      <c r="E1605" s="250" t="s">
        <v>1</v>
      </c>
      <c r="F1605" s="251" t="s">
        <v>193</v>
      </c>
      <c r="G1605" s="249"/>
      <c r="H1605" s="252">
        <v>2</v>
      </c>
      <c r="I1605" s="253"/>
      <c r="J1605" s="249"/>
      <c r="K1605" s="249"/>
      <c r="L1605" s="254"/>
      <c r="M1605" s="255"/>
      <c r="N1605" s="256"/>
      <c r="O1605" s="256"/>
      <c r="P1605" s="256"/>
      <c r="Q1605" s="256"/>
      <c r="R1605" s="256"/>
      <c r="S1605" s="256"/>
      <c r="T1605" s="257"/>
      <c r="U1605" s="14"/>
      <c r="V1605" s="14"/>
      <c r="W1605" s="14"/>
      <c r="X1605" s="14"/>
      <c r="Y1605" s="14"/>
      <c r="Z1605" s="14"/>
      <c r="AA1605" s="14"/>
      <c r="AB1605" s="14"/>
      <c r="AC1605" s="14"/>
      <c r="AD1605" s="14"/>
      <c r="AE1605" s="14"/>
      <c r="AT1605" s="258" t="s">
        <v>191</v>
      </c>
      <c r="AU1605" s="258" t="s">
        <v>127</v>
      </c>
      <c r="AV1605" s="14" t="s">
        <v>188</v>
      </c>
      <c r="AW1605" s="14" t="s">
        <v>36</v>
      </c>
      <c r="AX1605" s="14" t="s">
        <v>86</v>
      </c>
      <c r="AY1605" s="258" t="s">
        <v>181</v>
      </c>
    </row>
    <row r="1606" s="2" customFormat="1" ht="33" customHeight="1">
      <c r="A1606" s="38"/>
      <c r="B1606" s="39"/>
      <c r="C1606" s="259" t="s">
        <v>2145</v>
      </c>
      <c r="D1606" s="259" t="s">
        <v>238</v>
      </c>
      <c r="E1606" s="260" t="s">
        <v>2146</v>
      </c>
      <c r="F1606" s="261" t="s">
        <v>2147</v>
      </c>
      <c r="G1606" s="262" t="s">
        <v>235</v>
      </c>
      <c r="H1606" s="263">
        <v>2</v>
      </c>
      <c r="I1606" s="264"/>
      <c r="J1606" s="265">
        <f>ROUND(I1606*H1606,2)</f>
        <v>0</v>
      </c>
      <c r="K1606" s="261" t="s">
        <v>187</v>
      </c>
      <c r="L1606" s="266"/>
      <c r="M1606" s="267" t="s">
        <v>1</v>
      </c>
      <c r="N1606" s="268" t="s">
        <v>45</v>
      </c>
      <c r="O1606" s="91"/>
      <c r="P1606" s="227">
        <f>O1606*H1606</f>
        <v>0</v>
      </c>
      <c r="Q1606" s="227">
        <v>0</v>
      </c>
      <c r="R1606" s="227">
        <f>Q1606*H1606</f>
        <v>0</v>
      </c>
      <c r="S1606" s="227">
        <v>0</v>
      </c>
      <c r="T1606" s="228">
        <f>S1606*H1606</f>
        <v>0</v>
      </c>
      <c r="U1606" s="38"/>
      <c r="V1606" s="38"/>
      <c r="W1606" s="38"/>
      <c r="X1606" s="38"/>
      <c r="Y1606" s="38"/>
      <c r="Z1606" s="38"/>
      <c r="AA1606" s="38"/>
      <c r="AB1606" s="38"/>
      <c r="AC1606" s="38"/>
      <c r="AD1606" s="38"/>
      <c r="AE1606" s="38"/>
      <c r="AR1606" s="229" t="s">
        <v>269</v>
      </c>
      <c r="AT1606" s="229" t="s">
        <v>238</v>
      </c>
      <c r="AU1606" s="229" t="s">
        <v>127</v>
      </c>
      <c r="AY1606" s="17" t="s">
        <v>181</v>
      </c>
      <c r="BE1606" s="230">
        <f>IF(N1606="základní",J1606,0)</f>
        <v>0</v>
      </c>
      <c r="BF1606" s="230">
        <f>IF(N1606="snížená",J1606,0)</f>
        <v>0</v>
      </c>
      <c r="BG1606" s="230">
        <f>IF(N1606="zákl. přenesená",J1606,0)</f>
        <v>0</v>
      </c>
      <c r="BH1606" s="230">
        <f>IF(N1606="sníž. přenesená",J1606,0)</f>
        <v>0</v>
      </c>
      <c r="BI1606" s="230">
        <f>IF(N1606="nulová",J1606,0)</f>
        <v>0</v>
      </c>
      <c r="BJ1606" s="17" t="s">
        <v>127</v>
      </c>
      <c r="BK1606" s="230">
        <f>ROUND(I1606*H1606,2)</f>
        <v>0</v>
      </c>
      <c r="BL1606" s="17" t="s">
        <v>228</v>
      </c>
      <c r="BM1606" s="229" t="s">
        <v>1468</v>
      </c>
    </row>
    <row r="1607" s="2" customFormat="1" ht="44.25" customHeight="1">
      <c r="A1607" s="38"/>
      <c r="B1607" s="39"/>
      <c r="C1607" s="218" t="s">
        <v>1205</v>
      </c>
      <c r="D1607" s="218" t="s">
        <v>183</v>
      </c>
      <c r="E1607" s="219" t="s">
        <v>2148</v>
      </c>
      <c r="F1607" s="220" t="s">
        <v>2149</v>
      </c>
      <c r="G1607" s="221" t="s">
        <v>983</v>
      </c>
      <c r="H1607" s="279"/>
      <c r="I1607" s="223"/>
      <c r="J1607" s="224">
        <f>ROUND(I1607*H1607,2)</f>
        <v>0</v>
      </c>
      <c r="K1607" s="220" t="s">
        <v>187</v>
      </c>
      <c r="L1607" s="44"/>
      <c r="M1607" s="225" t="s">
        <v>1</v>
      </c>
      <c r="N1607" s="226" t="s">
        <v>45</v>
      </c>
      <c r="O1607" s="91"/>
      <c r="P1607" s="227">
        <f>O1607*H1607</f>
        <v>0</v>
      </c>
      <c r="Q1607" s="227">
        <v>0</v>
      </c>
      <c r="R1607" s="227">
        <f>Q1607*H1607</f>
        <v>0</v>
      </c>
      <c r="S1607" s="227">
        <v>0</v>
      </c>
      <c r="T1607" s="228">
        <f>S1607*H1607</f>
        <v>0</v>
      </c>
      <c r="U1607" s="38"/>
      <c r="V1607" s="38"/>
      <c r="W1607" s="38"/>
      <c r="X1607" s="38"/>
      <c r="Y1607" s="38"/>
      <c r="Z1607" s="38"/>
      <c r="AA1607" s="38"/>
      <c r="AB1607" s="38"/>
      <c r="AC1607" s="38"/>
      <c r="AD1607" s="38"/>
      <c r="AE1607" s="38"/>
      <c r="AR1607" s="229" t="s">
        <v>228</v>
      </c>
      <c r="AT1607" s="229" t="s">
        <v>183</v>
      </c>
      <c r="AU1607" s="229" t="s">
        <v>127</v>
      </c>
      <c r="AY1607" s="17" t="s">
        <v>181</v>
      </c>
      <c r="BE1607" s="230">
        <f>IF(N1607="základní",J1607,0)</f>
        <v>0</v>
      </c>
      <c r="BF1607" s="230">
        <f>IF(N1607="snížená",J1607,0)</f>
        <v>0</v>
      </c>
      <c r="BG1607" s="230">
        <f>IF(N1607="zákl. přenesená",J1607,0)</f>
        <v>0</v>
      </c>
      <c r="BH1607" s="230">
        <f>IF(N1607="sníž. přenesená",J1607,0)</f>
        <v>0</v>
      </c>
      <c r="BI1607" s="230">
        <f>IF(N1607="nulová",J1607,0)</f>
        <v>0</v>
      </c>
      <c r="BJ1607" s="17" t="s">
        <v>127</v>
      </c>
      <c r="BK1607" s="230">
        <f>ROUND(I1607*H1607,2)</f>
        <v>0</v>
      </c>
      <c r="BL1607" s="17" t="s">
        <v>228</v>
      </c>
      <c r="BM1607" s="229" t="s">
        <v>2150</v>
      </c>
    </row>
    <row r="1608" s="2" customFormat="1">
      <c r="A1608" s="38"/>
      <c r="B1608" s="39"/>
      <c r="C1608" s="40"/>
      <c r="D1608" s="231" t="s">
        <v>189</v>
      </c>
      <c r="E1608" s="40"/>
      <c r="F1608" s="232" t="s">
        <v>2151</v>
      </c>
      <c r="G1608" s="40"/>
      <c r="H1608" s="40"/>
      <c r="I1608" s="233"/>
      <c r="J1608" s="40"/>
      <c r="K1608" s="40"/>
      <c r="L1608" s="44"/>
      <c r="M1608" s="280"/>
      <c r="N1608" s="281"/>
      <c r="O1608" s="282"/>
      <c r="P1608" s="282"/>
      <c r="Q1608" s="282"/>
      <c r="R1608" s="282"/>
      <c r="S1608" s="282"/>
      <c r="T1608" s="283"/>
      <c r="U1608" s="38"/>
      <c r="V1608" s="38"/>
      <c r="W1608" s="38"/>
      <c r="X1608" s="38"/>
      <c r="Y1608" s="38"/>
      <c r="Z1608" s="38"/>
      <c r="AA1608" s="38"/>
      <c r="AB1608" s="38"/>
      <c r="AC1608" s="38"/>
      <c r="AD1608" s="38"/>
      <c r="AE1608" s="38"/>
      <c r="AT1608" s="17" t="s">
        <v>189</v>
      </c>
      <c r="AU1608" s="17" t="s">
        <v>127</v>
      </c>
    </row>
    <row r="1609" s="2" customFormat="1" ht="6.96" customHeight="1">
      <c r="A1609" s="38"/>
      <c r="B1609" s="66"/>
      <c r="C1609" s="67"/>
      <c r="D1609" s="67"/>
      <c r="E1609" s="67"/>
      <c r="F1609" s="67"/>
      <c r="G1609" s="67"/>
      <c r="H1609" s="67"/>
      <c r="I1609" s="67"/>
      <c r="J1609" s="67"/>
      <c r="K1609" s="67"/>
      <c r="L1609" s="44"/>
      <c r="M1609" s="38"/>
      <c r="O1609" s="38"/>
      <c r="P1609" s="38"/>
      <c r="Q1609" s="38"/>
      <c r="R1609" s="38"/>
      <c r="S1609" s="38"/>
      <c r="T1609" s="38"/>
      <c r="U1609" s="38"/>
      <c r="V1609" s="38"/>
      <c r="W1609" s="38"/>
      <c r="X1609" s="38"/>
      <c r="Y1609" s="38"/>
      <c r="Z1609" s="38"/>
      <c r="AA1609" s="38"/>
      <c r="AB1609" s="38"/>
      <c r="AC1609" s="38"/>
      <c r="AD1609" s="38"/>
      <c r="AE1609" s="38"/>
    </row>
  </sheetData>
  <sheetProtection sheet="1" autoFilter="0" formatColumns="0" formatRows="0" objects="1" scenarios="1" spinCount="100000" saltValue="xeIYgP1MY2LpL7lmwGeC/2Oj0UnmTA2s9Hw8JZPd+S6fHb4CUz/UYorQboVz1m0sZw5l2jYHmE2TZbVt66L8zg==" hashValue="a/lpSodV5vIKeAzuEynB42BFa0F2Fha92A8YpvfVYEJHvZTvvWsLZ3ojqAFErbU/IeB+RtVcOs3Xi2SZYZ0KpA==" algorithmName="SHA-512" password="C24F"/>
  <autoFilter ref="C139:K1608"/>
  <mergeCells count="9">
    <mergeCell ref="E7:H7"/>
    <mergeCell ref="E9:H9"/>
    <mergeCell ref="E18:H18"/>
    <mergeCell ref="E27:H27"/>
    <mergeCell ref="E85:H85"/>
    <mergeCell ref="E87:H87"/>
    <mergeCell ref="E130:H130"/>
    <mergeCell ref="E132:H132"/>
    <mergeCell ref="L2:V2"/>
  </mergeCells>
  <hyperlinks>
    <hyperlink ref="F144" r:id="rId1" display="https://podminky.urs.cz/item/CS_URS_2025_01/131151104"/>
    <hyperlink ref="F148" r:id="rId2" display="https://podminky.urs.cz/item/CS_URS_2025_01/132151103"/>
    <hyperlink ref="F154" r:id="rId3" display="https://podminky.urs.cz/item/CS_URS_2025_01/162751117"/>
    <hyperlink ref="F158" r:id="rId4" display="https://podminky.urs.cz/item/CS_URS_2025_01/162751119"/>
    <hyperlink ref="F162" r:id="rId5" display="https://podminky.urs.cz/item/CS_URS_2025_01/167151111"/>
    <hyperlink ref="F164" r:id="rId6" display="https://podminky.urs.cz/item/CS_URS_2025_01/171201221"/>
    <hyperlink ref="F166" r:id="rId7" display="https://podminky.urs.cz/item/CS_URS_2025_01/171251201"/>
    <hyperlink ref="F168" r:id="rId8" display="https://podminky.urs.cz/item/CS_URS_2025_01/181951112"/>
    <hyperlink ref="F173" r:id="rId9" display="https://podminky.urs.cz/item/CS_URS_2025_01/270001121"/>
    <hyperlink ref="F180" r:id="rId10" display="https://podminky.urs.cz/item/CS_URS_2025_01/270001122"/>
    <hyperlink ref="F187" r:id="rId11" display="https://podminky.urs.cz/item/CS_URS_2025_01/271532212"/>
    <hyperlink ref="F191" r:id="rId12" display="https://podminky.urs.cz/item/CS_URS_2025_01/271532213"/>
    <hyperlink ref="F195" r:id="rId13" display="https://podminky.urs.cz/item/CS_URS_2025_01/271542211"/>
    <hyperlink ref="F199" r:id="rId14" display="https://podminky.urs.cz/item/CS_URS_2025_01/272313711"/>
    <hyperlink ref="F206" r:id="rId15" display="https://podminky.urs.cz/item/CS_URS_2025_01/273321411"/>
    <hyperlink ref="F210" r:id="rId16" display="https://podminky.urs.cz/item/CS_URS_2025_01/273351121"/>
    <hyperlink ref="F214" r:id="rId17" display="https://podminky.urs.cz/item/CS_URS_2025_01/273351122"/>
    <hyperlink ref="F216" r:id="rId18" display="https://podminky.urs.cz/item/CS_URS_2025_01/273362021"/>
    <hyperlink ref="F220" r:id="rId19" display="https://podminky.urs.cz/item/CS_URS_2025_01/274321411"/>
    <hyperlink ref="F226" r:id="rId20" display="https://podminky.urs.cz/item/CS_URS_2025_01/274351121"/>
    <hyperlink ref="F232" r:id="rId21" display="https://podminky.urs.cz/item/CS_URS_2025_01/274351122"/>
    <hyperlink ref="F234" r:id="rId22" display="https://podminky.urs.cz/item/CS_URS_2025_01/274361821"/>
    <hyperlink ref="F240" r:id="rId23" display="https://podminky.urs.cz/item/CS_URS_2025_01/311113143"/>
    <hyperlink ref="F247" r:id="rId24" display="https://podminky.urs.cz/item/CS_URS_2025_01/311261216"/>
    <hyperlink ref="F254" r:id="rId25" display="https://podminky.urs.cz/item/CS_URS_2025_01/311270391"/>
    <hyperlink ref="F259" r:id="rId26" display="https://podminky.urs.cz/item/CS_URS_2025_01/311279121"/>
    <hyperlink ref="F266" r:id="rId27" display="https://podminky.urs.cz/item/CS_URS_2025_01/311361821"/>
    <hyperlink ref="F270" r:id="rId28" display="https://podminky.urs.cz/item/CS_URS_2025_01/317141442"/>
    <hyperlink ref="F274" r:id="rId29" display="https://podminky.urs.cz/item/CS_URS_2025_01/317141443"/>
    <hyperlink ref="F278" r:id="rId30" display="https://podminky.urs.cz/item/CS_URS_2025_01/317141445"/>
    <hyperlink ref="F282" r:id="rId31" display="https://podminky.urs.cz/item/CS_URS_2025_01/317151164"/>
    <hyperlink ref="F286" r:id="rId32" display="https://podminky.urs.cz/item/CS_URS_2025_01/317151166"/>
    <hyperlink ref="F290" r:id="rId33" display="https://podminky.urs.cz/item/CS_URS_2025_01/317151170"/>
    <hyperlink ref="F294" r:id="rId34" display="https://podminky.urs.cz/item/CS_URS_2025_01/317151173"/>
    <hyperlink ref="F298" r:id="rId35" display="https://podminky.urs.cz/item/CS_URS_2025_01/317151175"/>
    <hyperlink ref="F302" r:id="rId36" display="https://podminky.urs.cz/item/CS_URS_2025_01/317321411"/>
    <hyperlink ref="F306" r:id="rId37" display="https://podminky.urs.cz/item/CS_URS_2025_01/317351101"/>
    <hyperlink ref="F310" r:id="rId38" display="https://podminky.urs.cz/item/CS_URS_2025_01/317351102"/>
    <hyperlink ref="F312" r:id="rId39" display="https://podminky.urs.cz/item/CS_URS_2025_01/317361821"/>
    <hyperlink ref="F316" r:id="rId40" display="https://podminky.urs.cz/item/CS_URS_2025_01/342272245"/>
    <hyperlink ref="F321" r:id="rId41" display="https://podminky.urs.cz/item/CS_URS_2025_01/342291121"/>
    <hyperlink ref="F325" r:id="rId42" display="https://podminky.urs.cz/item/CS_URS_2025_01/342291131"/>
    <hyperlink ref="F330" r:id="rId43" display="https://podminky.urs.cz/item/CS_URS_2025_01/346272256"/>
    <hyperlink ref="F335" r:id="rId44" display="https://podminky.urs.cz/item/CS_URS_2025_01/411321414"/>
    <hyperlink ref="F342" r:id="rId45" display="https://podminky.urs.cz/item/CS_URS_2025_01/411321616"/>
    <hyperlink ref="F350" r:id="rId46" display="https://podminky.urs.cz/item/CS_URS_2025_01/411351011"/>
    <hyperlink ref="F358" r:id="rId47" display="https://podminky.urs.cz/item/CS_URS_2025_01/411351012"/>
    <hyperlink ref="F360" r:id="rId48" display="https://podminky.urs.cz/item/CS_URS_2025_01/411354313"/>
    <hyperlink ref="F366" r:id="rId49" display="https://podminky.urs.cz/item/CS_URS_2025_01/411354314"/>
    <hyperlink ref="F368" r:id="rId50" display="https://podminky.urs.cz/item/CS_URS_2025_01/411354715"/>
    <hyperlink ref="F376" r:id="rId51" display="https://podminky.urs.cz/item/CS_URS_2025_01/411354716"/>
    <hyperlink ref="F378" r:id="rId52" display="https://podminky.urs.cz/item/CS_URS_2025_01/411361821"/>
    <hyperlink ref="F383" r:id="rId53" display="https://podminky.urs.cz/item/CS_URS_2025_01/413321414"/>
    <hyperlink ref="F387" r:id="rId54" display="https://podminky.urs.cz/item/CS_URS_2025_01/413351121"/>
    <hyperlink ref="F391" r:id="rId55" display="https://podminky.urs.cz/item/CS_URS_2025_01/413351122"/>
    <hyperlink ref="F393" r:id="rId56" display="https://podminky.urs.cz/item/CS_URS_2025_01/413352115"/>
    <hyperlink ref="F395" r:id="rId57" display="https://podminky.urs.cz/item/CS_URS_2025_01/413352116"/>
    <hyperlink ref="F397" r:id="rId58" display="https://podminky.urs.cz/item/CS_URS_2025_01/417321515"/>
    <hyperlink ref="F402" r:id="rId59" display="https://podminky.urs.cz/item/CS_URS_2025_01/417351115"/>
    <hyperlink ref="F407" r:id="rId60" display="https://podminky.urs.cz/item/CS_URS_2025_01/417351116"/>
    <hyperlink ref="F409" r:id="rId61" display="https://podminky.urs.cz/item/CS_URS_2025_01/417361821"/>
    <hyperlink ref="F414" r:id="rId62" display="https://podminky.urs.cz/item/CS_URS_2025_01/621111001"/>
    <hyperlink ref="F421" r:id="rId63" display="https://podminky.urs.cz/item/CS_URS_2025_01/621131111"/>
    <hyperlink ref="F428" r:id="rId64" display="https://podminky.urs.cz/item/CS_URS_2025_01/612131100"/>
    <hyperlink ref="F439" r:id="rId65" display="https://podminky.urs.cz/item/CS_URS_2025_01/612131121"/>
    <hyperlink ref="F441" r:id="rId66" display="https://podminky.urs.cz/item/CS_URS_2025_01/612341121"/>
    <hyperlink ref="F443" r:id="rId67" display="https://podminky.urs.cz/item/CS_URS_2025_01/612341131"/>
    <hyperlink ref="F448" r:id="rId68" display="https://podminky.urs.cz/item/CS_URS_2025_01/612341191"/>
    <hyperlink ref="F450" r:id="rId69" display="https://podminky.urs.cz/item/CS_URS_2025_01/619991005"/>
    <hyperlink ref="F454" r:id="rId70" display="https://podminky.urs.cz/item/CS_URS_2025_01/621142001"/>
    <hyperlink ref="F456" r:id="rId71" display="https://podminky.urs.cz/item/CS_URS_2025_01/621151031"/>
    <hyperlink ref="F464" r:id="rId72" display="https://podminky.urs.cz/item/CS_URS_2025_01/621531002"/>
    <hyperlink ref="F468" r:id="rId73" display="https://podminky.urs.cz/item/CS_URS_2025_01/621531012"/>
    <hyperlink ref="F475" r:id="rId74" display="https://podminky.urs.cz/item/CS_URS_2025_01/622131121"/>
    <hyperlink ref="F483" r:id="rId75" display="https://podminky.urs.cz/item/CS_URS_2025_01/622142001"/>
    <hyperlink ref="F487" r:id="rId76" display="https://podminky.urs.cz/item/CS_URS_2025_01/622143001"/>
    <hyperlink ref="F494" r:id="rId77" display="https://podminky.urs.cz/item/CS_URS_2025_01/622143003"/>
    <hyperlink ref="F501" r:id="rId78" display="https://podminky.urs.cz/item/CS_URS_2025_01/622143004"/>
    <hyperlink ref="F508" r:id="rId79" display="https://podminky.urs.cz/item/CS_URS_2025_01/622151031"/>
    <hyperlink ref="F516" r:id="rId80" display="https://podminky.urs.cz/item/CS_URS_2025_01/622211011"/>
    <hyperlink ref="F523" r:id="rId81" display="https://podminky.urs.cz/item/CS_URS_2025_01/622211041"/>
    <hyperlink ref="F530" r:id="rId82" display="https://podminky.urs.cz/item/CS_URS_2025_01/622211061"/>
    <hyperlink ref="F538" r:id="rId83" display="https://podminky.urs.cz/item/CS_URS_2025_01/622221061"/>
    <hyperlink ref="F549" r:id="rId84" display="https://podminky.urs.cz/item/CS_URS_2025_01/622231141"/>
    <hyperlink ref="F556" r:id="rId85" display="https://podminky.urs.cz/item/CS_URS_2025_01/622251105"/>
    <hyperlink ref="F558" r:id="rId86" display="https://podminky.urs.cz/item/CS_URS_2025_01/622251107"/>
    <hyperlink ref="F562" r:id="rId87" display="https://podminky.urs.cz/item/CS_URS_2025_01/622252001"/>
    <hyperlink ref="F571" r:id="rId88" display="https://podminky.urs.cz/item/CS_URS_2025_01/622252002"/>
    <hyperlink ref="F578" r:id="rId89" display="https://podminky.urs.cz/item/CS_URS_2025_01/622531002"/>
    <hyperlink ref="F582" r:id="rId90" display="https://podminky.urs.cz/item/CS_URS_2025_01/622531012"/>
    <hyperlink ref="F589" r:id="rId91" display="https://podminky.urs.cz/item/CS_URS_2025_01/629991011"/>
    <hyperlink ref="F593" r:id="rId92" display="https://podminky.urs.cz/item/CS_URS_2025_01/631311116"/>
    <hyperlink ref="F598" r:id="rId93" display="https://podminky.urs.cz/item/CS_URS_2025_01/631311126"/>
    <hyperlink ref="F603" r:id="rId94" display="https://podminky.urs.cz/item/CS_URS_2025_01/631319011"/>
    <hyperlink ref="F605" r:id="rId95" display="https://podminky.urs.cz/item/CS_URS_2025_01/631319012"/>
    <hyperlink ref="F607" r:id="rId96" display="https://podminky.urs.cz/item/CS_URS_2025_01/631319221"/>
    <hyperlink ref="F611" r:id="rId97" display="https://podminky.urs.cz/item/CS_URS_2025_01/632450121"/>
    <hyperlink ref="F618" r:id="rId98" display="https://podminky.urs.cz/item/CS_URS_2025_01/632481213"/>
    <hyperlink ref="F625" r:id="rId99" display="https://podminky.urs.cz/item/CS_URS_2025_01/634112123"/>
    <hyperlink ref="F630" r:id="rId100" display="https://podminky.urs.cz/item/CS_URS_2025_01/642942611"/>
    <hyperlink ref="F657" r:id="rId101" display="https://podminky.urs.cz/item/CS_URS_2025_01/642946111"/>
    <hyperlink ref="F662" r:id="rId102" display="https://podminky.urs.cz/item/CS_URS_2025_01/642946112"/>
    <hyperlink ref="F668" r:id="rId103" display="https://podminky.urs.cz/item/CS_URS_2025_01/941111121"/>
    <hyperlink ref="F672" r:id="rId104" display="https://podminky.urs.cz/item/CS_URS_2025_01/941111221"/>
    <hyperlink ref="F676" r:id="rId105" display="https://podminky.urs.cz/item/CS_URS_2025_01/941111821"/>
    <hyperlink ref="F678" r:id="rId106" display="https://podminky.urs.cz/item/CS_URS_2025_01/949101111"/>
    <hyperlink ref="F680" r:id="rId107" display="https://podminky.urs.cz/item/CS_URS_2025_01/952901111"/>
    <hyperlink ref="F685" r:id="rId108" display="https://podminky.urs.cz/item/CS_URS_2025_01/953333321"/>
    <hyperlink ref="F692" r:id="rId109" display="https://podminky.urs.cz/item/CS_URS_2025_01/953966121"/>
    <hyperlink ref="F700" r:id="rId110" display="https://podminky.urs.cz/item/CS_URS_2025_01/998011001"/>
    <hyperlink ref="F704" r:id="rId111" display="https://podminky.urs.cz/item/CS_URS_2025_01/711111001"/>
    <hyperlink ref="F711" r:id="rId112" display="https://podminky.urs.cz/item/CS_URS_2025_01/711112001"/>
    <hyperlink ref="F719" r:id="rId113" display="https://podminky.urs.cz/item/CS_URS_2025_01/711141559"/>
    <hyperlink ref="F724" r:id="rId114" display="https://podminky.urs.cz/item/CS_URS_2025_01/711141559"/>
    <hyperlink ref="F729" r:id="rId115" display="https://podminky.urs.cz/item/CS_URS_2025_01/711142559"/>
    <hyperlink ref="F734" r:id="rId116" display="https://podminky.urs.cz/item/CS_URS_2025_01/711142559"/>
    <hyperlink ref="F739" r:id="rId117" display="https://podminky.urs.cz/item/CS_URS_2025_01/711161274"/>
    <hyperlink ref="F746" r:id="rId118" display="https://podminky.urs.cz/item/CS_URS_2025_01/998711201"/>
    <hyperlink ref="F749" r:id="rId119" display="https://podminky.urs.cz/item/CS_URS_2025_01/712311101"/>
    <hyperlink ref="F758" r:id="rId120" display="https://podminky.urs.cz/item/CS_URS_2025_01/712341559"/>
    <hyperlink ref="F768" r:id="rId121" display="https://podminky.urs.cz/item/CS_URS_2025_01/712341715"/>
    <hyperlink ref="F773" r:id="rId122" display="https://podminky.urs.cz/item/CS_URS_2025_01/712341715"/>
    <hyperlink ref="F786" r:id="rId123" display="https://podminky.urs.cz/item/CS_URS_2025_01/712341718"/>
    <hyperlink ref="F789" r:id="rId124" display="https://podminky.urs.cz/item/CS_URS_2025_01/712361705"/>
    <hyperlink ref="F794" r:id="rId125" display="https://podminky.urs.cz/item/CS_URS_2025_01/712363005"/>
    <hyperlink ref="F805" r:id="rId126" display="https://podminky.urs.cz/item/CS_URS_2025_01/712363101"/>
    <hyperlink ref="F813" r:id="rId127" display="https://podminky.urs.cz/item/CS_URS_2025_01/712363112"/>
    <hyperlink ref="F818" r:id="rId128" display="https://podminky.urs.cz/item/CS_URS_2025_01/712363115"/>
    <hyperlink ref="F831" r:id="rId129" display="https://podminky.urs.cz/item/CS_URS_2025_01/712363118"/>
    <hyperlink ref="F838" r:id="rId130" display="https://podminky.urs.cz/item/CS_URS_2025_01/712363122"/>
    <hyperlink ref="F843" r:id="rId131" display="https://podminky.urs.cz/item/CS_URS_2025_01/712363122"/>
    <hyperlink ref="F854" r:id="rId132" display="https://podminky.urs.cz/item/CS_URS_2025_01/712363352"/>
    <hyperlink ref="F858" r:id="rId133" display="https://podminky.urs.cz/item/CS_URS_2025_01/712363353"/>
    <hyperlink ref="F862" r:id="rId134" display="https://podminky.urs.cz/item/CS_URS_2025_01/712363355"/>
    <hyperlink ref="F869" r:id="rId135" display="https://podminky.urs.cz/item/CS_URS_2025_01/712363358"/>
    <hyperlink ref="F873" r:id="rId136" display="https://podminky.urs.cz/item/CS_URS_2025_01/712391171"/>
    <hyperlink ref="F888" r:id="rId137" display="https://podminky.urs.cz/item/CS_URS_2025_01/712391172"/>
    <hyperlink ref="F896" r:id="rId138" display="https://podminky.urs.cz/item/CS_URS_2025_01/712391382"/>
    <hyperlink ref="F902" r:id="rId139" display="https://podminky.urs.cz/item/CS_URS_2025_01/712391482"/>
    <hyperlink ref="F913" r:id="rId140" display="https://podminky.urs.cz/item/CS_URS_2025_01/712771101"/>
    <hyperlink ref="F922" r:id="rId141" display="https://podminky.urs.cz/item/CS_URS_2025_01/712771221"/>
    <hyperlink ref="F931" r:id="rId142" display="https://podminky.urs.cz/item/CS_URS_2025_01/712771255"/>
    <hyperlink ref="F934" r:id="rId143" display="https://podminky.urs.cz/item/CS_URS_2025_01/712771259"/>
    <hyperlink ref="F937" r:id="rId144" display="https://podminky.urs.cz/item/CS_URS_2025_01/712771271"/>
    <hyperlink ref="F942" r:id="rId145" display="https://podminky.urs.cz/item/CS_URS_2025_01/712771411"/>
    <hyperlink ref="F951" r:id="rId146" display="https://podminky.urs.cz/item/CS_URS_2025_01/712771521"/>
    <hyperlink ref="F954" r:id="rId147" display="https://podminky.urs.cz/item/CS_URS_2025_01/712771601"/>
    <hyperlink ref="F961" r:id="rId148" display="https://podminky.urs.cz/item/CS_URS_2025_01/712771613"/>
    <hyperlink ref="F968" r:id="rId149" display="https://podminky.urs.cz/item/CS_URS_2025_01/712998202"/>
    <hyperlink ref="F973" r:id="rId150" display="https://podminky.urs.cz/item/CS_URS_2025_01/712999003"/>
    <hyperlink ref="F976" r:id="rId151" display="https://podminky.urs.cz/item/CS_URS_2025_01/998712201"/>
    <hyperlink ref="F979" r:id="rId152" display="https://podminky.urs.cz/item/CS_URS_2025_01/713123111"/>
    <hyperlink ref="F984" r:id="rId153" display="https://podminky.urs.cz/item/CS_URS_2025_01/713123122"/>
    <hyperlink ref="F997" r:id="rId154" display="https://podminky.urs.cz/item/CS_URS_2025_01/713131141"/>
    <hyperlink ref="F1004" r:id="rId155" display="https://podminky.urs.cz/item/CS_URS_2025_01/713141136"/>
    <hyperlink ref="F1013" r:id="rId156" display="https://podminky.urs.cz/item/CS_URS_2025_01/713141136"/>
    <hyperlink ref="F1018" r:id="rId157" display="https://podminky.urs.cz/item/CS_URS_2025_01/713141263"/>
    <hyperlink ref="F1020" r:id="rId158" display="https://podminky.urs.cz/item/CS_URS_2025_01/713141336"/>
    <hyperlink ref="F1025" r:id="rId159" display="https://podminky.urs.cz/item/CS_URS_2025_01/713141414"/>
    <hyperlink ref="F1027" r:id="rId160" display="https://podminky.urs.cz/item/CS_URS_2025_01/998713201"/>
    <hyperlink ref="F1030" r:id="rId161" display="https://podminky.urs.cz/item/CS_URS_2025_01/721233142"/>
    <hyperlink ref="F1032" r:id="rId162" display="https://podminky.urs.cz/item/CS_URS_2025_01/998721201"/>
    <hyperlink ref="F1035" r:id="rId163" display="https://podminky.urs.cz/item/CS_URS_2025_01/762361312"/>
    <hyperlink ref="F1039" r:id="rId164" display="https://podminky.urs.cz/item/CS_URS_2025_01/998762201"/>
    <hyperlink ref="F1042" r:id="rId165" display="https://podminky.urs.cz/item/CS_URS_2025_01/763131411"/>
    <hyperlink ref="F1046" r:id="rId166" display="https://podminky.urs.cz/item/CS_URS_2025_01/763131451"/>
    <hyperlink ref="F1050" r:id="rId167" display="https://podminky.urs.cz/item/CS_URS_2025_01/763131714"/>
    <hyperlink ref="F1054" r:id="rId168" display="https://podminky.urs.cz/item/CS_URS_2025_01/763131721"/>
    <hyperlink ref="F1061" r:id="rId169" display="https://podminky.urs.cz/item/CS_URS_2025_01/763131722"/>
    <hyperlink ref="F1065" r:id="rId170" display="https://podminky.urs.cz/item/CS_URS_2025_01/763172352"/>
    <hyperlink ref="F1070" r:id="rId171" display="https://podminky.urs.cz/item/CS_URS_2025_01/763172355"/>
    <hyperlink ref="F1075" r:id="rId172" display="https://podminky.urs.cz/item/CS_URS_2025_01/998763401"/>
    <hyperlink ref="F1081" r:id="rId173" display="https://podminky.urs.cz/item/CS_URS_2025_01/764226443"/>
    <hyperlink ref="F1086" r:id="rId174" display="https://podminky.urs.cz/item/CS_URS_2025_01/764226444"/>
    <hyperlink ref="F1091" r:id="rId175" display="https://podminky.urs.cz/item/CS_URS_2025_01/998764201"/>
    <hyperlink ref="F1109" r:id="rId176" display="https://podminky.urs.cz/item/CS_URS_2025_01/766121210"/>
    <hyperlink ref="F1114" r:id="rId177" display="https://podminky.urs.cz/item/CS_URS_2025_01/766660001"/>
    <hyperlink ref="F1125" r:id="rId178" display="https://podminky.urs.cz/item/CS_URS_2025_01/766660002"/>
    <hyperlink ref="F1148" r:id="rId179" display="https://podminky.urs.cz/item/CS_URS_2025_01/766660311"/>
    <hyperlink ref="F1153" r:id="rId180" display="https://podminky.urs.cz/item/CS_URS_2025_01/766660312"/>
    <hyperlink ref="F1158" r:id="rId181" display="https://podminky.urs.cz/item/CS_URS_2025_01/998766201"/>
    <hyperlink ref="F1161" r:id="rId182" display="https://podminky.urs.cz/item/CS_URS_2025_01/767316312"/>
    <hyperlink ref="F1166" r:id="rId183" display="https://podminky.urs.cz/item/CS_URS_2025_01/767531121"/>
    <hyperlink ref="F1173" r:id="rId184" display="https://podminky.urs.cz/item/CS_URS_2025_01/767531215"/>
    <hyperlink ref="F1180" r:id="rId185" display="https://podminky.urs.cz/item/CS_URS_2025_01/767620352"/>
    <hyperlink ref="F1187" r:id="rId186" display="https://podminky.urs.cz/item/CS_URS_2025_01/767620353"/>
    <hyperlink ref="F1194" r:id="rId187" display="https://podminky.urs.cz/item/CS_URS_2025_01/767620355"/>
    <hyperlink ref="F1201" r:id="rId188" display="https://podminky.urs.cz/item/CS_URS_2025_01/76762R"/>
    <hyperlink ref="F1208" r:id="rId189" display="https://podminky.urs.cz/item/CS_URS_2025_01/767640111"/>
    <hyperlink ref="F1215" r:id="rId190" display="https://podminky.urs.cz/item/CS_URS_2025_01/767640111"/>
    <hyperlink ref="F1222" r:id="rId191" display="https://podminky.urs.cz/item/CS_URS_2025_01/767640221"/>
    <hyperlink ref="F1229" r:id="rId192" display="https://podminky.urs.cz/item/CS_URS_2025_01/767640221"/>
    <hyperlink ref="F1234" r:id="rId193" display="https://podminky.urs.cz/item/CS_URS_2025_01/767832102"/>
    <hyperlink ref="F1239" r:id="rId194" display="https://podminky.urs.cz/item/CS_URS_2025_01/767834111"/>
    <hyperlink ref="F1241" r:id="rId195" display="https://podminky.urs.cz/item/CS_URS_2025_01/998767201"/>
    <hyperlink ref="F1244" r:id="rId196" display="https://podminky.urs.cz/item/CS_URS_2025_01/771111011"/>
    <hyperlink ref="F1251" r:id="rId197" display="https://podminky.urs.cz/item/CS_URS_2025_01/771121011"/>
    <hyperlink ref="F1253" r:id="rId198" display="https://podminky.urs.cz/item/CS_URS_2025_01/771121015"/>
    <hyperlink ref="F1258" r:id="rId199" display="https://podminky.urs.cz/item/CS_URS_2025_01/771474113"/>
    <hyperlink ref="F1264" r:id="rId200" display="https://podminky.urs.cz/item/CS_URS_2025_01/771474113"/>
    <hyperlink ref="F1269" r:id="rId201" display="https://podminky.urs.cz/item/CS_URS_2025_01/771574412"/>
    <hyperlink ref="F1278" r:id="rId202" display="https://podminky.urs.cz/item/CS_URS_2025_01/771574412"/>
    <hyperlink ref="F1286" r:id="rId203" display="https://podminky.urs.cz/item/CS_URS_2025_01/771591112"/>
    <hyperlink ref="F1291" r:id="rId204" display="https://podminky.urs.cz/item/CS_URS_2025_01/771591115"/>
    <hyperlink ref="F1298" r:id="rId205" display="https://podminky.urs.cz/item/CS_URS_2025_01/771591123"/>
    <hyperlink ref="F1303" r:id="rId206" display="https://podminky.urs.cz/item/CS_URS_2025_01/771591264"/>
    <hyperlink ref="F1308" r:id="rId207" display="https://podminky.urs.cz/item/CS_URS_2025_01/771592011"/>
    <hyperlink ref="F1312" r:id="rId208" display="https://podminky.urs.cz/item/CS_URS_2025_01/998771201"/>
    <hyperlink ref="F1315" r:id="rId209" display="https://podminky.urs.cz/item/CS_URS_2025_01/776111112"/>
    <hyperlink ref="F1322" r:id="rId210" display="https://podminky.urs.cz/item/CS_URS_2025_01/776111311"/>
    <hyperlink ref="F1324" r:id="rId211" display="https://podminky.urs.cz/item/CS_URS_2025_01/776111331"/>
    <hyperlink ref="F1328" r:id="rId212" display="https://podminky.urs.cz/item/CS_URS_2025_01/776121112"/>
    <hyperlink ref="F1332" r:id="rId213" display="https://podminky.urs.cz/item/CS_URS_2025_01/776121114"/>
    <hyperlink ref="F1334" r:id="rId214" display="https://podminky.urs.cz/item/CS_URS_2025_01/776121511"/>
    <hyperlink ref="F1339" r:id="rId215" display="https://podminky.urs.cz/item/CS_URS_2025_01/776141112"/>
    <hyperlink ref="F1341" r:id="rId216" display="https://podminky.urs.cz/item/CS_URS_2025_01/776231111"/>
    <hyperlink ref="F1349" r:id="rId217" display="https://podminky.urs.cz/item/CS_URS_2025_01/776232111"/>
    <hyperlink ref="F1357" r:id="rId218" display="https://podminky.urs.cz/item/CS_URS_2025_01/776411212"/>
    <hyperlink ref="F1363" r:id="rId219" display="https://podminky.urs.cz/item/CS_URS_2025_01/776421312"/>
    <hyperlink ref="F1370" r:id="rId220" display="https://podminky.urs.cz/item/CS_URS_2025_01/776521111"/>
    <hyperlink ref="F1377" r:id="rId221" display="https://podminky.urs.cz/item/CS_URS_2025_01/776991132"/>
    <hyperlink ref="F1381" r:id="rId222" display="https://podminky.urs.cz/item/CS_URS_2025_01/998776201"/>
    <hyperlink ref="F1384" r:id="rId223" display="https://podminky.urs.cz/item/CS_URS_2025_01/781111011"/>
    <hyperlink ref="F1408" r:id="rId224" display="https://podminky.urs.cz/item/CS_URS_2025_01/781121011"/>
    <hyperlink ref="F1412" r:id="rId225" display="https://podminky.urs.cz/item/CS_URS_2025_01/781131112"/>
    <hyperlink ref="F1425" r:id="rId226" display="https://podminky.urs.cz/item/CS_URS_2025_01/781131232"/>
    <hyperlink ref="F1437" r:id="rId227" display="https://podminky.urs.cz/item/CS_URS_2025_01/781472212"/>
    <hyperlink ref="F1442" r:id="rId228" display="https://podminky.urs.cz/item/CS_URS_2025_01/781492251"/>
    <hyperlink ref="F1459" r:id="rId229" display="https://podminky.urs.cz/item/CS_URS_2025_01/781495123"/>
    <hyperlink ref="F1480" r:id="rId230" display="https://podminky.urs.cz/item/CS_URS_2025_01/781495211"/>
    <hyperlink ref="F1482" r:id="rId231" display="https://podminky.urs.cz/item/CS_URS_2025_01/781495222"/>
    <hyperlink ref="F1484" r:id="rId232" display="https://podminky.urs.cz/item/CS_URS_2025_01/998781201"/>
    <hyperlink ref="F1487" r:id="rId233" display="https://podminky.urs.cz/item/CS_URS_2025_01/782112412"/>
    <hyperlink ref="F1496" r:id="rId234" display="https://podminky.urs.cz/item/CS_URS_2025_01/782112413"/>
    <hyperlink ref="F1504" r:id="rId235" display="https://podminky.urs.cz/item/CS_URS_2025_01/782312413"/>
    <hyperlink ref="F1515" r:id="rId236" display="https://podminky.urs.cz/item/CS_URS_2025_01/782391111"/>
    <hyperlink ref="F1517" r:id="rId237" display="https://podminky.urs.cz/item/CS_URS_2025_01/782991111"/>
    <hyperlink ref="F1521" r:id="rId238" display="https://podminky.urs.cz/item/CS_URS_2025_01/782991411"/>
    <hyperlink ref="F1525" r:id="rId239" display="https://podminky.urs.cz/item/CS_URS_2025_01/782991422"/>
    <hyperlink ref="F1527" r:id="rId240" display="https://podminky.urs.cz/item/CS_URS_2025_01/998782201"/>
    <hyperlink ref="F1530" r:id="rId241" display="https://podminky.urs.cz/item/CS_URS_2025_01/784111001"/>
    <hyperlink ref="F1535" r:id="rId242" display="https://podminky.urs.cz/item/CS_URS_2025_01/784181111"/>
    <hyperlink ref="F1539" r:id="rId243" display="https://podminky.urs.cz/item/CS_URS_2025_01/784321031"/>
    <hyperlink ref="F1542" r:id="rId244" display="https://podminky.urs.cz/item/CS_URS_2025_01/786614005"/>
    <hyperlink ref="F1549" r:id="rId245" display="https://podminky.urs.cz/item/CS_URS_2025_01/786623011"/>
    <hyperlink ref="F1572" r:id="rId246" display="https://podminky.urs.cz/item/CS_URS_2025_01/786623013"/>
    <hyperlink ref="F1579" r:id="rId247" display="https://podminky.urs.cz/item/CS_URS_2025_01/786623039"/>
    <hyperlink ref="F1586" r:id="rId248" display="https://podminky.urs.cz/item/CS_URS_2025_01/786623041"/>
    <hyperlink ref="F1603" r:id="rId249" display="https://podminky.urs.cz/item/CS_URS_2025_01/786623043"/>
    <hyperlink ref="F1608" r:id="rId250" display="https://podminky.urs.cz/item/CS_URS_2025_01/998786201"/>
  </hyperlinks>
  <pageMargins left="0.39375" right="0.39375" top="0.39375" bottom="0.39375" header="0" footer="0"/>
  <pageSetup paperSize="9" orientation="portrait" blackAndWhite="1" fitToHeight="100"/>
  <headerFooter>
    <oddFooter>&amp;CStrana &amp;P z &amp;N</oddFooter>
  </headerFooter>
  <drawing r:id="rId25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90</v>
      </c>
    </row>
    <row r="3" s="1" customFormat="1" ht="6.96" customHeight="1">
      <c r="B3" s="136"/>
      <c r="C3" s="137"/>
      <c r="D3" s="137"/>
      <c r="E3" s="137"/>
      <c r="F3" s="137"/>
      <c r="G3" s="137"/>
      <c r="H3" s="137"/>
      <c r="I3" s="137"/>
      <c r="J3" s="137"/>
      <c r="K3" s="137"/>
      <c r="L3" s="20"/>
      <c r="AT3" s="17" t="s">
        <v>86</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2152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ROUND((SUM(BE118:BE125)),  2)</f>
        <v>0</v>
      </c>
      <c r="G33" s="38"/>
      <c r="H33" s="38"/>
      <c r="I33" s="155">
        <v>0.20999999999999999</v>
      </c>
      <c r="J33" s="154">
        <f>ROUND(((SUM(BE118:BE125))*I33),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ROUND((SUM(BF118:BF125)),  2)</f>
        <v>0</v>
      </c>
      <c r="G34" s="38"/>
      <c r="H34" s="38"/>
      <c r="I34" s="155">
        <v>0.12</v>
      </c>
      <c r="J34" s="154">
        <f>ROUND(((SUM(BF118:BF125))*I34),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ROUND((SUM(BG118:BG125)),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ROUND((SUM(BH118:BH125)),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ROUND((SUM(BI118:BI125)),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01.3 - PBŘ</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J118</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142</v>
      </c>
      <c r="E97" s="182"/>
      <c r="F97" s="182"/>
      <c r="G97" s="182"/>
      <c r="H97" s="182"/>
      <c r="I97" s="182"/>
      <c r="J97" s="183">
        <f>J119</f>
        <v>0</v>
      </c>
      <c r="K97" s="180"/>
      <c r="L97" s="184"/>
      <c r="S97" s="9"/>
      <c r="T97" s="9"/>
      <c r="U97" s="9"/>
      <c r="V97" s="9"/>
      <c r="W97" s="9"/>
      <c r="X97" s="9"/>
      <c r="Y97" s="9"/>
      <c r="Z97" s="9"/>
      <c r="AA97" s="9"/>
      <c r="AB97" s="9"/>
      <c r="AC97" s="9"/>
      <c r="AD97" s="9"/>
      <c r="AE97" s="9"/>
    </row>
    <row r="98" s="10" customFormat="1" ht="19.92" customHeight="1">
      <c r="A98" s="10"/>
      <c r="B98" s="185"/>
      <c r="C98" s="186"/>
      <c r="D98" s="187" t="s">
        <v>2153</v>
      </c>
      <c r="E98" s="188"/>
      <c r="F98" s="188"/>
      <c r="G98" s="188"/>
      <c r="H98" s="188"/>
      <c r="I98" s="188"/>
      <c r="J98" s="189">
        <f>J120</f>
        <v>0</v>
      </c>
      <c r="K98" s="186"/>
      <c r="L98" s="190"/>
      <c r="S98" s="10"/>
      <c r="T98" s="10"/>
      <c r="U98" s="10"/>
      <c r="V98" s="10"/>
      <c r="W98" s="10"/>
      <c r="X98" s="10"/>
      <c r="Y98" s="10"/>
      <c r="Z98" s="10"/>
      <c r="AA98" s="10"/>
      <c r="AB98" s="10"/>
      <c r="AC98" s="10"/>
      <c r="AD98" s="10"/>
      <c r="AE98" s="10"/>
    </row>
    <row r="99" s="2" customFormat="1" ht="21.84"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6.96" customHeight="1">
      <c r="A100" s="38"/>
      <c r="B100" s="66"/>
      <c r="C100" s="67"/>
      <c r="D100" s="67"/>
      <c r="E100" s="67"/>
      <c r="F100" s="67"/>
      <c r="G100" s="67"/>
      <c r="H100" s="67"/>
      <c r="I100" s="67"/>
      <c r="J100" s="67"/>
      <c r="K100" s="67"/>
      <c r="L100" s="63"/>
      <c r="S100" s="38"/>
      <c r="T100" s="38"/>
      <c r="U100" s="38"/>
      <c r="V100" s="38"/>
      <c r="W100" s="38"/>
      <c r="X100" s="38"/>
      <c r="Y100" s="38"/>
      <c r="Z100" s="38"/>
      <c r="AA100" s="38"/>
      <c r="AB100" s="38"/>
      <c r="AC100" s="38"/>
      <c r="AD100" s="38"/>
      <c r="AE100" s="38"/>
    </row>
    <row r="104" s="2" customFormat="1" ht="6.96" customHeight="1">
      <c r="A104" s="38"/>
      <c r="B104" s="68"/>
      <c r="C104" s="69"/>
      <c r="D104" s="69"/>
      <c r="E104" s="69"/>
      <c r="F104" s="69"/>
      <c r="G104" s="69"/>
      <c r="H104" s="69"/>
      <c r="I104" s="69"/>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166</v>
      </c>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6.5" customHeight="1">
      <c r="A108" s="38"/>
      <c r="B108" s="39"/>
      <c r="C108" s="40"/>
      <c r="D108" s="40"/>
      <c r="E108" s="174" t="str">
        <f>E7</f>
        <v>0022025 - Transformace Domova pod Kuňkou - areál Ke Tvrzi</v>
      </c>
      <c r="F108" s="32"/>
      <c r="G108" s="32"/>
      <c r="H108" s="32"/>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135</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SO 01.3 - PBŘ</v>
      </c>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 xml:space="preserve"> </v>
      </c>
      <c r="G112" s="40"/>
      <c r="H112" s="40"/>
      <c r="I112" s="32" t="s">
        <v>22</v>
      </c>
      <c r="J112" s="79" t="str">
        <f>IF(J12="","",J12)</f>
        <v>28. 3. 2025</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5.15" customHeight="1">
      <c r="A114" s="38"/>
      <c r="B114" s="39"/>
      <c r="C114" s="32" t="s">
        <v>24</v>
      </c>
      <c r="D114" s="40"/>
      <c r="E114" s="40"/>
      <c r="F114" s="27" t="str">
        <f>E15</f>
        <v>Pardubický kraj</v>
      </c>
      <c r="G114" s="40"/>
      <c r="H114" s="40"/>
      <c r="I114" s="32" t="s">
        <v>32</v>
      </c>
      <c r="J114" s="36" t="str">
        <f>E21</f>
        <v>Sinc s.r.o.</v>
      </c>
      <c r="K114" s="40"/>
      <c r="L114" s="63"/>
      <c r="S114" s="38"/>
      <c r="T114" s="38"/>
      <c r="U114" s="38"/>
      <c r="V114" s="38"/>
      <c r="W114" s="38"/>
      <c r="X114" s="38"/>
      <c r="Y114" s="38"/>
      <c r="Z114" s="38"/>
      <c r="AA114" s="38"/>
      <c r="AB114" s="38"/>
      <c r="AC114" s="38"/>
      <c r="AD114" s="38"/>
      <c r="AE114" s="38"/>
    </row>
    <row r="115" s="2" customFormat="1" ht="15.15" customHeight="1">
      <c r="A115" s="38"/>
      <c r="B115" s="39"/>
      <c r="C115" s="32" t="s">
        <v>30</v>
      </c>
      <c r="D115" s="40"/>
      <c r="E115" s="40"/>
      <c r="F115" s="27" t="str">
        <f>IF(E18="","",E18)</f>
        <v>Vyplň údaj</v>
      </c>
      <c r="G115" s="40"/>
      <c r="H115" s="40"/>
      <c r="I115" s="32" t="s">
        <v>37</v>
      </c>
      <c r="J115" s="36" t="str">
        <f>E24</f>
        <v xml:space="preserve"> </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11" customFormat="1" ht="29.28" customHeight="1">
      <c r="A117" s="191"/>
      <c r="B117" s="192"/>
      <c r="C117" s="193" t="s">
        <v>167</v>
      </c>
      <c r="D117" s="194" t="s">
        <v>64</v>
      </c>
      <c r="E117" s="194" t="s">
        <v>60</v>
      </c>
      <c r="F117" s="194" t="s">
        <v>61</v>
      </c>
      <c r="G117" s="194" t="s">
        <v>168</v>
      </c>
      <c r="H117" s="194" t="s">
        <v>169</v>
      </c>
      <c r="I117" s="194" t="s">
        <v>170</v>
      </c>
      <c r="J117" s="194" t="s">
        <v>139</v>
      </c>
      <c r="K117" s="195" t="s">
        <v>171</v>
      </c>
      <c r="L117" s="196"/>
      <c r="M117" s="100" t="s">
        <v>1</v>
      </c>
      <c r="N117" s="101" t="s">
        <v>43</v>
      </c>
      <c r="O117" s="101" t="s">
        <v>172</v>
      </c>
      <c r="P117" s="101" t="s">
        <v>173</v>
      </c>
      <c r="Q117" s="101" t="s">
        <v>174</v>
      </c>
      <c r="R117" s="101" t="s">
        <v>175</v>
      </c>
      <c r="S117" s="101" t="s">
        <v>176</v>
      </c>
      <c r="T117" s="102" t="s">
        <v>177</v>
      </c>
      <c r="U117" s="191"/>
      <c r="V117" s="191"/>
      <c r="W117" s="191"/>
      <c r="X117" s="191"/>
      <c r="Y117" s="191"/>
      <c r="Z117" s="191"/>
      <c r="AA117" s="191"/>
      <c r="AB117" s="191"/>
      <c r="AC117" s="191"/>
      <c r="AD117" s="191"/>
      <c r="AE117" s="191"/>
    </row>
    <row r="118" s="2" customFormat="1" ht="22.8" customHeight="1">
      <c r="A118" s="38"/>
      <c r="B118" s="39"/>
      <c r="C118" s="107" t="s">
        <v>178</v>
      </c>
      <c r="D118" s="40"/>
      <c r="E118" s="40"/>
      <c r="F118" s="40"/>
      <c r="G118" s="40"/>
      <c r="H118" s="40"/>
      <c r="I118" s="40"/>
      <c r="J118" s="197">
        <f>BK118</f>
        <v>0</v>
      </c>
      <c r="K118" s="40"/>
      <c r="L118" s="44"/>
      <c r="M118" s="103"/>
      <c r="N118" s="198"/>
      <c r="O118" s="104"/>
      <c r="P118" s="199">
        <f>P119</f>
        <v>0</v>
      </c>
      <c r="Q118" s="104"/>
      <c r="R118" s="199">
        <f>R119</f>
        <v>0</v>
      </c>
      <c r="S118" s="104"/>
      <c r="T118" s="200">
        <f>T119</f>
        <v>0</v>
      </c>
      <c r="U118" s="38"/>
      <c r="V118" s="38"/>
      <c r="W118" s="38"/>
      <c r="X118" s="38"/>
      <c r="Y118" s="38"/>
      <c r="Z118" s="38"/>
      <c r="AA118" s="38"/>
      <c r="AB118" s="38"/>
      <c r="AC118" s="38"/>
      <c r="AD118" s="38"/>
      <c r="AE118" s="38"/>
      <c r="AT118" s="17" t="s">
        <v>78</v>
      </c>
      <c r="AU118" s="17" t="s">
        <v>141</v>
      </c>
      <c r="BK118" s="201">
        <f>BK119</f>
        <v>0</v>
      </c>
    </row>
    <row r="119" s="12" customFormat="1" ht="25.92" customHeight="1">
      <c r="A119" s="12"/>
      <c r="B119" s="202"/>
      <c r="C119" s="203"/>
      <c r="D119" s="204" t="s">
        <v>78</v>
      </c>
      <c r="E119" s="205" t="s">
        <v>179</v>
      </c>
      <c r="F119" s="205" t="s">
        <v>180</v>
      </c>
      <c r="G119" s="203"/>
      <c r="H119" s="203"/>
      <c r="I119" s="206"/>
      <c r="J119" s="207">
        <f>BK119</f>
        <v>0</v>
      </c>
      <c r="K119" s="203"/>
      <c r="L119" s="208"/>
      <c r="M119" s="209"/>
      <c r="N119" s="210"/>
      <c r="O119" s="210"/>
      <c r="P119" s="211">
        <f>P120</f>
        <v>0</v>
      </c>
      <c r="Q119" s="210"/>
      <c r="R119" s="211">
        <f>R120</f>
        <v>0</v>
      </c>
      <c r="S119" s="210"/>
      <c r="T119" s="212">
        <f>T120</f>
        <v>0</v>
      </c>
      <c r="U119" s="12"/>
      <c r="V119" s="12"/>
      <c r="W119" s="12"/>
      <c r="X119" s="12"/>
      <c r="Y119" s="12"/>
      <c r="Z119" s="12"/>
      <c r="AA119" s="12"/>
      <c r="AB119" s="12"/>
      <c r="AC119" s="12"/>
      <c r="AD119" s="12"/>
      <c r="AE119" s="12"/>
      <c r="AR119" s="213" t="s">
        <v>86</v>
      </c>
      <c r="AT119" s="214" t="s">
        <v>78</v>
      </c>
      <c r="AU119" s="214" t="s">
        <v>79</v>
      </c>
      <c r="AY119" s="213" t="s">
        <v>181</v>
      </c>
      <c r="BK119" s="215">
        <f>BK120</f>
        <v>0</v>
      </c>
    </row>
    <row r="120" s="12" customFormat="1" ht="22.8" customHeight="1">
      <c r="A120" s="12"/>
      <c r="B120" s="202"/>
      <c r="C120" s="203"/>
      <c r="D120" s="204" t="s">
        <v>78</v>
      </c>
      <c r="E120" s="216" t="s">
        <v>732</v>
      </c>
      <c r="F120" s="216" t="s">
        <v>2154</v>
      </c>
      <c r="G120" s="203"/>
      <c r="H120" s="203"/>
      <c r="I120" s="206"/>
      <c r="J120" s="217">
        <f>BK120</f>
        <v>0</v>
      </c>
      <c r="K120" s="203"/>
      <c r="L120" s="208"/>
      <c r="M120" s="209"/>
      <c r="N120" s="210"/>
      <c r="O120" s="210"/>
      <c r="P120" s="211">
        <f>SUM(P121:P125)</f>
        <v>0</v>
      </c>
      <c r="Q120" s="210"/>
      <c r="R120" s="211">
        <f>SUM(R121:R125)</f>
        <v>0</v>
      </c>
      <c r="S120" s="210"/>
      <c r="T120" s="212">
        <f>SUM(T121:T125)</f>
        <v>0</v>
      </c>
      <c r="U120" s="12"/>
      <c r="V120" s="12"/>
      <c r="W120" s="12"/>
      <c r="X120" s="12"/>
      <c r="Y120" s="12"/>
      <c r="Z120" s="12"/>
      <c r="AA120" s="12"/>
      <c r="AB120" s="12"/>
      <c r="AC120" s="12"/>
      <c r="AD120" s="12"/>
      <c r="AE120" s="12"/>
      <c r="AR120" s="213" t="s">
        <v>86</v>
      </c>
      <c r="AT120" s="214" t="s">
        <v>78</v>
      </c>
      <c r="AU120" s="214" t="s">
        <v>86</v>
      </c>
      <c r="AY120" s="213" t="s">
        <v>181</v>
      </c>
      <c r="BK120" s="215">
        <f>SUM(BK121:BK125)</f>
        <v>0</v>
      </c>
    </row>
    <row r="121" s="2" customFormat="1" ht="24.15" customHeight="1">
      <c r="A121" s="38"/>
      <c r="B121" s="39"/>
      <c r="C121" s="218" t="s">
        <v>86</v>
      </c>
      <c r="D121" s="218" t="s">
        <v>183</v>
      </c>
      <c r="E121" s="219" t="s">
        <v>2155</v>
      </c>
      <c r="F121" s="220" t="s">
        <v>2156</v>
      </c>
      <c r="G121" s="221" t="s">
        <v>235</v>
      </c>
      <c r="H121" s="222">
        <v>2</v>
      </c>
      <c r="I121" s="223"/>
      <c r="J121" s="224">
        <f>ROUND(I121*H121,2)</f>
        <v>0</v>
      </c>
      <c r="K121" s="220" t="s">
        <v>729</v>
      </c>
      <c r="L121" s="44"/>
      <c r="M121" s="225" t="s">
        <v>1</v>
      </c>
      <c r="N121" s="226" t="s">
        <v>45</v>
      </c>
      <c r="O121" s="91"/>
      <c r="P121" s="227">
        <f>O121*H121</f>
        <v>0</v>
      </c>
      <c r="Q121" s="227">
        <v>0</v>
      </c>
      <c r="R121" s="227">
        <f>Q121*H121</f>
        <v>0</v>
      </c>
      <c r="S121" s="227">
        <v>0</v>
      </c>
      <c r="T121" s="228">
        <f>S121*H121</f>
        <v>0</v>
      </c>
      <c r="U121" s="38"/>
      <c r="V121" s="38"/>
      <c r="W121" s="38"/>
      <c r="X121" s="38"/>
      <c r="Y121" s="38"/>
      <c r="Z121" s="38"/>
      <c r="AA121" s="38"/>
      <c r="AB121" s="38"/>
      <c r="AC121" s="38"/>
      <c r="AD121" s="38"/>
      <c r="AE121" s="38"/>
      <c r="AR121" s="229" t="s">
        <v>188</v>
      </c>
      <c r="AT121" s="229" t="s">
        <v>183</v>
      </c>
      <c r="AU121" s="229" t="s">
        <v>127</v>
      </c>
      <c r="AY121" s="17" t="s">
        <v>181</v>
      </c>
      <c r="BE121" s="230">
        <f>IF(N121="základní",J121,0)</f>
        <v>0</v>
      </c>
      <c r="BF121" s="230">
        <f>IF(N121="snížená",J121,0)</f>
        <v>0</v>
      </c>
      <c r="BG121" s="230">
        <f>IF(N121="zákl. přenesená",J121,0)</f>
        <v>0</v>
      </c>
      <c r="BH121" s="230">
        <f>IF(N121="sníž. přenesená",J121,0)</f>
        <v>0</v>
      </c>
      <c r="BI121" s="230">
        <f>IF(N121="nulová",J121,0)</f>
        <v>0</v>
      </c>
      <c r="BJ121" s="17" t="s">
        <v>127</v>
      </c>
      <c r="BK121" s="230">
        <f>ROUND(I121*H121,2)</f>
        <v>0</v>
      </c>
      <c r="BL121" s="17" t="s">
        <v>188</v>
      </c>
      <c r="BM121" s="229" t="s">
        <v>127</v>
      </c>
    </row>
    <row r="122" s="2" customFormat="1" ht="24.15" customHeight="1">
      <c r="A122" s="38"/>
      <c r="B122" s="39"/>
      <c r="C122" s="218" t="s">
        <v>127</v>
      </c>
      <c r="D122" s="218" t="s">
        <v>183</v>
      </c>
      <c r="E122" s="219" t="s">
        <v>2157</v>
      </c>
      <c r="F122" s="220" t="s">
        <v>2158</v>
      </c>
      <c r="G122" s="221" t="s">
        <v>235</v>
      </c>
      <c r="H122" s="222">
        <v>1</v>
      </c>
      <c r="I122" s="223"/>
      <c r="J122" s="224">
        <f>ROUND(I122*H122,2)</f>
        <v>0</v>
      </c>
      <c r="K122" s="220" t="s">
        <v>729</v>
      </c>
      <c r="L122" s="44"/>
      <c r="M122" s="225" t="s">
        <v>1</v>
      </c>
      <c r="N122" s="226" t="s">
        <v>45</v>
      </c>
      <c r="O122" s="91"/>
      <c r="P122" s="227">
        <f>O122*H122</f>
        <v>0</v>
      </c>
      <c r="Q122" s="227">
        <v>0</v>
      </c>
      <c r="R122" s="227">
        <f>Q122*H122</f>
        <v>0</v>
      </c>
      <c r="S122" s="227">
        <v>0</v>
      </c>
      <c r="T122" s="228">
        <f>S122*H122</f>
        <v>0</v>
      </c>
      <c r="U122" s="38"/>
      <c r="V122" s="38"/>
      <c r="W122" s="38"/>
      <c r="X122" s="38"/>
      <c r="Y122" s="38"/>
      <c r="Z122" s="38"/>
      <c r="AA122" s="38"/>
      <c r="AB122" s="38"/>
      <c r="AC122" s="38"/>
      <c r="AD122" s="38"/>
      <c r="AE122" s="38"/>
      <c r="AR122" s="229" t="s">
        <v>188</v>
      </c>
      <c r="AT122" s="229" t="s">
        <v>183</v>
      </c>
      <c r="AU122" s="229" t="s">
        <v>127</v>
      </c>
      <c r="AY122" s="17" t="s">
        <v>181</v>
      </c>
      <c r="BE122" s="230">
        <f>IF(N122="základní",J122,0)</f>
        <v>0</v>
      </c>
      <c r="BF122" s="230">
        <f>IF(N122="snížená",J122,0)</f>
        <v>0</v>
      </c>
      <c r="BG122" s="230">
        <f>IF(N122="zákl. přenesená",J122,0)</f>
        <v>0</v>
      </c>
      <c r="BH122" s="230">
        <f>IF(N122="sníž. přenesená",J122,0)</f>
        <v>0</v>
      </c>
      <c r="BI122" s="230">
        <f>IF(N122="nulová",J122,0)</f>
        <v>0</v>
      </c>
      <c r="BJ122" s="17" t="s">
        <v>127</v>
      </c>
      <c r="BK122" s="230">
        <f>ROUND(I122*H122,2)</f>
        <v>0</v>
      </c>
      <c r="BL122" s="17" t="s">
        <v>188</v>
      </c>
      <c r="BM122" s="229" t="s">
        <v>188</v>
      </c>
    </row>
    <row r="123" s="2" customFormat="1" ht="16.5" customHeight="1">
      <c r="A123" s="38"/>
      <c r="B123" s="39"/>
      <c r="C123" s="218" t="s">
        <v>200</v>
      </c>
      <c r="D123" s="218" t="s">
        <v>183</v>
      </c>
      <c r="E123" s="219" t="s">
        <v>2159</v>
      </c>
      <c r="F123" s="220" t="s">
        <v>2160</v>
      </c>
      <c r="G123" s="221" t="s">
        <v>235</v>
      </c>
      <c r="H123" s="222">
        <v>18</v>
      </c>
      <c r="I123" s="223"/>
      <c r="J123" s="224">
        <f>ROUND(I123*H123,2)</f>
        <v>0</v>
      </c>
      <c r="K123" s="220" t="s">
        <v>729</v>
      </c>
      <c r="L123" s="44"/>
      <c r="M123" s="225" t="s">
        <v>1</v>
      </c>
      <c r="N123" s="226" t="s">
        <v>45</v>
      </c>
      <c r="O123" s="91"/>
      <c r="P123" s="227">
        <f>O123*H123</f>
        <v>0</v>
      </c>
      <c r="Q123" s="227">
        <v>0</v>
      </c>
      <c r="R123" s="227">
        <f>Q123*H123</f>
        <v>0</v>
      </c>
      <c r="S123" s="227">
        <v>0</v>
      </c>
      <c r="T123" s="228">
        <f>S123*H123</f>
        <v>0</v>
      </c>
      <c r="U123" s="38"/>
      <c r="V123" s="38"/>
      <c r="W123" s="38"/>
      <c r="X123" s="38"/>
      <c r="Y123" s="38"/>
      <c r="Z123" s="38"/>
      <c r="AA123" s="38"/>
      <c r="AB123" s="38"/>
      <c r="AC123" s="38"/>
      <c r="AD123" s="38"/>
      <c r="AE123" s="38"/>
      <c r="AR123" s="229" t="s">
        <v>188</v>
      </c>
      <c r="AT123" s="229" t="s">
        <v>183</v>
      </c>
      <c r="AU123" s="229" t="s">
        <v>127</v>
      </c>
      <c r="AY123" s="17" t="s">
        <v>181</v>
      </c>
      <c r="BE123" s="230">
        <f>IF(N123="základní",J123,0)</f>
        <v>0</v>
      </c>
      <c r="BF123" s="230">
        <f>IF(N123="snížená",J123,0)</f>
        <v>0</v>
      </c>
      <c r="BG123" s="230">
        <f>IF(N123="zákl. přenesená",J123,0)</f>
        <v>0</v>
      </c>
      <c r="BH123" s="230">
        <f>IF(N123="sníž. přenesená",J123,0)</f>
        <v>0</v>
      </c>
      <c r="BI123" s="230">
        <f>IF(N123="nulová",J123,0)</f>
        <v>0</v>
      </c>
      <c r="BJ123" s="17" t="s">
        <v>127</v>
      </c>
      <c r="BK123" s="230">
        <f>ROUND(I123*H123,2)</f>
        <v>0</v>
      </c>
      <c r="BL123" s="17" t="s">
        <v>188</v>
      </c>
      <c r="BM123" s="229" t="s">
        <v>203</v>
      </c>
    </row>
    <row r="124" s="2" customFormat="1" ht="24.15" customHeight="1">
      <c r="A124" s="38"/>
      <c r="B124" s="39"/>
      <c r="C124" s="218" t="s">
        <v>188</v>
      </c>
      <c r="D124" s="218" t="s">
        <v>183</v>
      </c>
      <c r="E124" s="219" t="s">
        <v>2161</v>
      </c>
      <c r="F124" s="220" t="s">
        <v>2162</v>
      </c>
      <c r="G124" s="221" t="s">
        <v>1473</v>
      </c>
      <c r="H124" s="222">
        <v>1</v>
      </c>
      <c r="I124" s="223"/>
      <c r="J124" s="224">
        <f>ROUND(I124*H124,2)</f>
        <v>0</v>
      </c>
      <c r="K124" s="220" t="s">
        <v>729</v>
      </c>
      <c r="L124" s="44"/>
      <c r="M124" s="225" t="s">
        <v>1</v>
      </c>
      <c r="N124" s="226" t="s">
        <v>45</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188</v>
      </c>
      <c r="AT124" s="229" t="s">
        <v>183</v>
      </c>
      <c r="AU124" s="229" t="s">
        <v>127</v>
      </c>
      <c r="AY124" s="17" t="s">
        <v>181</v>
      </c>
      <c r="BE124" s="230">
        <f>IF(N124="základní",J124,0)</f>
        <v>0</v>
      </c>
      <c r="BF124" s="230">
        <f>IF(N124="snížená",J124,0)</f>
        <v>0</v>
      </c>
      <c r="BG124" s="230">
        <f>IF(N124="zákl. přenesená",J124,0)</f>
        <v>0</v>
      </c>
      <c r="BH124" s="230">
        <f>IF(N124="sníž. přenesená",J124,0)</f>
        <v>0</v>
      </c>
      <c r="BI124" s="230">
        <f>IF(N124="nulová",J124,0)</f>
        <v>0</v>
      </c>
      <c r="BJ124" s="17" t="s">
        <v>127</v>
      </c>
      <c r="BK124" s="230">
        <f>ROUND(I124*H124,2)</f>
        <v>0</v>
      </c>
      <c r="BL124" s="17" t="s">
        <v>188</v>
      </c>
      <c r="BM124" s="229" t="s">
        <v>208</v>
      </c>
    </row>
    <row r="125" s="2" customFormat="1" ht="16.5" customHeight="1">
      <c r="A125" s="38"/>
      <c r="B125" s="39"/>
      <c r="C125" s="218" t="s">
        <v>211</v>
      </c>
      <c r="D125" s="218" t="s">
        <v>183</v>
      </c>
      <c r="E125" s="219" t="s">
        <v>2163</v>
      </c>
      <c r="F125" s="220" t="s">
        <v>2164</v>
      </c>
      <c r="G125" s="221" t="s">
        <v>1473</v>
      </c>
      <c r="H125" s="222">
        <v>1</v>
      </c>
      <c r="I125" s="223"/>
      <c r="J125" s="224">
        <f>ROUND(I125*H125,2)</f>
        <v>0</v>
      </c>
      <c r="K125" s="220" t="s">
        <v>729</v>
      </c>
      <c r="L125" s="44"/>
      <c r="M125" s="284" t="s">
        <v>1</v>
      </c>
      <c r="N125" s="285" t="s">
        <v>45</v>
      </c>
      <c r="O125" s="282"/>
      <c r="P125" s="286">
        <f>O125*H125</f>
        <v>0</v>
      </c>
      <c r="Q125" s="286">
        <v>0</v>
      </c>
      <c r="R125" s="286">
        <f>Q125*H125</f>
        <v>0</v>
      </c>
      <c r="S125" s="286">
        <v>0</v>
      </c>
      <c r="T125" s="287">
        <f>S125*H125</f>
        <v>0</v>
      </c>
      <c r="U125" s="38"/>
      <c r="V125" s="38"/>
      <c r="W125" s="38"/>
      <c r="X125" s="38"/>
      <c r="Y125" s="38"/>
      <c r="Z125" s="38"/>
      <c r="AA125" s="38"/>
      <c r="AB125" s="38"/>
      <c r="AC125" s="38"/>
      <c r="AD125" s="38"/>
      <c r="AE125" s="38"/>
      <c r="AR125" s="229" t="s">
        <v>188</v>
      </c>
      <c r="AT125" s="229" t="s">
        <v>183</v>
      </c>
      <c r="AU125" s="229" t="s">
        <v>127</v>
      </c>
      <c r="AY125" s="17" t="s">
        <v>181</v>
      </c>
      <c r="BE125" s="230">
        <f>IF(N125="základní",J125,0)</f>
        <v>0</v>
      </c>
      <c r="BF125" s="230">
        <f>IF(N125="snížená",J125,0)</f>
        <v>0</v>
      </c>
      <c r="BG125" s="230">
        <f>IF(N125="zákl. přenesená",J125,0)</f>
        <v>0</v>
      </c>
      <c r="BH125" s="230">
        <f>IF(N125="sníž. přenesená",J125,0)</f>
        <v>0</v>
      </c>
      <c r="BI125" s="230">
        <f>IF(N125="nulová",J125,0)</f>
        <v>0</v>
      </c>
      <c r="BJ125" s="17" t="s">
        <v>127</v>
      </c>
      <c r="BK125" s="230">
        <f>ROUND(I125*H125,2)</f>
        <v>0</v>
      </c>
      <c r="BL125" s="17" t="s">
        <v>188</v>
      </c>
      <c r="BM125" s="229" t="s">
        <v>214</v>
      </c>
    </row>
    <row r="126" s="2" customFormat="1" ht="6.96" customHeight="1">
      <c r="A126" s="38"/>
      <c r="B126" s="66"/>
      <c r="C126" s="67"/>
      <c r="D126" s="67"/>
      <c r="E126" s="67"/>
      <c r="F126" s="67"/>
      <c r="G126" s="67"/>
      <c r="H126" s="67"/>
      <c r="I126" s="67"/>
      <c r="J126" s="67"/>
      <c r="K126" s="67"/>
      <c r="L126" s="44"/>
      <c r="M126" s="38"/>
      <c r="O126" s="38"/>
      <c r="P126" s="38"/>
      <c r="Q126" s="38"/>
      <c r="R126" s="38"/>
      <c r="S126" s="38"/>
      <c r="T126" s="38"/>
      <c r="U126" s="38"/>
      <c r="V126" s="38"/>
      <c r="W126" s="38"/>
      <c r="X126" s="38"/>
      <c r="Y126" s="38"/>
      <c r="Z126" s="38"/>
      <c r="AA126" s="38"/>
      <c r="AB126" s="38"/>
      <c r="AC126" s="38"/>
      <c r="AD126" s="38"/>
      <c r="AE126" s="38"/>
    </row>
  </sheetData>
  <sheetProtection sheet="1" autoFilter="0" formatColumns="0" formatRows="0" objects="1" scenarios="1" spinCount="100000" saltValue="pKEeP+XvaSJ9/LLy1iIpOU39pLHAv3o6AnG1nMNAxwnWbUTtZc+rRKqcp3YcnAzN03oJt8GD2w5HQjfqj3k+tw==" hashValue="dci430HPFspg6jh5dMGRVv89rqfm5RuWzK0UPLDW4c81LzJb4UHdVPw9PwScXejuKNQqn9+1rWUMAzep07qfcg==" algorithmName="SHA-512" password="C24F"/>
  <autoFilter ref="C117:K125"/>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93</v>
      </c>
    </row>
    <row r="3" s="1" customFormat="1" ht="6.96" customHeight="1">
      <c r="B3" s="136"/>
      <c r="C3" s="137"/>
      <c r="D3" s="137"/>
      <c r="E3" s="137"/>
      <c r="F3" s="137"/>
      <c r="G3" s="137"/>
      <c r="H3" s="137"/>
      <c r="I3" s="137"/>
      <c r="J3" s="137"/>
      <c r="K3" s="137"/>
      <c r="L3" s="20"/>
      <c r="AT3" s="17" t="s">
        <v>86</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2165</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ROUND(J131,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ROUND((SUM(BE131:BE510)),  2)</f>
        <v>0</v>
      </c>
      <c r="G33" s="38"/>
      <c r="H33" s="38"/>
      <c r="I33" s="155">
        <v>0.20999999999999999</v>
      </c>
      <c r="J33" s="154">
        <f>ROUND(((SUM(BE131:BE510))*I33),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ROUND((SUM(BF131:BF510)),  2)</f>
        <v>0</v>
      </c>
      <c r="G34" s="38"/>
      <c r="H34" s="38"/>
      <c r="I34" s="155">
        <v>0.12</v>
      </c>
      <c r="J34" s="154">
        <f>ROUND(((SUM(BF131:BF510))*I34),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ROUND((SUM(BG131:BG510)),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ROUND((SUM(BH131:BH510)),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ROUND((SUM(BI131:BI510)),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01.4.1 - Zdravotně tec...</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J131</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142</v>
      </c>
      <c r="E97" s="182"/>
      <c r="F97" s="182"/>
      <c r="G97" s="182"/>
      <c r="H97" s="182"/>
      <c r="I97" s="182"/>
      <c r="J97" s="183">
        <f>J132</f>
        <v>0</v>
      </c>
      <c r="K97" s="180"/>
      <c r="L97" s="184"/>
      <c r="S97" s="9"/>
      <c r="T97" s="9"/>
      <c r="U97" s="9"/>
      <c r="V97" s="9"/>
      <c r="W97" s="9"/>
      <c r="X97" s="9"/>
      <c r="Y97" s="9"/>
      <c r="Z97" s="9"/>
      <c r="AA97" s="9"/>
      <c r="AB97" s="9"/>
      <c r="AC97" s="9"/>
      <c r="AD97" s="9"/>
      <c r="AE97" s="9"/>
    </row>
    <row r="98" s="10" customFormat="1" ht="19.92" customHeight="1">
      <c r="A98" s="10"/>
      <c r="B98" s="185"/>
      <c r="C98" s="186"/>
      <c r="D98" s="187" t="s">
        <v>143</v>
      </c>
      <c r="E98" s="188"/>
      <c r="F98" s="188"/>
      <c r="G98" s="188"/>
      <c r="H98" s="188"/>
      <c r="I98" s="188"/>
      <c r="J98" s="189">
        <f>J133</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145</v>
      </c>
      <c r="E99" s="188"/>
      <c r="F99" s="188"/>
      <c r="G99" s="188"/>
      <c r="H99" s="188"/>
      <c r="I99" s="188"/>
      <c r="J99" s="189">
        <f>J212</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146</v>
      </c>
      <c r="E100" s="188"/>
      <c r="F100" s="188"/>
      <c r="G100" s="188"/>
      <c r="H100" s="188"/>
      <c r="I100" s="188"/>
      <c r="J100" s="189">
        <f>J217</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2166</v>
      </c>
      <c r="E101" s="188"/>
      <c r="F101" s="188"/>
      <c r="G101" s="188"/>
      <c r="H101" s="188"/>
      <c r="I101" s="188"/>
      <c r="J101" s="189">
        <f>J228</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149</v>
      </c>
      <c r="E102" s="188"/>
      <c r="F102" s="188"/>
      <c r="G102" s="188"/>
      <c r="H102" s="188"/>
      <c r="I102" s="188"/>
      <c r="J102" s="189">
        <f>J236</f>
        <v>0</v>
      </c>
      <c r="K102" s="186"/>
      <c r="L102" s="190"/>
      <c r="S102" s="10"/>
      <c r="T102" s="10"/>
      <c r="U102" s="10"/>
      <c r="V102" s="10"/>
      <c r="W102" s="10"/>
      <c r="X102" s="10"/>
      <c r="Y102" s="10"/>
      <c r="Z102" s="10"/>
      <c r="AA102" s="10"/>
      <c r="AB102" s="10"/>
      <c r="AC102" s="10"/>
      <c r="AD102" s="10"/>
      <c r="AE102" s="10"/>
    </row>
    <row r="103" s="9" customFormat="1" ht="24.96" customHeight="1">
      <c r="A103" s="9"/>
      <c r="B103" s="179"/>
      <c r="C103" s="180"/>
      <c r="D103" s="181" t="s">
        <v>150</v>
      </c>
      <c r="E103" s="182"/>
      <c r="F103" s="182"/>
      <c r="G103" s="182"/>
      <c r="H103" s="182"/>
      <c r="I103" s="182"/>
      <c r="J103" s="183">
        <f>J239</f>
        <v>0</v>
      </c>
      <c r="K103" s="180"/>
      <c r="L103" s="184"/>
      <c r="S103" s="9"/>
      <c r="T103" s="9"/>
      <c r="U103" s="9"/>
      <c r="V103" s="9"/>
      <c r="W103" s="9"/>
      <c r="X103" s="9"/>
      <c r="Y103" s="9"/>
      <c r="Z103" s="9"/>
      <c r="AA103" s="9"/>
      <c r="AB103" s="9"/>
      <c r="AC103" s="9"/>
      <c r="AD103" s="9"/>
      <c r="AE103" s="9"/>
    </row>
    <row r="104" s="10" customFormat="1" ht="19.92" customHeight="1">
      <c r="A104" s="10"/>
      <c r="B104" s="185"/>
      <c r="C104" s="186"/>
      <c r="D104" s="187" t="s">
        <v>154</v>
      </c>
      <c r="E104" s="188"/>
      <c r="F104" s="188"/>
      <c r="G104" s="188"/>
      <c r="H104" s="188"/>
      <c r="I104" s="188"/>
      <c r="J104" s="189">
        <f>J240</f>
        <v>0</v>
      </c>
      <c r="K104" s="186"/>
      <c r="L104" s="190"/>
      <c r="S104" s="10"/>
      <c r="T104" s="10"/>
      <c r="U104" s="10"/>
      <c r="V104" s="10"/>
      <c r="W104" s="10"/>
      <c r="X104" s="10"/>
      <c r="Y104" s="10"/>
      <c r="Z104" s="10"/>
      <c r="AA104" s="10"/>
      <c r="AB104" s="10"/>
      <c r="AC104" s="10"/>
      <c r="AD104" s="10"/>
      <c r="AE104" s="10"/>
    </row>
    <row r="105" s="10" customFormat="1" ht="19.92" customHeight="1">
      <c r="A105" s="10"/>
      <c r="B105" s="185"/>
      <c r="C105" s="186"/>
      <c r="D105" s="187" t="s">
        <v>2167</v>
      </c>
      <c r="E105" s="188"/>
      <c r="F105" s="188"/>
      <c r="G105" s="188"/>
      <c r="H105" s="188"/>
      <c r="I105" s="188"/>
      <c r="J105" s="189">
        <f>J301</f>
        <v>0</v>
      </c>
      <c r="K105" s="186"/>
      <c r="L105" s="190"/>
      <c r="S105" s="10"/>
      <c r="T105" s="10"/>
      <c r="U105" s="10"/>
      <c r="V105" s="10"/>
      <c r="W105" s="10"/>
      <c r="X105" s="10"/>
      <c r="Y105" s="10"/>
      <c r="Z105" s="10"/>
      <c r="AA105" s="10"/>
      <c r="AB105" s="10"/>
      <c r="AC105" s="10"/>
      <c r="AD105" s="10"/>
      <c r="AE105" s="10"/>
    </row>
    <row r="106" s="10" customFormat="1" ht="19.92" customHeight="1">
      <c r="A106" s="10"/>
      <c r="B106" s="185"/>
      <c r="C106" s="186"/>
      <c r="D106" s="187" t="s">
        <v>2168</v>
      </c>
      <c r="E106" s="188"/>
      <c r="F106" s="188"/>
      <c r="G106" s="188"/>
      <c r="H106" s="188"/>
      <c r="I106" s="188"/>
      <c r="J106" s="189">
        <f>J363</f>
        <v>0</v>
      </c>
      <c r="K106" s="186"/>
      <c r="L106" s="190"/>
      <c r="S106" s="10"/>
      <c r="T106" s="10"/>
      <c r="U106" s="10"/>
      <c r="V106" s="10"/>
      <c r="W106" s="10"/>
      <c r="X106" s="10"/>
      <c r="Y106" s="10"/>
      <c r="Z106" s="10"/>
      <c r="AA106" s="10"/>
      <c r="AB106" s="10"/>
      <c r="AC106" s="10"/>
      <c r="AD106" s="10"/>
      <c r="AE106" s="10"/>
    </row>
    <row r="107" s="10" customFormat="1" ht="19.92" customHeight="1">
      <c r="A107" s="10"/>
      <c r="B107" s="185"/>
      <c r="C107" s="186"/>
      <c r="D107" s="187" t="s">
        <v>2169</v>
      </c>
      <c r="E107" s="188"/>
      <c r="F107" s="188"/>
      <c r="G107" s="188"/>
      <c r="H107" s="188"/>
      <c r="I107" s="188"/>
      <c r="J107" s="189">
        <f>J474</f>
        <v>0</v>
      </c>
      <c r="K107" s="186"/>
      <c r="L107" s="190"/>
      <c r="S107" s="10"/>
      <c r="T107" s="10"/>
      <c r="U107" s="10"/>
      <c r="V107" s="10"/>
      <c r="W107" s="10"/>
      <c r="X107" s="10"/>
      <c r="Y107" s="10"/>
      <c r="Z107" s="10"/>
      <c r="AA107" s="10"/>
      <c r="AB107" s="10"/>
      <c r="AC107" s="10"/>
      <c r="AD107" s="10"/>
      <c r="AE107" s="10"/>
    </row>
    <row r="108" s="10" customFormat="1" ht="19.92" customHeight="1">
      <c r="A108" s="10"/>
      <c r="B108" s="185"/>
      <c r="C108" s="186"/>
      <c r="D108" s="187" t="s">
        <v>2170</v>
      </c>
      <c r="E108" s="188"/>
      <c r="F108" s="188"/>
      <c r="G108" s="188"/>
      <c r="H108" s="188"/>
      <c r="I108" s="188"/>
      <c r="J108" s="189">
        <f>J491</f>
        <v>0</v>
      </c>
      <c r="K108" s="186"/>
      <c r="L108" s="190"/>
      <c r="S108" s="10"/>
      <c r="T108" s="10"/>
      <c r="U108" s="10"/>
      <c r="V108" s="10"/>
      <c r="W108" s="10"/>
      <c r="X108" s="10"/>
      <c r="Y108" s="10"/>
      <c r="Z108" s="10"/>
      <c r="AA108" s="10"/>
      <c r="AB108" s="10"/>
      <c r="AC108" s="10"/>
      <c r="AD108" s="10"/>
      <c r="AE108" s="10"/>
    </row>
    <row r="109" s="10" customFormat="1" ht="19.92" customHeight="1">
      <c r="A109" s="10"/>
      <c r="B109" s="185"/>
      <c r="C109" s="186"/>
      <c r="D109" s="187" t="s">
        <v>2171</v>
      </c>
      <c r="E109" s="188"/>
      <c r="F109" s="188"/>
      <c r="G109" s="188"/>
      <c r="H109" s="188"/>
      <c r="I109" s="188"/>
      <c r="J109" s="189">
        <f>J495</f>
        <v>0</v>
      </c>
      <c r="K109" s="186"/>
      <c r="L109" s="190"/>
      <c r="S109" s="10"/>
      <c r="T109" s="10"/>
      <c r="U109" s="10"/>
      <c r="V109" s="10"/>
      <c r="W109" s="10"/>
      <c r="X109" s="10"/>
      <c r="Y109" s="10"/>
      <c r="Z109" s="10"/>
      <c r="AA109" s="10"/>
      <c r="AB109" s="10"/>
      <c r="AC109" s="10"/>
      <c r="AD109" s="10"/>
      <c r="AE109" s="10"/>
    </row>
    <row r="110" s="10" customFormat="1" ht="19.92" customHeight="1">
      <c r="A110" s="10"/>
      <c r="B110" s="185"/>
      <c r="C110" s="186"/>
      <c r="D110" s="187" t="s">
        <v>159</v>
      </c>
      <c r="E110" s="188"/>
      <c r="F110" s="188"/>
      <c r="G110" s="188"/>
      <c r="H110" s="188"/>
      <c r="I110" s="188"/>
      <c r="J110" s="189">
        <f>J500</f>
        <v>0</v>
      </c>
      <c r="K110" s="186"/>
      <c r="L110" s="190"/>
      <c r="S110" s="10"/>
      <c r="T110" s="10"/>
      <c r="U110" s="10"/>
      <c r="V110" s="10"/>
      <c r="W110" s="10"/>
      <c r="X110" s="10"/>
      <c r="Y110" s="10"/>
      <c r="Z110" s="10"/>
      <c r="AA110" s="10"/>
      <c r="AB110" s="10"/>
      <c r="AC110" s="10"/>
      <c r="AD110" s="10"/>
      <c r="AE110" s="10"/>
    </row>
    <row r="111" s="9" customFormat="1" ht="24.96" customHeight="1">
      <c r="A111" s="9"/>
      <c r="B111" s="179"/>
      <c r="C111" s="180"/>
      <c r="D111" s="181" t="s">
        <v>2172</v>
      </c>
      <c r="E111" s="182"/>
      <c r="F111" s="182"/>
      <c r="G111" s="182"/>
      <c r="H111" s="182"/>
      <c r="I111" s="182"/>
      <c r="J111" s="183">
        <f>J508</f>
        <v>0</v>
      </c>
      <c r="K111" s="180"/>
      <c r="L111" s="184"/>
      <c r="S111" s="9"/>
      <c r="T111" s="9"/>
      <c r="U111" s="9"/>
      <c r="V111" s="9"/>
      <c r="W111" s="9"/>
      <c r="X111" s="9"/>
      <c r="Y111" s="9"/>
      <c r="Z111" s="9"/>
      <c r="AA111" s="9"/>
      <c r="AB111" s="9"/>
      <c r="AC111" s="9"/>
      <c r="AD111" s="9"/>
      <c r="AE111" s="9"/>
    </row>
    <row r="112" s="2" customFormat="1" ht="21.84"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66"/>
      <c r="C113" s="67"/>
      <c r="D113" s="67"/>
      <c r="E113" s="67"/>
      <c r="F113" s="67"/>
      <c r="G113" s="67"/>
      <c r="H113" s="67"/>
      <c r="I113" s="67"/>
      <c r="J113" s="67"/>
      <c r="K113" s="67"/>
      <c r="L113" s="63"/>
      <c r="S113" s="38"/>
      <c r="T113" s="38"/>
      <c r="U113" s="38"/>
      <c r="V113" s="38"/>
      <c r="W113" s="38"/>
      <c r="X113" s="38"/>
      <c r="Y113" s="38"/>
      <c r="Z113" s="38"/>
      <c r="AA113" s="38"/>
      <c r="AB113" s="38"/>
      <c r="AC113" s="38"/>
      <c r="AD113" s="38"/>
      <c r="AE113" s="38"/>
    </row>
    <row r="117" s="2" customFormat="1" ht="6.96" customHeight="1">
      <c r="A117" s="38"/>
      <c r="B117" s="68"/>
      <c r="C117" s="69"/>
      <c r="D117" s="69"/>
      <c r="E117" s="69"/>
      <c r="F117" s="69"/>
      <c r="G117" s="69"/>
      <c r="H117" s="69"/>
      <c r="I117" s="69"/>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166</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174" t="str">
        <f>E7</f>
        <v>0022025 - Transformace Domova pod Kuňkou - areál Ke Tvrzi</v>
      </c>
      <c r="F121" s="32"/>
      <c r="G121" s="32"/>
      <c r="H121" s="32"/>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135</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76" t="str">
        <f>E9</f>
        <v>SO 01.4.1 - Zdravotně tec...</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20</v>
      </c>
      <c r="D125" s="40"/>
      <c r="E125" s="40"/>
      <c r="F125" s="27" t="str">
        <f>F12</f>
        <v xml:space="preserve"> </v>
      </c>
      <c r="G125" s="40"/>
      <c r="H125" s="40"/>
      <c r="I125" s="32" t="s">
        <v>22</v>
      </c>
      <c r="J125" s="79" t="str">
        <f>IF(J12="","",J12)</f>
        <v>28. 3. 2025</v>
      </c>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5.15" customHeight="1">
      <c r="A127" s="38"/>
      <c r="B127" s="39"/>
      <c r="C127" s="32" t="s">
        <v>24</v>
      </c>
      <c r="D127" s="40"/>
      <c r="E127" s="40"/>
      <c r="F127" s="27" t="str">
        <f>E15</f>
        <v>Pardubický kraj</v>
      </c>
      <c r="G127" s="40"/>
      <c r="H127" s="40"/>
      <c r="I127" s="32" t="s">
        <v>32</v>
      </c>
      <c r="J127" s="36" t="str">
        <f>E21</f>
        <v>Sinc s.r.o.</v>
      </c>
      <c r="K127" s="40"/>
      <c r="L127" s="63"/>
      <c r="S127" s="38"/>
      <c r="T127" s="38"/>
      <c r="U127" s="38"/>
      <c r="V127" s="38"/>
      <c r="W127" s="38"/>
      <c r="X127" s="38"/>
      <c r="Y127" s="38"/>
      <c r="Z127" s="38"/>
      <c r="AA127" s="38"/>
      <c r="AB127" s="38"/>
      <c r="AC127" s="38"/>
      <c r="AD127" s="38"/>
      <c r="AE127" s="38"/>
    </row>
    <row r="128" s="2" customFormat="1" ht="15.15" customHeight="1">
      <c r="A128" s="38"/>
      <c r="B128" s="39"/>
      <c r="C128" s="32" t="s">
        <v>30</v>
      </c>
      <c r="D128" s="40"/>
      <c r="E128" s="40"/>
      <c r="F128" s="27" t="str">
        <f>IF(E18="","",E18)</f>
        <v>Vyplň údaj</v>
      </c>
      <c r="G128" s="40"/>
      <c r="H128" s="40"/>
      <c r="I128" s="32" t="s">
        <v>37</v>
      </c>
      <c r="J128" s="36" t="str">
        <f>E24</f>
        <v xml:space="preserve"> </v>
      </c>
      <c r="K128" s="40"/>
      <c r="L128" s="63"/>
      <c r="S128" s="38"/>
      <c r="T128" s="38"/>
      <c r="U128" s="38"/>
      <c r="V128" s="38"/>
      <c r="W128" s="38"/>
      <c r="X128" s="38"/>
      <c r="Y128" s="38"/>
      <c r="Z128" s="38"/>
      <c r="AA128" s="38"/>
      <c r="AB128" s="38"/>
      <c r="AC128" s="38"/>
      <c r="AD128" s="38"/>
      <c r="AE128" s="38"/>
    </row>
    <row r="129" s="2" customFormat="1" ht="10.32"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11" customFormat="1" ht="29.28" customHeight="1">
      <c r="A130" s="191"/>
      <c r="B130" s="192"/>
      <c r="C130" s="193" t="s">
        <v>167</v>
      </c>
      <c r="D130" s="194" t="s">
        <v>64</v>
      </c>
      <c r="E130" s="194" t="s">
        <v>60</v>
      </c>
      <c r="F130" s="194" t="s">
        <v>61</v>
      </c>
      <c r="G130" s="194" t="s">
        <v>168</v>
      </c>
      <c r="H130" s="194" t="s">
        <v>169</v>
      </c>
      <c r="I130" s="194" t="s">
        <v>170</v>
      </c>
      <c r="J130" s="194" t="s">
        <v>139</v>
      </c>
      <c r="K130" s="195" t="s">
        <v>171</v>
      </c>
      <c r="L130" s="196"/>
      <c r="M130" s="100" t="s">
        <v>1</v>
      </c>
      <c r="N130" s="101" t="s">
        <v>43</v>
      </c>
      <c r="O130" s="101" t="s">
        <v>172</v>
      </c>
      <c r="P130" s="101" t="s">
        <v>173</v>
      </c>
      <c r="Q130" s="101" t="s">
        <v>174</v>
      </c>
      <c r="R130" s="101" t="s">
        <v>175</v>
      </c>
      <c r="S130" s="101" t="s">
        <v>176</v>
      </c>
      <c r="T130" s="102" t="s">
        <v>177</v>
      </c>
      <c r="U130" s="191"/>
      <c r="V130" s="191"/>
      <c r="W130" s="191"/>
      <c r="X130" s="191"/>
      <c r="Y130" s="191"/>
      <c r="Z130" s="191"/>
      <c r="AA130" s="191"/>
      <c r="AB130" s="191"/>
      <c r="AC130" s="191"/>
      <c r="AD130" s="191"/>
      <c r="AE130" s="191"/>
    </row>
    <row r="131" s="2" customFormat="1" ht="22.8" customHeight="1">
      <c r="A131" s="38"/>
      <c r="B131" s="39"/>
      <c r="C131" s="107" t="s">
        <v>178</v>
      </c>
      <c r="D131" s="40"/>
      <c r="E131" s="40"/>
      <c r="F131" s="40"/>
      <c r="G131" s="40"/>
      <c r="H131" s="40"/>
      <c r="I131" s="40"/>
      <c r="J131" s="197">
        <f>BK131</f>
        <v>0</v>
      </c>
      <c r="K131" s="40"/>
      <c r="L131" s="44"/>
      <c r="M131" s="103"/>
      <c r="N131" s="198"/>
      <c r="O131" s="104"/>
      <c r="P131" s="199">
        <f>P132+P239+P508</f>
        <v>0</v>
      </c>
      <c r="Q131" s="104"/>
      <c r="R131" s="199">
        <f>R132+R239+R508</f>
        <v>0</v>
      </c>
      <c r="S131" s="104"/>
      <c r="T131" s="200">
        <f>T132+T239+T508</f>
        <v>0</v>
      </c>
      <c r="U131" s="38"/>
      <c r="V131" s="38"/>
      <c r="W131" s="38"/>
      <c r="X131" s="38"/>
      <c r="Y131" s="38"/>
      <c r="Z131" s="38"/>
      <c r="AA131" s="38"/>
      <c r="AB131" s="38"/>
      <c r="AC131" s="38"/>
      <c r="AD131" s="38"/>
      <c r="AE131" s="38"/>
      <c r="AT131" s="17" t="s">
        <v>78</v>
      </c>
      <c r="AU131" s="17" t="s">
        <v>141</v>
      </c>
      <c r="BK131" s="201">
        <f>BK132+BK239+BK508</f>
        <v>0</v>
      </c>
    </row>
    <row r="132" s="12" customFormat="1" ht="25.92" customHeight="1">
      <c r="A132" s="12"/>
      <c r="B132" s="202"/>
      <c r="C132" s="203"/>
      <c r="D132" s="204" t="s">
        <v>78</v>
      </c>
      <c r="E132" s="205" t="s">
        <v>179</v>
      </c>
      <c r="F132" s="205" t="s">
        <v>180</v>
      </c>
      <c r="G132" s="203"/>
      <c r="H132" s="203"/>
      <c r="I132" s="206"/>
      <c r="J132" s="207">
        <f>BK132</f>
        <v>0</v>
      </c>
      <c r="K132" s="203"/>
      <c r="L132" s="208"/>
      <c r="M132" s="209"/>
      <c r="N132" s="210"/>
      <c r="O132" s="210"/>
      <c r="P132" s="211">
        <f>P133+P212+P217+P228+P236</f>
        <v>0</v>
      </c>
      <c r="Q132" s="210"/>
      <c r="R132" s="211">
        <f>R133+R212+R217+R228+R236</f>
        <v>0</v>
      </c>
      <c r="S132" s="210"/>
      <c r="T132" s="212">
        <f>T133+T212+T217+T228+T236</f>
        <v>0</v>
      </c>
      <c r="U132" s="12"/>
      <c r="V132" s="12"/>
      <c r="W132" s="12"/>
      <c r="X132" s="12"/>
      <c r="Y132" s="12"/>
      <c r="Z132" s="12"/>
      <c r="AA132" s="12"/>
      <c r="AB132" s="12"/>
      <c r="AC132" s="12"/>
      <c r="AD132" s="12"/>
      <c r="AE132" s="12"/>
      <c r="AR132" s="213" t="s">
        <v>86</v>
      </c>
      <c r="AT132" s="214" t="s">
        <v>78</v>
      </c>
      <c r="AU132" s="214" t="s">
        <v>79</v>
      </c>
      <c r="AY132" s="213" t="s">
        <v>181</v>
      </c>
      <c r="BK132" s="215">
        <f>BK133+BK212+BK217+BK228+BK236</f>
        <v>0</v>
      </c>
    </row>
    <row r="133" s="12" customFormat="1" ht="22.8" customHeight="1">
      <c r="A133" s="12"/>
      <c r="B133" s="202"/>
      <c r="C133" s="203"/>
      <c r="D133" s="204" t="s">
        <v>78</v>
      </c>
      <c r="E133" s="216" t="s">
        <v>86</v>
      </c>
      <c r="F133" s="216" t="s">
        <v>182</v>
      </c>
      <c r="G133" s="203"/>
      <c r="H133" s="203"/>
      <c r="I133" s="206"/>
      <c r="J133" s="217">
        <f>BK133</f>
        <v>0</v>
      </c>
      <c r="K133" s="203"/>
      <c r="L133" s="208"/>
      <c r="M133" s="209"/>
      <c r="N133" s="210"/>
      <c r="O133" s="210"/>
      <c r="P133" s="211">
        <f>SUM(P134:P211)</f>
        <v>0</v>
      </c>
      <c r="Q133" s="210"/>
      <c r="R133" s="211">
        <f>SUM(R134:R211)</f>
        <v>0</v>
      </c>
      <c r="S133" s="210"/>
      <c r="T133" s="212">
        <f>SUM(T134:T211)</f>
        <v>0</v>
      </c>
      <c r="U133" s="12"/>
      <c r="V133" s="12"/>
      <c r="W133" s="12"/>
      <c r="X133" s="12"/>
      <c r="Y133" s="12"/>
      <c r="Z133" s="12"/>
      <c r="AA133" s="12"/>
      <c r="AB133" s="12"/>
      <c r="AC133" s="12"/>
      <c r="AD133" s="12"/>
      <c r="AE133" s="12"/>
      <c r="AR133" s="213" t="s">
        <v>86</v>
      </c>
      <c r="AT133" s="214" t="s">
        <v>78</v>
      </c>
      <c r="AU133" s="214" t="s">
        <v>86</v>
      </c>
      <c r="AY133" s="213" t="s">
        <v>181</v>
      </c>
      <c r="BK133" s="215">
        <f>SUM(BK134:BK211)</f>
        <v>0</v>
      </c>
    </row>
    <row r="134" s="2" customFormat="1" ht="44.25" customHeight="1">
      <c r="A134" s="38"/>
      <c r="B134" s="39"/>
      <c r="C134" s="218" t="s">
        <v>86</v>
      </c>
      <c r="D134" s="218" t="s">
        <v>183</v>
      </c>
      <c r="E134" s="219" t="s">
        <v>2173</v>
      </c>
      <c r="F134" s="220" t="s">
        <v>2174</v>
      </c>
      <c r="G134" s="221" t="s">
        <v>186</v>
      </c>
      <c r="H134" s="222">
        <v>159.07499999999999</v>
      </c>
      <c r="I134" s="223"/>
      <c r="J134" s="224">
        <f>ROUND(I134*H134,2)</f>
        <v>0</v>
      </c>
      <c r="K134" s="220" t="s">
        <v>187</v>
      </c>
      <c r="L134" s="44"/>
      <c r="M134" s="225" t="s">
        <v>1</v>
      </c>
      <c r="N134" s="226" t="s">
        <v>45</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188</v>
      </c>
      <c r="AT134" s="229" t="s">
        <v>183</v>
      </c>
      <c r="AU134" s="229" t="s">
        <v>127</v>
      </c>
      <c r="AY134" s="17" t="s">
        <v>181</v>
      </c>
      <c r="BE134" s="230">
        <f>IF(N134="základní",J134,0)</f>
        <v>0</v>
      </c>
      <c r="BF134" s="230">
        <f>IF(N134="snížená",J134,0)</f>
        <v>0</v>
      </c>
      <c r="BG134" s="230">
        <f>IF(N134="zákl. přenesená",J134,0)</f>
        <v>0</v>
      </c>
      <c r="BH134" s="230">
        <f>IF(N134="sníž. přenesená",J134,0)</f>
        <v>0</v>
      </c>
      <c r="BI134" s="230">
        <f>IF(N134="nulová",J134,0)</f>
        <v>0</v>
      </c>
      <c r="BJ134" s="17" t="s">
        <v>127</v>
      </c>
      <c r="BK134" s="230">
        <f>ROUND(I134*H134,2)</f>
        <v>0</v>
      </c>
      <c r="BL134" s="17" t="s">
        <v>188</v>
      </c>
      <c r="BM134" s="229" t="s">
        <v>127</v>
      </c>
    </row>
    <row r="135" s="2" customFormat="1">
      <c r="A135" s="38"/>
      <c r="B135" s="39"/>
      <c r="C135" s="40"/>
      <c r="D135" s="231" t="s">
        <v>189</v>
      </c>
      <c r="E135" s="40"/>
      <c r="F135" s="232" t="s">
        <v>2175</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189</v>
      </c>
      <c r="AU135" s="17" t="s">
        <v>127</v>
      </c>
    </row>
    <row r="136" s="13" customFormat="1">
      <c r="A136" s="13"/>
      <c r="B136" s="236"/>
      <c r="C136" s="237"/>
      <c r="D136" s="238" t="s">
        <v>191</v>
      </c>
      <c r="E136" s="239" t="s">
        <v>1</v>
      </c>
      <c r="F136" s="240" t="s">
        <v>2176</v>
      </c>
      <c r="G136" s="237"/>
      <c r="H136" s="241">
        <v>7.875</v>
      </c>
      <c r="I136" s="242"/>
      <c r="J136" s="237"/>
      <c r="K136" s="237"/>
      <c r="L136" s="243"/>
      <c r="M136" s="244"/>
      <c r="N136" s="245"/>
      <c r="O136" s="245"/>
      <c r="P136" s="245"/>
      <c r="Q136" s="245"/>
      <c r="R136" s="245"/>
      <c r="S136" s="245"/>
      <c r="T136" s="246"/>
      <c r="U136" s="13"/>
      <c r="V136" s="13"/>
      <c r="W136" s="13"/>
      <c r="X136" s="13"/>
      <c r="Y136" s="13"/>
      <c r="Z136" s="13"/>
      <c r="AA136" s="13"/>
      <c r="AB136" s="13"/>
      <c r="AC136" s="13"/>
      <c r="AD136" s="13"/>
      <c r="AE136" s="13"/>
      <c r="AT136" s="247" t="s">
        <v>191</v>
      </c>
      <c r="AU136" s="247" t="s">
        <v>127</v>
      </c>
      <c r="AV136" s="13" t="s">
        <v>127</v>
      </c>
      <c r="AW136" s="13" t="s">
        <v>36</v>
      </c>
      <c r="AX136" s="13" t="s">
        <v>79</v>
      </c>
      <c r="AY136" s="247" t="s">
        <v>181</v>
      </c>
    </row>
    <row r="137" s="13" customFormat="1">
      <c r="A137" s="13"/>
      <c r="B137" s="236"/>
      <c r="C137" s="237"/>
      <c r="D137" s="238" t="s">
        <v>191</v>
      </c>
      <c r="E137" s="239" t="s">
        <v>1</v>
      </c>
      <c r="F137" s="240" t="s">
        <v>2177</v>
      </c>
      <c r="G137" s="237"/>
      <c r="H137" s="241">
        <v>151.19999999999999</v>
      </c>
      <c r="I137" s="242"/>
      <c r="J137" s="237"/>
      <c r="K137" s="237"/>
      <c r="L137" s="243"/>
      <c r="M137" s="244"/>
      <c r="N137" s="245"/>
      <c r="O137" s="245"/>
      <c r="P137" s="245"/>
      <c r="Q137" s="245"/>
      <c r="R137" s="245"/>
      <c r="S137" s="245"/>
      <c r="T137" s="246"/>
      <c r="U137" s="13"/>
      <c r="V137" s="13"/>
      <c r="W137" s="13"/>
      <c r="X137" s="13"/>
      <c r="Y137" s="13"/>
      <c r="Z137" s="13"/>
      <c r="AA137" s="13"/>
      <c r="AB137" s="13"/>
      <c r="AC137" s="13"/>
      <c r="AD137" s="13"/>
      <c r="AE137" s="13"/>
      <c r="AT137" s="247" t="s">
        <v>191</v>
      </c>
      <c r="AU137" s="247" t="s">
        <v>127</v>
      </c>
      <c r="AV137" s="13" t="s">
        <v>127</v>
      </c>
      <c r="AW137" s="13" t="s">
        <v>36</v>
      </c>
      <c r="AX137" s="13" t="s">
        <v>79</v>
      </c>
      <c r="AY137" s="247" t="s">
        <v>181</v>
      </c>
    </row>
    <row r="138" s="14" customFormat="1">
      <c r="A138" s="14"/>
      <c r="B138" s="248"/>
      <c r="C138" s="249"/>
      <c r="D138" s="238" t="s">
        <v>191</v>
      </c>
      <c r="E138" s="250" t="s">
        <v>1</v>
      </c>
      <c r="F138" s="251" t="s">
        <v>193</v>
      </c>
      <c r="G138" s="249"/>
      <c r="H138" s="252">
        <v>159.07499999999999</v>
      </c>
      <c r="I138" s="253"/>
      <c r="J138" s="249"/>
      <c r="K138" s="249"/>
      <c r="L138" s="254"/>
      <c r="M138" s="255"/>
      <c r="N138" s="256"/>
      <c r="O138" s="256"/>
      <c r="P138" s="256"/>
      <c r="Q138" s="256"/>
      <c r="R138" s="256"/>
      <c r="S138" s="256"/>
      <c r="T138" s="257"/>
      <c r="U138" s="14"/>
      <c r="V138" s="14"/>
      <c r="W138" s="14"/>
      <c r="X138" s="14"/>
      <c r="Y138" s="14"/>
      <c r="Z138" s="14"/>
      <c r="AA138" s="14"/>
      <c r="AB138" s="14"/>
      <c r="AC138" s="14"/>
      <c r="AD138" s="14"/>
      <c r="AE138" s="14"/>
      <c r="AT138" s="258" t="s">
        <v>191</v>
      </c>
      <c r="AU138" s="258" t="s">
        <v>127</v>
      </c>
      <c r="AV138" s="14" t="s">
        <v>188</v>
      </c>
      <c r="AW138" s="14" t="s">
        <v>36</v>
      </c>
      <c r="AX138" s="14" t="s">
        <v>86</v>
      </c>
      <c r="AY138" s="258" t="s">
        <v>181</v>
      </c>
    </row>
    <row r="139" s="2" customFormat="1" ht="49.05" customHeight="1">
      <c r="A139" s="38"/>
      <c r="B139" s="39"/>
      <c r="C139" s="218" t="s">
        <v>127</v>
      </c>
      <c r="D139" s="218" t="s">
        <v>183</v>
      </c>
      <c r="E139" s="219" t="s">
        <v>194</v>
      </c>
      <c r="F139" s="220" t="s">
        <v>195</v>
      </c>
      <c r="G139" s="221" t="s">
        <v>186</v>
      </c>
      <c r="H139" s="222">
        <v>64.079999999999998</v>
      </c>
      <c r="I139" s="223"/>
      <c r="J139" s="224">
        <f>ROUND(I139*H139,2)</f>
        <v>0</v>
      </c>
      <c r="K139" s="220" t="s">
        <v>187</v>
      </c>
      <c r="L139" s="44"/>
      <c r="M139" s="225" t="s">
        <v>1</v>
      </c>
      <c r="N139" s="226" t="s">
        <v>45</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188</v>
      </c>
      <c r="AT139" s="229" t="s">
        <v>183</v>
      </c>
      <c r="AU139" s="229" t="s">
        <v>127</v>
      </c>
      <c r="AY139" s="17" t="s">
        <v>181</v>
      </c>
      <c r="BE139" s="230">
        <f>IF(N139="základní",J139,0)</f>
        <v>0</v>
      </c>
      <c r="BF139" s="230">
        <f>IF(N139="snížená",J139,0)</f>
        <v>0</v>
      </c>
      <c r="BG139" s="230">
        <f>IF(N139="zákl. přenesená",J139,0)</f>
        <v>0</v>
      </c>
      <c r="BH139" s="230">
        <f>IF(N139="sníž. přenesená",J139,0)</f>
        <v>0</v>
      </c>
      <c r="BI139" s="230">
        <f>IF(N139="nulová",J139,0)</f>
        <v>0</v>
      </c>
      <c r="BJ139" s="17" t="s">
        <v>127</v>
      </c>
      <c r="BK139" s="230">
        <f>ROUND(I139*H139,2)</f>
        <v>0</v>
      </c>
      <c r="BL139" s="17" t="s">
        <v>188</v>
      </c>
      <c r="BM139" s="229" t="s">
        <v>188</v>
      </c>
    </row>
    <row r="140" s="2" customFormat="1">
      <c r="A140" s="38"/>
      <c r="B140" s="39"/>
      <c r="C140" s="40"/>
      <c r="D140" s="231" t="s">
        <v>189</v>
      </c>
      <c r="E140" s="40"/>
      <c r="F140" s="232" t="s">
        <v>196</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7" t="s">
        <v>189</v>
      </c>
      <c r="AU140" s="17" t="s">
        <v>127</v>
      </c>
    </row>
    <row r="141" s="13" customFormat="1">
      <c r="A141" s="13"/>
      <c r="B141" s="236"/>
      <c r="C141" s="237"/>
      <c r="D141" s="238" t="s">
        <v>191</v>
      </c>
      <c r="E141" s="239" t="s">
        <v>1</v>
      </c>
      <c r="F141" s="240" t="s">
        <v>2178</v>
      </c>
      <c r="G141" s="237"/>
      <c r="H141" s="241">
        <v>26.879999999999999</v>
      </c>
      <c r="I141" s="242"/>
      <c r="J141" s="237"/>
      <c r="K141" s="237"/>
      <c r="L141" s="243"/>
      <c r="M141" s="244"/>
      <c r="N141" s="245"/>
      <c r="O141" s="245"/>
      <c r="P141" s="245"/>
      <c r="Q141" s="245"/>
      <c r="R141" s="245"/>
      <c r="S141" s="245"/>
      <c r="T141" s="246"/>
      <c r="U141" s="13"/>
      <c r="V141" s="13"/>
      <c r="W141" s="13"/>
      <c r="X141" s="13"/>
      <c r="Y141" s="13"/>
      <c r="Z141" s="13"/>
      <c r="AA141" s="13"/>
      <c r="AB141" s="13"/>
      <c r="AC141" s="13"/>
      <c r="AD141" s="13"/>
      <c r="AE141" s="13"/>
      <c r="AT141" s="247" t="s">
        <v>191</v>
      </c>
      <c r="AU141" s="247" t="s">
        <v>127</v>
      </c>
      <c r="AV141" s="13" t="s">
        <v>127</v>
      </c>
      <c r="AW141" s="13" t="s">
        <v>36</v>
      </c>
      <c r="AX141" s="13" t="s">
        <v>79</v>
      </c>
      <c r="AY141" s="247" t="s">
        <v>181</v>
      </c>
    </row>
    <row r="142" s="13" customFormat="1">
      <c r="A142" s="13"/>
      <c r="B142" s="236"/>
      <c r="C142" s="237"/>
      <c r="D142" s="238" t="s">
        <v>191</v>
      </c>
      <c r="E142" s="239" t="s">
        <v>1</v>
      </c>
      <c r="F142" s="240" t="s">
        <v>2179</v>
      </c>
      <c r="G142" s="237"/>
      <c r="H142" s="241">
        <v>12.24</v>
      </c>
      <c r="I142" s="242"/>
      <c r="J142" s="237"/>
      <c r="K142" s="237"/>
      <c r="L142" s="243"/>
      <c r="M142" s="244"/>
      <c r="N142" s="245"/>
      <c r="O142" s="245"/>
      <c r="P142" s="245"/>
      <c r="Q142" s="245"/>
      <c r="R142" s="245"/>
      <c r="S142" s="245"/>
      <c r="T142" s="246"/>
      <c r="U142" s="13"/>
      <c r="V142" s="13"/>
      <c r="W142" s="13"/>
      <c r="X142" s="13"/>
      <c r="Y142" s="13"/>
      <c r="Z142" s="13"/>
      <c r="AA142" s="13"/>
      <c r="AB142" s="13"/>
      <c r="AC142" s="13"/>
      <c r="AD142" s="13"/>
      <c r="AE142" s="13"/>
      <c r="AT142" s="247" t="s">
        <v>191</v>
      </c>
      <c r="AU142" s="247" t="s">
        <v>127</v>
      </c>
      <c r="AV142" s="13" t="s">
        <v>127</v>
      </c>
      <c r="AW142" s="13" t="s">
        <v>36</v>
      </c>
      <c r="AX142" s="13" t="s">
        <v>79</v>
      </c>
      <c r="AY142" s="247" t="s">
        <v>181</v>
      </c>
    </row>
    <row r="143" s="13" customFormat="1">
      <c r="A143" s="13"/>
      <c r="B143" s="236"/>
      <c r="C143" s="237"/>
      <c r="D143" s="238" t="s">
        <v>191</v>
      </c>
      <c r="E143" s="239" t="s">
        <v>1</v>
      </c>
      <c r="F143" s="240" t="s">
        <v>2180</v>
      </c>
      <c r="G143" s="237"/>
      <c r="H143" s="241">
        <v>24.960000000000001</v>
      </c>
      <c r="I143" s="242"/>
      <c r="J143" s="237"/>
      <c r="K143" s="237"/>
      <c r="L143" s="243"/>
      <c r="M143" s="244"/>
      <c r="N143" s="245"/>
      <c r="O143" s="245"/>
      <c r="P143" s="245"/>
      <c r="Q143" s="245"/>
      <c r="R143" s="245"/>
      <c r="S143" s="245"/>
      <c r="T143" s="246"/>
      <c r="U143" s="13"/>
      <c r="V143" s="13"/>
      <c r="W143" s="13"/>
      <c r="X143" s="13"/>
      <c r="Y143" s="13"/>
      <c r="Z143" s="13"/>
      <c r="AA143" s="13"/>
      <c r="AB143" s="13"/>
      <c r="AC143" s="13"/>
      <c r="AD143" s="13"/>
      <c r="AE143" s="13"/>
      <c r="AT143" s="247" t="s">
        <v>191</v>
      </c>
      <c r="AU143" s="247" t="s">
        <v>127</v>
      </c>
      <c r="AV143" s="13" t="s">
        <v>127</v>
      </c>
      <c r="AW143" s="13" t="s">
        <v>36</v>
      </c>
      <c r="AX143" s="13" t="s">
        <v>79</v>
      </c>
      <c r="AY143" s="247" t="s">
        <v>181</v>
      </c>
    </row>
    <row r="144" s="14" customFormat="1">
      <c r="A144" s="14"/>
      <c r="B144" s="248"/>
      <c r="C144" s="249"/>
      <c r="D144" s="238" t="s">
        <v>191</v>
      </c>
      <c r="E144" s="250" t="s">
        <v>1</v>
      </c>
      <c r="F144" s="251" t="s">
        <v>193</v>
      </c>
      <c r="G144" s="249"/>
      <c r="H144" s="252">
        <v>64.079999999999998</v>
      </c>
      <c r="I144" s="253"/>
      <c r="J144" s="249"/>
      <c r="K144" s="249"/>
      <c r="L144" s="254"/>
      <c r="M144" s="255"/>
      <c r="N144" s="256"/>
      <c r="O144" s="256"/>
      <c r="P144" s="256"/>
      <c r="Q144" s="256"/>
      <c r="R144" s="256"/>
      <c r="S144" s="256"/>
      <c r="T144" s="257"/>
      <c r="U144" s="14"/>
      <c r="V144" s="14"/>
      <c r="W144" s="14"/>
      <c r="X144" s="14"/>
      <c r="Y144" s="14"/>
      <c r="Z144" s="14"/>
      <c r="AA144" s="14"/>
      <c r="AB144" s="14"/>
      <c r="AC144" s="14"/>
      <c r="AD144" s="14"/>
      <c r="AE144" s="14"/>
      <c r="AT144" s="258" t="s">
        <v>191</v>
      </c>
      <c r="AU144" s="258" t="s">
        <v>127</v>
      </c>
      <c r="AV144" s="14" t="s">
        <v>188</v>
      </c>
      <c r="AW144" s="14" t="s">
        <v>36</v>
      </c>
      <c r="AX144" s="14" t="s">
        <v>86</v>
      </c>
      <c r="AY144" s="258" t="s">
        <v>181</v>
      </c>
    </row>
    <row r="145" s="2" customFormat="1" ht="49.05" customHeight="1">
      <c r="A145" s="38"/>
      <c r="B145" s="39"/>
      <c r="C145" s="218" t="s">
        <v>200</v>
      </c>
      <c r="D145" s="218" t="s">
        <v>183</v>
      </c>
      <c r="E145" s="219" t="s">
        <v>2181</v>
      </c>
      <c r="F145" s="220" t="s">
        <v>2182</v>
      </c>
      <c r="G145" s="221" t="s">
        <v>186</v>
      </c>
      <c r="H145" s="222">
        <v>56.539999999999999</v>
      </c>
      <c r="I145" s="223"/>
      <c r="J145" s="224">
        <f>ROUND(I145*H145,2)</f>
        <v>0</v>
      </c>
      <c r="K145" s="220" t="s">
        <v>187</v>
      </c>
      <c r="L145" s="44"/>
      <c r="M145" s="225" t="s">
        <v>1</v>
      </c>
      <c r="N145" s="226" t="s">
        <v>45</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188</v>
      </c>
      <c r="AT145" s="229" t="s">
        <v>183</v>
      </c>
      <c r="AU145" s="229" t="s">
        <v>127</v>
      </c>
      <c r="AY145" s="17" t="s">
        <v>181</v>
      </c>
      <c r="BE145" s="230">
        <f>IF(N145="základní",J145,0)</f>
        <v>0</v>
      </c>
      <c r="BF145" s="230">
        <f>IF(N145="snížená",J145,0)</f>
        <v>0</v>
      </c>
      <c r="BG145" s="230">
        <f>IF(N145="zákl. přenesená",J145,0)</f>
        <v>0</v>
      </c>
      <c r="BH145" s="230">
        <f>IF(N145="sníž. přenesená",J145,0)</f>
        <v>0</v>
      </c>
      <c r="BI145" s="230">
        <f>IF(N145="nulová",J145,0)</f>
        <v>0</v>
      </c>
      <c r="BJ145" s="17" t="s">
        <v>127</v>
      </c>
      <c r="BK145" s="230">
        <f>ROUND(I145*H145,2)</f>
        <v>0</v>
      </c>
      <c r="BL145" s="17" t="s">
        <v>188</v>
      </c>
      <c r="BM145" s="229" t="s">
        <v>203</v>
      </c>
    </row>
    <row r="146" s="2" customFormat="1">
      <c r="A146" s="38"/>
      <c r="B146" s="39"/>
      <c r="C146" s="40"/>
      <c r="D146" s="231" t="s">
        <v>189</v>
      </c>
      <c r="E146" s="40"/>
      <c r="F146" s="232" t="s">
        <v>2183</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189</v>
      </c>
      <c r="AU146" s="17" t="s">
        <v>127</v>
      </c>
    </row>
    <row r="147" s="13" customFormat="1">
      <c r="A147" s="13"/>
      <c r="B147" s="236"/>
      <c r="C147" s="237"/>
      <c r="D147" s="238" t="s">
        <v>191</v>
      </c>
      <c r="E147" s="239" t="s">
        <v>1</v>
      </c>
      <c r="F147" s="240" t="s">
        <v>2184</v>
      </c>
      <c r="G147" s="237"/>
      <c r="H147" s="241">
        <v>8.4000000000000004</v>
      </c>
      <c r="I147" s="242"/>
      <c r="J147" s="237"/>
      <c r="K147" s="237"/>
      <c r="L147" s="243"/>
      <c r="M147" s="244"/>
      <c r="N147" s="245"/>
      <c r="O147" s="245"/>
      <c r="P147" s="245"/>
      <c r="Q147" s="245"/>
      <c r="R147" s="245"/>
      <c r="S147" s="245"/>
      <c r="T147" s="246"/>
      <c r="U147" s="13"/>
      <c r="V147" s="13"/>
      <c r="W147" s="13"/>
      <c r="X147" s="13"/>
      <c r="Y147" s="13"/>
      <c r="Z147" s="13"/>
      <c r="AA147" s="13"/>
      <c r="AB147" s="13"/>
      <c r="AC147" s="13"/>
      <c r="AD147" s="13"/>
      <c r="AE147" s="13"/>
      <c r="AT147" s="247" t="s">
        <v>191</v>
      </c>
      <c r="AU147" s="247" t="s">
        <v>127</v>
      </c>
      <c r="AV147" s="13" t="s">
        <v>127</v>
      </c>
      <c r="AW147" s="13" t="s">
        <v>36</v>
      </c>
      <c r="AX147" s="13" t="s">
        <v>79</v>
      </c>
      <c r="AY147" s="247" t="s">
        <v>181</v>
      </c>
    </row>
    <row r="148" s="13" customFormat="1">
      <c r="A148" s="13"/>
      <c r="B148" s="236"/>
      <c r="C148" s="237"/>
      <c r="D148" s="238" t="s">
        <v>191</v>
      </c>
      <c r="E148" s="239" t="s">
        <v>1</v>
      </c>
      <c r="F148" s="240" t="s">
        <v>2185</v>
      </c>
      <c r="G148" s="237"/>
      <c r="H148" s="241">
        <v>0.78000000000000003</v>
      </c>
      <c r="I148" s="242"/>
      <c r="J148" s="237"/>
      <c r="K148" s="237"/>
      <c r="L148" s="243"/>
      <c r="M148" s="244"/>
      <c r="N148" s="245"/>
      <c r="O148" s="245"/>
      <c r="P148" s="245"/>
      <c r="Q148" s="245"/>
      <c r="R148" s="245"/>
      <c r="S148" s="245"/>
      <c r="T148" s="246"/>
      <c r="U148" s="13"/>
      <c r="V148" s="13"/>
      <c r="W148" s="13"/>
      <c r="X148" s="13"/>
      <c r="Y148" s="13"/>
      <c r="Z148" s="13"/>
      <c r="AA148" s="13"/>
      <c r="AB148" s="13"/>
      <c r="AC148" s="13"/>
      <c r="AD148" s="13"/>
      <c r="AE148" s="13"/>
      <c r="AT148" s="247" t="s">
        <v>191</v>
      </c>
      <c r="AU148" s="247" t="s">
        <v>127</v>
      </c>
      <c r="AV148" s="13" t="s">
        <v>127</v>
      </c>
      <c r="AW148" s="13" t="s">
        <v>36</v>
      </c>
      <c r="AX148" s="13" t="s">
        <v>79</v>
      </c>
      <c r="AY148" s="247" t="s">
        <v>181</v>
      </c>
    </row>
    <row r="149" s="13" customFormat="1">
      <c r="A149" s="13"/>
      <c r="B149" s="236"/>
      <c r="C149" s="237"/>
      <c r="D149" s="238" t="s">
        <v>191</v>
      </c>
      <c r="E149" s="239" t="s">
        <v>1</v>
      </c>
      <c r="F149" s="240" t="s">
        <v>2186</v>
      </c>
      <c r="G149" s="237"/>
      <c r="H149" s="241">
        <v>47.359999999999999</v>
      </c>
      <c r="I149" s="242"/>
      <c r="J149" s="237"/>
      <c r="K149" s="237"/>
      <c r="L149" s="243"/>
      <c r="M149" s="244"/>
      <c r="N149" s="245"/>
      <c r="O149" s="245"/>
      <c r="P149" s="245"/>
      <c r="Q149" s="245"/>
      <c r="R149" s="245"/>
      <c r="S149" s="245"/>
      <c r="T149" s="246"/>
      <c r="U149" s="13"/>
      <c r="V149" s="13"/>
      <c r="W149" s="13"/>
      <c r="X149" s="13"/>
      <c r="Y149" s="13"/>
      <c r="Z149" s="13"/>
      <c r="AA149" s="13"/>
      <c r="AB149" s="13"/>
      <c r="AC149" s="13"/>
      <c r="AD149" s="13"/>
      <c r="AE149" s="13"/>
      <c r="AT149" s="247" t="s">
        <v>191</v>
      </c>
      <c r="AU149" s="247" t="s">
        <v>127</v>
      </c>
      <c r="AV149" s="13" t="s">
        <v>127</v>
      </c>
      <c r="AW149" s="13" t="s">
        <v>36</v>
      </c>
      <c r="AX149" s="13" t="s">
        <v>79</v>
      </c>
      <c r="AY149" s="247" t="s">
        <v>181</v>
      </c>
    </row>
    <row r="150" s="14" customFormat="1">
      <c r="A150" s="14"/>
      <c r="B150" s="248"/>
      <c r="C150" s="249"/>
      <c r="D150" s="238" t="s">
        <v>191</v>
      </c>
      <c r="E150" s="250" t="s">
        <v>1</v>
      </c>
      <c r="F150" s="251" t="s">
        <v>193</v>
      </c>
      <c r="G150" s="249"/>
      <c r="H150" s="252">
        <v>56.539999999999999</v>
      </c>
      <c r="I150" s="253"/>
      <c r="J150" s="249"/>
      <c r="K150" s="249"/>
      <c r="L150" s="254"/>
      <c r="M150" s="255"/>
      <c r="N150" s="256"/>
      <c r="O150" s="256"/>
      <c r="P150" s="256"/>
      <c r="Q150" s="256"/>
      <c r="R150" s="256"/>
      <c r="S150" s="256"/>
      <c r="T150" s="257"/>
      <c r="U150" s="14"/>
      <c r="V150" s="14"/>
      <c r="W150" s="14"/>
      <c r="X150" s="14"/>
      <c r="Y150" s="14"/>
      <c r="Z150" s="14"/>
      <c r="AA150" s="14"/>
      <c r="AB150" s="14"/>
      <c r="AC150" s="14"/>
      <c r="AD150" s="14"/>
      <c r="AE150" s="14"/>
      <c r="AT150" s="258" t="s">
        <v>191</v>
      </c>
      <c r="AU150" s="258" t="s">
        <v>127</v>
      </c>
      <c r="AV150" s="14" t="s">
        <v>188</v>
      </c>
      <c r="AW150" s="14" t="s">
        <v>36</v>
      </c>
      <c r="AX150" s="14" t="s">
        <v>86</v>
      </c>
      <c r="AY150" s="258" t="s">
        <v>181</v>
      </c>
    </row>
    <row r="151" s="2" customFormat="1" ht="37.8" customHeight="1">
      <c r="A151" s="38"/>
      <c r="B151" s="39"/>
      <c r="C151" s="218" t="s">
        <v>188</v>
      </c>
      <c r="D151" s="218" t="s">
        <v>183</v>
      </c>
      <c r="E151" s="219" t="s">
        <v>2187</v>
      </c>
      <c r="F151" s="220" t="s">
        <v>2188</v>
      </c>
      <c r="G151" s="221" t="s">
        <v>227</v>
      </c>
      <c r="H151" s="222">
        <v>188.09999999999999</v>
      </c>
      <c r="I151" s="223"/>
      <c r="J151" s="224">
        <f>ROUND(I151*H151,2)</f>
        <v>0</v>
      </c>
      <c r="K151" s="220" t="s">
        <v>187</v>
      </c>
      <c r="L151" s="44"/>
      <c r="M151" s="225" t="s">
        <v>1</v>
      </c>
      <c r="N151" s="226" t="s">
        <v>45</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188</v>
      </c>
      <c r="AT151" s="229" t="s">
        <v>183</v>
      </c>
      <c r="AU151" s="229" t="s">
        <v>127</v>
      </c>
      <c r="AY151" s="17" t="s">
        <v>181</v>
      </c>
      <c r="BE151" s="230">
        <f>IF(N151="základní",J151,0)</f>
        <v>0</v>
      </c>
      <c r="BF151" s="230">
        <f>IF(N151="snížená",J151,0)</f>
        <v>0</v>
      </c>
      <c r="BG151" s="230">
        <f>IF(N151="zákl. přenesená",J151,0)</f>
        <v>0</v>
      </c>
      <c r="BH151" s="230">
        <f>IF(N151="sníž. přenesená",J151,0)</f>
        <v>0</v>
      </c>
      <c r="BI151" s="230">
        <f>IF(N151="nulová",J151,0)</f>
        <v>0</v>
      </c>
      <c r="BJ151" s="17" t="s">
        <v>127</v>
      </c>
      <c r="BK151" s="230">
        <f>ROUND(I151*H151,2)</f>
        <v>0</v>
      </c>
      <c r="BL151" s="17" t="s">
        <v>188</v>
      </c>
      <c r="BM151" s="229" t="s">
        <v>208</v>
      </c>
    </row>
    <row r="152" s="2" customFormat="1">
      <c r="A152" s="38"/>
      <c r="B152" s="39"/>
      <c r="C152" s="40"/>
      <c r="D152" s="231" t="s">
        <v>189</v>
      </c>
      <c r="E152" s="40"/>
      <c r="F152" s="232" t="s">
        <v>2189</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189</v>
      </c>
      <c r="AU152" s="17" t="s">
        <v>127</v>
      </c>
    </row>
    <row r="153" s="13" customFormat="1">
      <c r="A153" s="13"/>
      <c r="B153" s="236"/>
      <c r="C153" s="237"/>
      <c r="D153" s="238" t="s">
        <v>191</v>
      </c>
      <c r="E153" s="239" t="s">
        <v>1</v>
      </c>
      <c r="F153" s="240" t="s">
        <v>2190</v>
      </c>
      <c r="G153" s="237"/>
      <c r="H153" s="241">
        <v>14</v>
      </c>
      <c r="I153" s="242"/>
      <c r="J153" s="237"/>
      <c r="K153" s="237"/>
      <c r="L153" s="243"/>
      <c r="M153" s="244"/>
      <c r="N153" s="245"/>
      <c r="O153" s="245"/>
      <c r="P153" s="245"/>
      <c r="Q153" s="245"/>
      <c r="R153" s="245"/>
      <c r="S153" s="245"/>
      <c r="T153" s="246"/>
      <c r="U153" s="13"/>
      <c r="V153" s="13"/>
      <c r="W153" s="13"/>
      <c r="X153" s="13"/>
      <c r="Y153" s="13"/>
      <c r="Z153" s="13"/>
      <c r="AA153" s="13"/>
      <c r="AB153" s="13"/>
      <c r="AC153" s="13"/>
      <c r="AD153" s="13"/>
      <c r="AE153" s="13"/>
      <c r="AT153" s="247" t="s">
        <v>191</v>
      </c>
      <c r="AU153" s="247" t="s">
        <v>127</v>
      </c>
      <c r="AV153" s="13" t="s">
        <v>127</v>
      </c>
      <c r="AW153" s="13" t="s">
        <v>36</v>
      </c>
      <c r="AX153" s="13" t="s">
        <v>79</v>
      </c>
      <c r="AY153" s="247" t="s">
        <v>181</v>
      </c>
    </row>
    <row r="154" s="13" customFormat="1">
      <c r="A154" s="13"/>
      <c r="B154" s="236"/>
      <c r="C154" s="237"/>
      <c r="D154" s="238" t="s">
        <v>191</v>
      </c>
      <c r="E154" s="239" t="s">
        <v>1</v>
      </c>
      <c r="F154" s="240" t="s">
        <v>2191</v>
      </c>
      <c r="G154" s="237"/>
      <c r="H154" s="241">
        <v>1.3</v>
      </c>
      <c r="I154" s="242"/>
      <c r="J154" s="237"/>
      <c r="K154" s="237"/>
      <c r="L154" s="243"/>
      <c r="M154" s="244"/>
      <c r="N154" s="245"/>
      <c r="O154" s="245"/>
      <c r="P154" s="245"/>
      <c r="Q154" s="245"/>
      <c r="R154" s="245"/>
      <c r="S154" s="245"/>
      <c r="T154" s="246"/>
      <c r="U154" s="13"/>
      <c r="V154" s="13"/>
      <c r="W154" s="13"/>
      <c r="X154" s="13"/>
      <c r="Y154" s="13"/>
      <c r="Z154" s="13"/>
      <c r="AA154" s="13"/>
      <c r="AB154" s="13"/>
      <c r="AC154" s="13"/>
      <c r="AD154" s="13"/>
      <c r="AE154" s="13"/>
      <c r="AT154" s="247" t="s">
        <v>191</v>
      </c>
      <c r="AU154" s="247" t="s">
        <v>127</v>
      </c>
      <c r="AV154" s="13" t="s">
        <v>127</v>
      </c>
      <c r="AW154" s="13" t="s">
        <v>36</v>
      </c>
      <c r="AX154" s="13" t="s">
        <v>79</v>
      </c>
      <c r="AY154" s="247" t="s">
        <v>181</v>
      </c>
    </row>
    <row r="155" s="13" customFormat="1">
      <c r="A155" s="13"/>
      <c r="B155" s="236"/>
      <c r="C155" s="237"/>
      <c r="D155" s="238" t="s">
        <v>191</v>
      </c>
      <c r="E155" s="239" t="s">
        <v>1</v>
      </c>
      <c r="F155" s="240" t="s">
        <v>2192</v>
      </c>
      <c r="G155" s="237"/>
      <c r="H155" s="241">
        <v>59.200000000000003</v>
      </c>
      <c r="I155" s="242"/>
      <c r="J155" s="237"/>
      <c r="K155" s="237"/>
      <c r="L155" s="243"/>
      <c r="M155" s="244"/>
      <c r="N155" s="245"/>
      <c r="O155" s="245"/>
      <c r="P155" s="245"/>
      <c r="Q155" s="245"/>
      <c r="R155" s="245"/>
      <c r="S155" s="245"/>
      <c r="T155" s="246"/>
      <c r="U155" s="13"/>
      <c r="V155" s="13"/>
      <c r="W155" s="13"/>
      <c r="X155" s="13"/>
      <c r="Y155" s="13"/>
      <c r="Z155" s="13"/>
      <c r="AA155" s="13"/>
      <c r="AB155" s="13"/>
      <c r="AC155" s="13"/>
      <c r="AD155" s="13"/>
      <c r="AE155" s="13"/>
      <c r="AT155" s="247" t="s">
        <v>191</v>
      </c>
      <c r="AU155" s="247" t="s">
        <v>127</v>
      </c>
      <c r="AV155" s="13" t="s">
        <v>127</v>
      </c>
      <c r="AW155" s="13" t="s">
        <v>36</v>
      </c>
      <c r="AX155" s="13" t="s">
        <v>79</v>
      </c>
      <c r="AY155" s="247" t="s">
        <v>181</v>
      </c>
    </row>
    <row r="156" s="13" customFormat="1">
      <c r="A156" s="13"/>
      <c r="B156" s="236"/>
      <c r="C156" s="237"/>
      <c r="D156" s="238" t="s">
        <v>191</v>
      </c>
      <c r="E156" s="239" t="s">
        <v>1</v>
      </c>
      <c r="F156" s="240" t="s">
        <v>2193</v>
      </c>
      <c r="G156" s="237"/>
      <c r="H156" s="241">
        <v>20</v>
      </c>
      <c r="I156" s="242"/>
      <c r="J156" s="237"/>
      <c r="K156" s="237"/>
      <c r="L156" s="243"/>
      <c r="M156" s="244"/>
      <c r="N156" s="245"/>
      <c r="O156" s="245"/>
      <c r="P156" s="245"/>
      <c r="Q156" s="245"/>
      <c r="R156" s="245"/>
      <c r="S156" s="245"/>
      <c r="T156" s="246"/>
      <c r="U156" s="13"/>
      <c r="V156" s="13"/>
      <c r="W156" s="13"/>
      <c r="X156" s="13"/>
      <c r="Y156" s="13"/>
      <c r="Z156" s="13"/>
      <c r="AA156" s="13"/>
      <c r="AB156" s="13"/>
      <c r="AC156" s="13"/>
      <c r="AD156" s="13"/>
      <c r="AE156" s="13"/>
      <c r="AT156" s="247" t="s">
        <v>191</v>
      </c>
      <c r="AU156" s="247" t="s">
        <v>127</v>
      </c>
      <c r="AV156" s="13" t="s">
        <v>127</v>
      </c>
      <c r="AW156" s="13" t="s">
        <v>36</v>
      </c>
      <c r="AX156" s="13" t="s">
        <v>79</v>
      </c>
      <c r="AY156" s="247" t="s">
        <v>181</v>
      </c>
    </row>
    <row r="157" s="13" customFormat="1">
      <c r="A157" s="13"/>
      <c r="B157" s="236"/>
      <c r="C157" s="237"/>
      <c r="D157" s="238" t="s">
        <v>191</v>
      </c>
      <c r="E157" s="239" t="s">
        <v>1</v>
      </c>
      <c r="F157" s="240" t="s">
        <v>2194</v>
      </c>
      <c r="G157" s="237"/>
      <c r="H157" s="241">
        <v>93.599999999999994</v>
      </c>
      <c r="I157" s="242"/>
      <c r="J157" s="237"/>
      <c r="K157" s="237"/>
      <c r="L157" s="243"/>
      <c r="M157" s="244"/>
      <c r="N157" s="245"/>
      <c r="O157" s="245"/>
      <c r="P157" s="245"/>
      <c r="Q157" s="245"/>
      <c r="R157" s="245"/>
      <c r="S157" s="245"/>
      <c r="T157" s="246"/>
      <c r="U157" s="13"/>
      <c r="V157" s="13"/>
      <c r="W157" s="13"/>
      <c r="X157" s="13"/>
      <c r="Y157" s="13"/>
      <c r="Z157" s="13"/>
      <c r="AA157" s="13"/>
      <c r="AB157" s="13"/>
      <c r="AC157" s="13"/>
      <c r="AD157" s="13"/>
      <c r="AE157" s="13"/>
      <c r="AT157" s="247" t="s">
        <v>191</v>
      </c>
      <c r="AU157" s="247" t="s">
        <v>127</v>
      </c>
      <c r="AV157" s="13" t="s">
        <v>127</v>
      </c>
      <c r="AW157" s="13" t="s">
        <v>36</v>
      </c>
      <c r="AX157" s="13" t="s">
        <v>79</v>
      </c>
      <c r="AY157" s="247" t="s">
        <v>181</v>
      </c>
    </row>
    <row r="158" s="14" customFormat="1">
      <c r="A158" s="14"/>
      <c r="B158" s="248"/>
      <c r="C158" s="249"/>
      <c r="D158" s="238" t="s">
        <v>191</v>
      </c>
      <c r="E158" s="250" t="s">
        <v>1</v>
      </c>
      <c r="F158" s="251" t="s">
        <v>193</v>
      </c>
      <c r="G158" s="249"/>
      <c r="H158" s="252">
        <v>188.09999999999999</v>
      </c>
      <c r="I158" s="253"/>
      <c r="J158" s="249"/>
      <c r="K158" s="249"/>
      <c r="L158" s="254"/>
      <c r="M158" s="255"/>
      <c r="N158" s="256"/>
      <c r="O158" s="256"/>
      <c r="P158" s="256"/>
      <c r="Q158" s="256"/>
      <c r="R158" s="256"/>
      <c r="S158" s="256"/>
      <c r="T158" s="257"/>
      <c r="U158" s="14"/>
      <c r="V158" s="14"/>
      <c r="W158" s="14"/>
      <c r="X158" s="14"/>
      <c r="Y158" s="14"/>
      <c r="Z158" s="14"/>
      <c r="AA158" s="14"/>
      <c r="AB158" s="14"/>
      <c r="AC158" s="14"/>
      <c r="AD158" s="14"/>
      <c r="AE158" s="14"/>
      <c r="AT158" s="258" t="s">
        <v>191</v>
      </c>
      <c r="AU158" s="258" t="s">
        <v>127</v>
      </c>
      <c r="AV158" s="14" t="s">
        <v>188</v>
      </c>
      <c r="AW158" s="14" t="s">
        <v>36</v>
      </c>
      <c r="AX158" s="14" t="s">
        <v>86</v>
      </c>
      <c r="AY158" s="258" t="s">
        <v>181</v>
      </c>
    </row>
    <row r="159" s="2" customFormat="1" ht="44.25" customHeight="1">
      <c r="A159" s="38"/>
      <c r="B159" s="39"/>
      <c r="C159" s="218" t="s">
        <v>211</v>
      </c>
      <c r="D159" s="218" t="s">
        <v>183</v>
      </c>
      <c r="E159" s="219" t="s">
        <v>2195</v>
      </c>
      <c r="F159" s="220" t="s">
        <v>2196</v>
      </c>
      <c r="G159" s="221" t="s">
        <v>227</v>
      </c>
      <c r="H159" s="222">
        <v>188.09999999999999</v>
      </c>
      <c r="I159" s="223"/>
      <c r="J159" s="224">
        <f>ROUND(I159*H159,2)</f>
        <v>0</v>
      </c>
      <c r="K159" s="220" t="s">
        <v>187</v>
      </c>
      <c r="L159" s="44"/>
      <c r="M159" s="225" t="s">
        <v>1</v>
      </c>
      <c r="N159" s="226" t="s">
        <v>45</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188</v>
      </c>
      <c r="AT159" s="229" t="s">
        <v>183</v>
      </c>
      <c r="AU159" s="229" t="s">
        <v>127</v>
      </c>
      <c r="AY159" s="17" t="s">
        <v>181</v>
      </c>
      <c r="BE159" s="230">
        <f>IF(N159="základní",J159,0)</f>
        <v>0</v>
      </c>
      <c r="BF159" s="230">
        <f>IF(N159="snížená",J159,0)</f>
        <v>0</v>
      </c>
      <c r="BG159" s="230">
        <f>IF(N159="zákl. přenesená",J159,0)</f>
        <v>0</v>
      </c>
      <c r="BH159" s="230">
        <f>IF(N159="sníž. přenesená",J159,0)</f>
        <v>0</v>
      </c>
      <c r="BI159" s="230">
        <f>IF(N159="nulová",J159,0)</f>
        <v>0</v>
      </c>
      <c r="BJ159" s="17" t="s">
        <v>127</v>
      </c>
      <c r="BK159" s="230">
        <f>ROUND(I159*H159,2)</f>
        <v>0</v>
      </c>
      <c r="BL159" s="17" t="s">
        <v>188</v>
      </c>
      <c r="BM159" s="229" t="s">
        <v>214</v>
      </c>
    </row>
    <row r="160" s="2" customFormat="1">
      <c r="A160" s="38"/>
      <c r="B160" s="39"/>
      <c r="C160" s="40"/>
      <c r="D160" s="231" t="s">
        <v>189</v>
      </c>
      <c r="E160" s="40"/>
      <c r="F160" s="232" t="s">
        <v>2197</v>
      </c>
      <c r="G160" s="40"/>
      <c r="H160" s="40"/>
      <c r="I160" s="233"/>
      <c r="J160" s="40"/>
      <c r="K160" s="40"/>
      <c r="L160" s="44"/>
      <c r="M160" s="234"/>
      <c r="N160" s="235"/>
      <c r="O160" s="91"/>
      <c r="P160" s="91"/>
      <c r="Q160" s="91"/>
      <c r="R160" s="91"/>
      <c r="S160" s="91"/>
      <c r="T160" s="92"/>
      <c r="U160" s="38"/>
      <c r="V160" s="38"/>
      <c r="W160" s="38"/>
      <c r="X160" s="38"/>
      <c r="Y160" s="38"/>
      <c r="Z160" s="38"/>
      <c r="AA160" s="38"/>
      <c r="AB160" s="38"/>
      <c r="AC160" s="38"/>
      <c r="AD160" s="38"/>
      <c r="AE160" s="38"/>
      <c r="AT160" s="17" t="s">
        <v>189</v>
      </c>
      <c r="AU160" s="17" t="s">
        <v>127</v>
      </c>
    </row>
    <row r="161" s="2" customFormat="1" ht="62.7" customHeight="1">
      <c r="A161" s="38"/>
      <c r="B161" s="39"/>
      <c r="C161" s="218" t="s">
        <v>203</v>
      </c>
      <c r="D161" s="218" t="s">
        <v>183</v>
      </c>
      <c r="E161" s="219" t="s">
        <v>2198</v>
      </c>
      <c r="F161" s="220" t="s">
        <v>2199</v>
      </c>
      <c r="G161" s="221" t="s">
        <v>186</v>
      </c>
      <c r="H161" s="222">
        <v>279.69499999999999</v>
      </c>
      <c r="I161" s="223"/>
      <c r="J161" s="224">
        <f>ROUND(I161*H161,2)</f>
        <v>0</v>
      </c>
      <c r="K161" s="220" t="s">
        <v>187</v>
      </c>
      <c r="L161" s="44"/>
      <c r="M161" s="225" t="s">
        <v>1</v>
      </c>
      <c r="N161" s="226" t="s">
        <v>45</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188</v>
      </c>
      <c r="AT161" s="229" t="s">
        <v>183</v>
      </c>
      <c r="AU161" s="229" t="s">
        <v>127</v>
      </c>
      <c r="AY161" s="17" t="s">
        <v>181</v>
      </c>
      <c r="BE161" s="230">
        <f>IF(N161="základní",J161,0)</f>
        <v>0</v>
      </c>
      <c r="BF161" s="230">
        <f>IF(N161="snížená",J161,0)</f>
        <v>0</v>
      </c>
      <c r="BG161" s="230">
        <f>IF(N161="zákl. přenesená",J161,0)</f>
        <v>0</v>
      </c>
      <c r="BH161" s="230">
        <f>IF(N161="sníž. přenesená",J161,0)</f>
        <v>0</v>
      </c>
      <c r="BI161" s="230">
        <f>IF(N161="nulová",J161,0)</f>
        <v>0</v>
      </c>
      <c r="BJ161" s="17" t="s">
        <v>127</v>
      </c>
      <c r="BK161" s="230">
        <f>ROUND(I161*H161,2)</f>
        <v>0</v>
      </c>
      <c r="BL161" s="17" t="s">
        <v>188</v>
      </c>
      <c r="BM161" s="229" t="s">
        <v>8</v>
      </c>
    </row>
    <row r="162" s="2" customFormat="1">
      <c r="A162" s="38"/>
      <c r="B162" s="39"/>
      <c r="C162" s="40"/>
      <c r="D162" s="231" t="s">
        <v>189</v>
      </c>
      <c r="E162" s="40"/>
      <c r="F162" s="232" t="s">
        <v>2200</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189</v>
      </c>
      <c r="AU162" s="17" t="s">
        <v>127</v>
      </c>
    </row>
    <row r="163" s="15" customFormat="1">
      <c r="A163" s="15"/>
      <c r="B163" s="269"/>
      <c r="C163" s="270"/>
      <c r="D163" s="238" t="s">
        <v>191</v>
      </c>
      <c r="E163" s="271" t="s">
        <v>1</v>
      </c>
      <c r="F163" s="272" t="s">
        <v>2201</v>
      </c>
      <c r="G163" s="270"/>
      <c r="H163" s="271" t="s">
        <v>1</v>
      </c>
      <c r="I163" s="273"/>
      <c r="J163" s="270"/>
      <c r="K163" s="270"/>
      <c r="L163" s="274"/>
      <c r="M163" s="275"/>
      <c r="N163" s="276"/>
      <c r="O163" s="276"/>
      <c r="P163" s="276"/>
      <c r="Q163" s="276"/>
      <c r="R163" s="276"/>
      <c r="S163" s="276"/>
      <c r="T163" s="277"/>
      <c r="U163" s="15"/>
      <c r="V163" s="15"/>
      <c r="W163" s="15"/>
      <c r="X163" s="15"/>
      <c r="Y163" s="15"/>
      <c r="Z163" s="15"/>
      <c r="AA163" s="15"/>
      <c r="AB163" s="15"/>
      <c r="AC163" s="15"/>
      <c r="AD163" s="15"/>
      <c r="AE163" s="15"/>
      <c r="AT163" s="278" t="s">
        <v>191</v>
      </c>
      <c r="AU163" s="278" t="s">
        <v>127</v>
      </c>
      <c r="AV163" s="15" t="s">
        <v>86</v>
      </c>
      <c r="AW163" s="15" t="s">
        <v>36</v>
      </c>
      <c r="AX163" s="15" t="s">
        <v>79</v>
      </c>
      <c r="AY163" s="278" t="s">
        <v>181</v>
      </c>
    </row>
    <row r="164" s="13" customFormat="1">
      <c r="A164" s="13"/>
      <c r="B164" s="236"/>
      <c r="C164" s="237"/>
      <c r="D164" s="238" t="s">
        <v>191</v>
      </c>
      <c r="E164" s="239" t="s">
        <v>1</v>
      </c>
      <c r="F164" s="240" t="s">
        <v>2202</v>
      </c>
      <c r="G164" s="237"/>
      <c r="H164" s="241">
        <v>279.69499999999999</v>
      </c>
      <c r="I164" s="242"/>
      <c r="J164" s="237"/>
      <c r="K164" s="237"/>
      <c r="L164" s="243"/>
      <c r="M164" s="244"/>
      <c r="N164" s="245"/>
      <c r="O164" s="245"/>
      <c r="P164" s="245"/>
      <c r="Q164" s="245"/>
      <c r="R164" s="245"/>
      <c r="S164" s="245"/>
      <c r="T164" s="246"/>
      <c r="U164" s="13"/>
      <c r="V164" s="13"/>
      <c r="W164" s="13"/>
      <c r="X164" s="13"/>
      <c r="Y164" s="13"/>
      <c r="Z164" s="13"/>
      <c r="AA164" s="13"/>
      <c r="AB164" s="13"/>
      <c r="AC164" s="13"/>
      <c r="AD164" s="13"/>
      <c r="AE164" s="13"/>
      <c r="AT164" s="247" t="s">
        <v>191</v>
      </c>
      <c r="AU164" s="247" t="s">
        <v>127</v>
      </c>
      <c r="AV164" s="13" t="s">
        <v>127</v>
      </c>
      <c r="AW164" s="13" t="s">
        <v>36</v>
      </c>
      <c r="AX164" s="13" t="s">
        <v>79</v>
      </c>
      <c r="AY164" s="247" t="s">
        <v>181</v>
      </c>
    </row>
    <row r="165" s="14" customFormat="1">
      <c r="A165" s="14"/>
      <c r="B165" s="248"/>
      <c r="C165" s="249"/>
      <c r="D165" s="238" t="s">
        <v>191</v>
      </c>
      <c r="E165" s="250" t="s">
        <v>1</v>
      </c>
      <c r="F165" s="251" t="s">
        <v>193</v>
      </c>
      <c r="G165" s="249"/>
      <c r="H165" s="252">
        <v>279.69499999999999</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191</v>
      </c>
      <c r="AU165" s="258" t="s">
        <v>127</v>
      </c>
      <c r="AV165" s="14" t="s">
        <v>188</v>
      </c>
      <c r="AW165" s="14" t="s">
        <v>36</v>
      </c>
      <c r="AX165" s="14" t="s">
        <v>86</v>
      </c>
      <c r="AY165" s="258" t="s">
        <v>181</v>
      </c>
    </row>
    <row r="166" s="2" customFormat="1" ht="62.7" customHeight="1">
      <c r="A166" s="38"/>
      <c r="B166" s="39"/>
      <c r="C166" s="218" t="s">
        <v>220</v>
      </c>
      <c r="D166" s="218" t="s">
        <v>183</v>
      </c>
      <c r="E166" s="219" t="s">
        <v>2198</v>
      </c>
      <c r="F166" s="220" t="s">
        <v>2199</v>
      </c>
      <c r="G166" s="221" t="s">
        <v>186</v>
      </c>
      <c r="H166" s="222">
        <v>59.359999999999999</v>
      </c>
      <c r="I166" s="223"/>
      <c r="J166" s="224">
        <f>ROUND(I166*H166,2)</f>
        <v>0</v>
      </c>
      <c r="K166" s="220" t="s">
        <v>187</v>
      </c>
      <c r="L166" s="44"/>
      <c r="M166" s="225" t="s">
        <v>1</v>
      </c>
      <c r="N166" s="226" t="s">
        <v>45</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188</v>
      </c>
      <c r="AT166" s="229" t="s">
        <v>183</v>
      </c>
      <c r="AU166" s="229" t="s">
        <v>127</v>
      </c>
      <c r="AY166" s="17" t="s">
        <v>181</v>
      </c>
      <c r="BE166" s="230">
        <f>IF(N166="základní",J166,0)</f>
        <v>0</v>
      </c>
      <c r="BF166" s="230">
        <f>IF(N166="snížená",J166,0)</f>
        <v>0</v>
      </c>
      <c r="BG166" s="230">
        <f>IF(N166="zákl. přenesená",J166,0)</f>
        <v>0</v>
      </c>
      <c r="BH166" s="230">
        <f>IF(N166="sníž. přenesená",J166,0)</f>
        <v>0</v>
      </c>
      <c r="BI166" s="230">
        <f>IF(N166="nulová",J166,0)</f>
        <v>0</v>
      </c>
      <c r="BJ166" s="17" t="s">
        <v>127</v>
      </c>
      <c r="BK166" s="230">
        <f>ROUND(I166*H166,2)</f>
        <v>0</v>
      </c>
      <c r="BL166" s="17" t="s">
        <v>188</v>
      </c>
      <c r="BM166" s="229" t="s">
        <v>223</v>
      </c>
    </row>
    <row r="167" s="2" customFormat="1">
      <c r="A167" s="38"/>
      <c r="B167" s="39"/>
      <c r="C167" s="40"/>
      <c r="D167" s="231" t="s">
        <v>189</v>
      </c>
      <c r="E167" s="40"/>
      <c r="F167" s="232" t="s">
        <v>2200</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189</v>
      </c>
      <c r="AU167" s="17" t="s">
        <v>127</v>
      </c>
    </row>
    <row r="168" s="13" customFormat="1">
      <c r="A168" s="13"/>
      <c r="B168" s="236"/>
      <c r="C168" s="237"/>
      <c r="D168" s="238" t="s">
        <v>191</v>
      </c>
      <c r="E168" s="239" t="s">
        <v>1</v>
      </c>
      <c r="F168" s="240" t="s">
        <v>2203</v>
      </c>
      <c r="G168" s="237"/>
      <c r="H168" s="241">
        <v>59.359999999999999</v>
      </c>
      <c r="I168" s="242"/>
      <c r="J168" s="237"/>
      <c r="K168" s="237"/>
      <c r="L168" s="243"/>
      <c r="M168" s="244"/>
      <c r="N168" s="245"/>
      <c r="O168" s="245"/>
      <c r="P168" s="245"/>
      <c r="Q168" s="245"/>
      <c r="R168" s="245"/>
      <c r="S168" s="245"/>
      <c r="T168" s="246"/>
      <c r="U168" s="13"/>
      <c r="V168" s="13"/>
      <c r="W168" s="13"/>
      <c r="X168" s="13"/>
      <c r="Y168" s="13"/>
      <c r="Z168" s="13"/>
      <c r="AA168" s="13"/>
      <c r="AB168" s="13"/>
      <c r="AC168" s="13"/>
      <c r="AD168" s="13"/>
      <c r="AE168" s="13"/>
      <c r="AT168" s="247" t="s">
        <v>191</v>
      </c>
      <c r="AU168" s="247" t="s">
        <v>127</v>
      </c>
      <c r="AV168" s="13" t="s">
        <v>127</v>
      </c>
      <c r="AW168" s="13" t="s">
        <v>36</v>
      </c>
      <c r="AX168" s="13" t="s">
        <v>79</v>
      </c>
      <c r="AY168" s="247" t="s">
        <v>181</v>
      </c>
    </row>
    <row r="169" s="14" customFormat="1">
      <c r="A169" s="14"/>
      <c r="B169" s="248"/>
      <c r="C169" s="249"/>
      <c r="D169" s="238" t="s">
        <v>191</v>
      </c>
      <c r="E169" s="250" t="s">
        <v>1</v>
      </c>
      <c r="F169" s="251" t="s">
        <v>193</v>
      </c>
      <c r="G169" s="249"/>
      <c r="H169" s="252">
        <v>59.359999999999999</v>
      </c>
      <c r="I169" s="253"/>
      <c r="J169" s="249"/>
      <c r="K169" s="249"/>
      <c r="L169" s="254"/>
      <c r="M169" s="255"/>
      <c r="N169" s="256"/>
      <c r="O169" s="256"/>
      <c r="P169" s="256"/>
      <c r="Q169" s="256"/>
      <c r="R169" s="256"/>
      <c r="S169" s="256"/>
      <c r="T169" s="257"/>
      <c r="U169" s="14"/>
      <c r="V169" s="14"/>
      <c r="W169" s="14"/>
      <c r="X169" s="14"/>
      <c r="Y169" s="14"/>
      <c r="Z169" s="14"/>
      <c r="AA169" s="14"/>
      <c r="AB169" s="14"/>
      <c r="AC169" s="14"/>
      <c r="AD169" s="14"/>
      <c r="AE169" s="14"/>
      <c r="AT169" s="258" t="s">
        <v>191</v>
      </c>
      <c r="AU169" s="258" t="s">
        <v>127</v>
      </c>
      <c r="AV169" s="14" t="s">
        <v>188</v>
      </c>
      <c r="AW169" s="14" t="s">
        <v>36</v>
      </c>
      <c r="AX169" s="14" t="s">
        <v>86</v>
      </c>
      <c r="AY169" s="258" t="s">
        <v>181</v>
      </c>
    </row>
    <row r="170" s="2" customFormat="1" ht="62.7" customHeight="1">
      <c r="A170" s="38"/>
      <c r="B170" s="39"/>
      <c r="C170" s="218" t="s">
        <v>208</v>
      </c>
      <c r="D170" s="218" t="s">
        <v>183</v>
      </c>
      <c r="E170" s="219" t="s">
        <v>201</v>
      </c>
      <c r="F170" s="220" t="s">
        <v>202</v>
      </c>
      <c r="G170" s="221" t="s">
        <v>186</v>
      </c>
      <c r="H170" s="222">
        <v>220.33500000000001</v>
      </c>
      <c r="I170" s="223"/>
      <c r="J170" s="224">
        <f>ROUND(I170*H170,2)</f>
        <v>0</v>
      </c>
      <c r="K170" s="220" t="s">
        <v>187</v>
      </c>
      <c r="L170" s="44"/>
      <c r="M170" s="225" t="s">
        <v>1</v>
      </c>
      <c r="N170" s="226" t="s">
        <v>45</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188</v>
      </c>
      <c r="AT170" s="229" t="s">
        <v>183</v>
      </c>
      <c r="AU170" s="229" t="s">
        <v>127</v>
      </c>
      <c r="AY170" s="17" t="s">
        <v>181</v>
      </c>
      <c r="BE170" s="230">
        <f>IF(N170="základní",J170,0)</f>
        <v>0</v>
      </c>
      <c r="BF170" s="230">
        <f>IF(N170="snížená",J170,0)</f>
        <v>0</v>
      </c>
      <c r="BG170" s="230">
        <f>IF(N170="zákl. přenesená",J170,0)</f>
        <v>0</v>
      </c>
      <c r="BH170" s="230">
        <f>IF(N170="sníž. přenesená",J170,0)</f>
        <v>0</v>
      </c>
      <c r="BI170" s="230">
        <f>IF(N170="nulová",J170,0)</f>
        <v>0</v>
      </c>
      <c r="BJ170" s="17" t="s">
        <v>127</v>
      </c>
      <c r="BK170" s="230">
        <f>ROUND(I170*H170,2)</f>
        <v>0</v>
      </c>
      <c r="BL170" s="17" t="s">
        <v>188</v>
      </c>
      <c r="BM170" s="229" t="s">
        <v>228</v>
      </c>
    </row>
    <row r="171" s="2" customFormat="1">
      <c r="A171" s="38"/>
      <c r="B171" s="39"/>
      <c r="C171" s="40"/>
      <c r="D171" s="231" t="s">
        <v>189</v>
      </c>
      <c r="E171" s="40"/>
      <c r="F171" s="232" t="s">
        <v>204</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189</v>
      </c>
      <c r="AU171" s="17" t="s">
        <v>127</v>
      </c>
    </row>
    <row r="172" s="13" customFormat="1">
      <c r="A172" s="13"/>
      <c r="B172" s="236"/>
      <c r="C172" s="237"/>
      <c r="D172" s="238" t="s">
        <v>191</v>
      </c>
      <c r="E172" s="239" t="s">
        <v>1</v>
      </c>
      <c r="F172" s="240" t="s">
        <v>2204</v>
      </c>
      <c r="G172" s="237"/>
      <c r="H172" s="241">
        <v>220.33500000000001</v>
      </c>
      <c r="I172" s="242"/>
      <c r="J172" s="237"/>
      <c r="K172" s="237"/>
      <c r="L172" s="243"/>
      <c r="M172" s="244"/>
      <c r="N172" s="245"/>
      <c r="O172" s="245"/>
      <c r="P172" s="245"/>
      <c r="Q172" s="245"/>
      <c r="R172" s="245"/>
      <c r="S172" s="245"/>
      <c r="T172" s="246"/>
      <c r="U172" s="13"/>
      <c r="V172" s="13"/>
      <c r="W172" s="13"/>
      <c r="X172" s="13"/>
      <c r="Y172" s="13"/>
      <c r="Z172" s="13"/>
      <c r="AA172" s="13"/>
      <c r="AB172" s="13"/>
      <c r="AC172" s="13"/>
      <c r="AD172" s="13"/>
      <c r="AE172" s="13"/>
      <c r="AT172" s="247" t="s">
        <v>191</v>
      </c>
      <c r="AU172" s="247" t="s">
        <v>127</v>
      </c>
      <c r="AV172" s="13" t="s">
        <v>127</v>
      </c>
      <c r="AW172" s="13" t="s">
        <v>36</v>
      </c>
      <c r="AX172" s="13" t="s">
        <v>79</v>
      </c>
      <c r="AY172" s="247" t="s">
        <v>181</v>
      </c>
    </row>
    <row r="173" s="14" customFormat="1">
      <c r="A173" s="14"/>
      <c r="B173" s="248"/>
      <c r="C173" s="249"/>
      <c r="D173" s="238" t="s">
        <v>191</v>
      </c>
      <c r="E173" s="250" t="s">
        <v>1</v>
      </c>
      <c r="F173" s="251" t="s">
        <v>193</v>
      </c>
      <c r="G173" s="249"/>
      <c r="H173" s="252">
        <v>220.33500000000001</v>
      </c>
      <c r="I173" s="253"/>
      <c r="J173" s="249"/>
      <c r="K173" s="249"/>
      <c r="L173" s="254"/>
      <c r="M173" s="255"/>
      <c r="N173" s="256"/>
      <c r="O173" s="256"/>
      <c r="P173" s="256"/>
      <c r="Q173" s="256"/>
      <c r="R173" s="256"/>
      <c r="S173" s="256"/>
      <c r="T173" s="257"/>
      <c r="U173" s="14"/>
      <c r="V173" s="14"/>
      <c r="W173" s="14"/>
      <c r="X173" s="14"/>
      <c r="Y173" s="14"/>
      <c r="Z173" s="14"/>
      <c r="AA173" s="14"/>
      <c r="AB173" s="14"/>
      <c r="AC173" s="14"/>
      <c r="AD173" s="14"/>
      <c r="AE173" s="14"/>
      <c r="AT173" s="258" t="s">
        <v>191</v>
      </c>
      <c r="AU173" s="258" t="s">
        <v>127</v>
      </c>
      <c r="AV173" s="14" t="s">
        <v>188</v>
      </c>
      <c r="AW173" s="14" t="s">
        <v>36</v>
      </c>
      <c r="AX173" s="14" t="s">
        <v>86</v>
      </c>
      <c r="AY173" s="258" t="s">
        <v>181</v>
      </c>
    </row>
    <row r="174" s="2" customFormat="1" ht="66.75" customHeight="1">
      <c r="A174" s="38"/>
      <c r="B174" s="39"/>
      <c r="C174" s="218" t="s">
        <v>232</v>
      </c>
      <c r="D174" s="218" t="s">
        <v>183</v>
      </c>
      <c r="E174" s="219" t="s">
        <v>206</v>
      </c>
      <c r="F174" s="220" t="s">
        <v>207</v>
      </c>
      <c r="G174" s="221" t="s">
        <v>186</v>
      </c>
      <c r="H174" s="222">
        <v>3084.6900000000001</v>
      </c>
      <c r="I174" s="223"/>
      <c r="J174" s="224">
        <f>ROUND(I174*H174,2)</f>
        <v>0</v>
      </c>
      <c r="K174" s="220" t="s">
        <v>187</v>
      </c>
      <c r="L174" s="44"/>
      <c r="M174" s="225" t="s">
        <v>1</v>
      </c>
      <c r="N174" s="226" t="s">
        <v>45</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188</v>
      </c>
      <c r="AT174" s="229" t="s">
        <v>183</v>
      </c>
      <c r="AU174" s="229" t="s">
        <v>127</v>
      </c>
      <c r="AY174" s="17" t="s">
        <v>181</v>
      </c>
      <c r="BE174" s="230">
        <f>IF(N174="základní",J174,0)</f>
        <v>0</v>
      </c>
      <c r="BF174" s="230">
        <f>IF(N174="snížená",J174,0)</f>
        <v>0</v>
      </c>
      <c r="BG174" s="230">
        <f>IF(N174="zákl. přenesená",J174,0)</f>
        <v>0</v>
      </c>
      <c r="BH174" s="230">
        <f>IF(N174="sníž. přenesená",J174,0)</f>
        <v>0</v>
      </c>
      <c r="BI174" s="230">
        <f>IF(N174="nulová",J174,0)</f>
        <v>0</v>
      </c>
      <c r="BJ174" s="17" t="s">
        <v>127</v>
      </c>
      <c r="BK174" s="230">
        <f>ROUND(I174*H174,2)</f>
        <v>0</v>
      </c>
      <c r="BL174" s="17" t="s">
        <v>188</v>
      </c>
      <c r="BM174" s="229" t="s">
        <v>236</v>
      </c>
    </row>
    <row r="175" s="2" customFormat="1">
      <c r="A175" s="38"/>
      <c r="B175" s="39"/>
      <c r="C175" s="40"/>
      <c r="D175" s="231" t="s">
        <v>189</v>
      </c>
      <c r="E175" s="40"/>
      <c r="F175" s="232" t="s">
        <v>209</v>
      </c>
      <c r="G175" s="40"/>
      <c r="H175" s="40"/>
      <c r="I175" s="233"/>
      <c r="J175" s="40"/>
      <c r="K175" s="40"/>
      <c r="L175" s="44"/>
      <c r="M175" s="234"/>
      <c r="N175" s="235"/>
      <c r="O175" s="91"/>
      <c r="P175" s="91"/>
      <c r="Q175" s="91"/>
      <c r="R175" s="91"/>
      <c r="S175" s="91"/>
      <c r="T175" s="92"/>
      <c r="U175" s="38"/>
      <c r="V175" s="38"/>
      <c r="W175" s="38"/>
      <c r="X175" s="38"/>
      <c r="Y175" s="38"/>
      <c r="Z175" s="38"/>
      <c r="AA175" s="38"/>
      <c r="AB175" s="38"/>
      <c r="AC175" s="38"/>
      <c r="AD175" s="38"/>
      <c r="AE175" s="38"/>
      <c r="AT175" s="17" t="s">
        <v>189</v>
      </c>
      <c r="AU175" s="17" t="s">
        <v>127</v>
      </c>
    </row>
    <row r="176" s="13" customFormat="1">
      <c r="A176" s="13"/>
      <c r="B176" s="236"/>
      <c r="C176" s="237"/>
      <c r="D176" s="238" t="s">
        <v>191</v>
      </c>
      <c r="E176" s="239" t="s">
        <v>1</v>
      </c>
      <c r="F176" s="240" t="s">
        <v>2205</v>
      </c>
      <c r="G176" s="237"/>
      <c r="H176" s="241">
        <v>3084.6900000000001</v>
      </c>
      <c r="I176" s="242"/>
      <c r="J176" s="237"/>
      <c r="K176" s="237"/>
      <c r="L176" s="243"/>
      <c r="M176" s="244"/>
      <c r="N176" s="245"/>
      <c r="O176" s="245"/>
      <c r="P176" s="245"/>
      <c r="Q176" s="245"/>
      <c r="R176" s="245"/>
      <c r="S176" s="245"/>
      <c r="T176" s="246"/>
      <c r="U176" s="13"/>
      <c r="V176" s="13"/>
      <c r="W176" s="13"/>
      <c r="X176" s="13"/>
      <c r="Y176" s="13"/>
      <c r="Z176" s="13"/>
      <c r="AA176" s="13"/>
      <c r="AB176" s="13"/>
      <c r="AC176" s="13"/>
      <c r="AD176" s="13"/>
      <c r="AE176" s="13"/>
      <c r="AT176" s="247" t="s">
        <v>191</v>
      </c>
      <c r="AU176" s="247" t="s">
        <v>127</v>
      </c>
      <c r="AV176" s="13" t="s">
        <v>127</v>
      </c>
      <c r="AW176" s="13" t="s">
        <v>36</v>
      </c>
      <c r="AX176" s="13" t="s">
        <v>79</v>
      </c>
      <c r="AY176" s="247" t="s">
        <v>181</v>
      </c>
    </row>
    <row r="177" s="14" customFormat="1">
      <c r="A177" s="14"/>
      <c r="B177" s="248"/>
      <c r="C177" s="249"/>
      <c r="D177" s="238" t="s">
        <v>191</v>
      </c>
      <c r="E177" s="250" t="s">
        <v>1</v>
      </c>
      <c r="F177" s="251" t="s">
        <v>193</v>
      </c>
      <c r="G177" s="249"/>
      <c r="H177" s="252">
        <v>3084.6900000000001</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191</v>
      </c>
      <c r="AU177" s="258" t="s">
        <v>127</v>
      </c>
      <c r="AV177" s="14" t="s">
        <v>188</v>
      </c>
      <c r="AW177" s="14" t="s">
        <v>36</v>
      </c>
      <c r="AX177" s="14" t="s">
        <v>86</v>
      </c>
      <c r="AY177" s="258" t="s">
        <v>181</v>
      </c>
    </row>
    <row r="178" s="2" customFormat="1" ht="44.25" customHeight="1">
      <c r="A178" s="38"/>
      <c r="B178" s="39"/>
      <c r="C178" s="218" t="s">
        <v>214</v>
      </c>
      <c r="D178" s="218" t="s">
        <v>183</v>
      </c>
      <c r="E178" s="219" t="s">
        <v>212</v>
      </c>
      <c r="F178" s="220" t="s">
        <v>213</v>
      </c>
      <c r="G178" s="221" t="s">
        <v>186</v>
      </c>
      <c r="H178" s="222">
        <v>279.69499999999999</v>
      </c>
      <c r="I178" s="223"/>
      <c r="J178" s="224">
        <f>ROUND(I178*H178,2)</f>
        <v>0</v>
      </c>
      <c r="K178" s="220" t="s">
        <v>187</v>
      </c>
      <c r="L178" s="44"/>
      <c r="M178" s="225" t="s">
        <v>1</v>
      </c>
      <c r="N178" s="226" t="s">
        <v>45</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188</v>
      </c>
      <c r="AT178" s="229" t="s">
        <v>183</v>
      </c>
      <c r="AU178" s="229" t="s">
        <v>127</v>
      </c>
      <c r="AY178" s="17" t="s">
        <v>181</v>
      </c>
      <c r="BE178" s="230">
        <f>IF(N178="základní",J178,0)</f>
        <v>0</v>
      </c>
      <c r="BF178" s="230">
        <f>IF(N178="snížená",J178,0)</f>
        <v>0</v>
      </c>
      <c r="BG178" s="230">
        <f>IF(N178="zákl. přenesená",J178,0)</f>
        <v>0</v>
      </c>
      <c r="BH178" s="230">
        <f>IF(N178="sníž. přenesená",J178,0)</f>
        <v>0</v>
      </c>
      <c r="BI178" s="230">
        <f>IF(N178="nulová",J178,0)</f>
        <v>0</v>
      </c>
      <c r="BJ178" s="17" t="s">
        <v>127</v>
      </c>
      <c r="BK178" s="230">
        <f>ROUND(I178*H178,2)</f>
        <v>0</v>
      </c>
      <c r="BL178" s="17" t="s">
        <v>188</v>
      </c>
      <c r="BM178" s="229" t="s">
        <v>242</v>
      </c>
    </row>
    <row r="179" s="2" customFormat="1">
      <c r="A179" s="38"/>
      <c r="B179" s="39"/>
      <c r="C179" s="40"/>
      <c r="D179" s="231" t="s">
        <v>189</v>
      </c>
      <c r="E179" s="40"/>
      <c r="F179" s="232" t="s">
        <v>215</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189</v>
      </c>
      <c r="AU179" s="17" t="s">
        <v>127</v>
      </c>
    </row>
    <row r="180" s="13" customFormat="1">
      <c r="A180" s="13"/>
      <c r="B180" s="236"/>
      <c r="C180" s="237"/>
      <c r="D180" s="238" t="s">
        <v>191</v>
      </c>
      <c r="E180" s="239" t="s">
        <v>1</v>
      </c>
      <c r="F180" s="240" t="s">
        <v>2203</v>
      </c>
      <c r="G180" s="237"/>
      <c r="H180" s="241">
        <v>59.359999999999999</v>
      </c>
      <c r="I180" s="242"/>
      <c r="J180" s="237"/>
      <c r="K180" s="237"/>
      <c r="L180" s="243"/>
      <c r="M180" s="244"/>
      <c r="N180" s="245"/>
      <c r="O180" s="245"/>
      <c r="P180" s="245"/>
      <c r="Q180" s="245"/>
      <c r="R180" s="245"/>
      <c r="S180" s="245"/>
      <c r="T180" s="246"/>
      <c r="U180" s="13"/>
      <c r="V180" s="13"/>
      <c r="W180" s="13"/>
      <c r="X180" s="13"/>
      <c r="Y180" s="13"/>
      <c r="Z180" s="13"/>
      <c r="AA180" s="13"/>
      <c r="AB180" s="13"/>
      <c r="AC180" s="13"/>
      <c r="AD180" s="13"/>
      <c r="AE180" s="13"/>
      <c r="AT180" s="247" t="s">
        <v>191</v>
      </c>
      <c r="AU180" s="247" t="s">
        <v>127</v>
      </c>
      <c r="AV180" s="13" t="s">
        <v>127</v>
      </c>
      <c r="AW180" s="13" t="s">
        <v>36</v>
      </c>
      <c r="AX180" s="13" t="s">
        <v>79</v>
      </c>
      <c r="AY180" s="247" t="s">
        <v>181</v>
      </c>
    </row>
    <row r="181" s="13" customFormat="1">
      <c r="A181" s="13"/>
      <c r="B181" s="236"/>
      <c r="C181" s="237"/>
      <c r="D181" s="238" t="s">
        <v>191</v>
      </c>
      <c r="E181" s="239" t="s">
        <v>1</v>
      </c>
      <c r="F181" s="240" t="s">
        <v>2206</v>
      </c>
      <c r="G181" s="237"/>
      <c r="H181" s="241">
        <v>220.33500000000001</v>
      </c>
      <c r="I181" s="242"/>
      <c r="J181" s="237"/>
      <c r="K181" s="237"/>
      <c r="L181" s="243"/>
      <c r="M181" s="244"/>
      <c r="N181" s="245"/>
      <c r="O181" s="245"/>
      <c r="P181" s="245"/>
      <c r="Q181" s="245"/>
      <c r="R181" s="245"/>
      <c r="S181" s="245"/>
      <c r="T181" s="246"/>
      <c r="U181" s="13"/>
      <c r="V181" s="13"/>
      <c r="W181" s="13"/>
      <c r="X181" s="13"/>
      <c r="Y181" s="13"/>
      <c r="Z181" s="13"/>
      <c r="AA181" s="13"/>
      <c r="AB181" s="13"/>
      <c r="AC181" s="13"/>
      <c r="AD181" s="13"/>
      <c r="AE181" s="13"/>
      <c r="AT181" s="247" t="s">
        <v>191</v>
      </c>
      <c r="AU181" s="247" t="s">
        <v>127</v>
      </c>
      <c r="AV181" s="13" t="s">
        <v>127</v>
      </c>
      <c r="AW181" s="13" t="s">
        <v>36</v>
      </c>
      <c r="AX181" s="13" t="s">
        <v>79</v>
      </c>
      <c r="AY181" s="247" t="s">
        <v>181</v>
      </c>
    </row>
    <row r="182" s="14" customFormat="1">
      <c r="A182" s="14"/>
      <c r="B182" s="248"/>
      <c r="C182" s="249"/>
      <c r="D182" s="238" t="s">
        <v>191</v>
      </c>
      <c r="E182" s="250" t="s">
        <v>1</v>
      </c>
      <c r="F182" s="251" t="s">
        <v>193</v>
      </c>
      <c r="G182" s="249"/>
      <c r="H182" s="252">
        <v>279.69499999999999</v>
      </c>
      <c r="I182" s="253"/>
      <c r="J182" s="249"/>
      <c r="K182" s="249"/>
      <c r="L182" s="254"/>
      <c r="M182" s="255"/>
      <c r="N182" s="256"/>
      <c r="O182" s="256"/>
      <c r="P182" s="256"/>
      <c r="Q182" s="256"/>
      <c r="R182" s="256"/>
      <c r="S182" s="256"/>
      <c r="T182" s="257"/>
      <c r="U182" s="14"/>
      <c r="V182" s="14"/>
      <c r="W182" s="14"/>
      <c r="X182" s="14"/>
      <c r="Y182" s="14"/>
      <c r="Z182" s="14"/>
      <c r="AA182" s="14"/>
      <c r="AB182" s="14"/>
      <c r="AC182" s="14"/>
      <c r="AD182" s="14"/>
      <c r="AE182" s="14"/>
      <c r="AT182" s="258" t="s">
        <v>191</v>
      </c>
      <c r="AU182" s="258" t="s">
        <v>127</v>
      </c>
      <c r="AV182" s="14" t="s">
        <v>188</v>
      </c>
      <c r="AW182" s="14" t="s">
        <v>36</v>
      </c>
      <c r="AX182" s="14" t="s">
        <v>86</v>
      </c>
      <c r="AY182" s="258" t="s">
        <v>181</v>
      </c>
    </row>
    <row r="183" s="2" customFormat="1" ht="44.25" customHeight="1">
      <c r="A183" s="38"/>
      <c r="B183" s="39"/>
      <c r="C183" s="218" t="s">
        <v>244</v>
      </c>
      <c r="D183" s="218" t="s">
        <v>183</v>
      </c>
      <c r="E183" s="219" t="s">
        <v>216</v>
      </c>
      <c r="F183" s="220" t="s">
        <v>217</v>
      </c>
      <c r="G183" s="221" t="s">
        <v>218</v>
      </c>
      <c r="H183" s="222">
        <v>396.60300000000001</v>
      </c>
      <c r="I183" s="223"/>
      <c r="J183" s="224">
        <f>ROUND(I183*H183,2)</f>
        <v>0</v>
      </c>
      <c r="K183" s="220" t="s">
        <v>187</v>
      </c>
      <c r="L183" s="44"/>
      <c r="M183" s="225" t="s">
        <v>1</v>
      </c>
      <c r="N183" s="226" t="s">
        <v>45</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188</v>
      </c>
      <c r="AT183" s="229" t="s">
        <v>183</v>
      </c>
      <c r="AU183" s="229" t="s">
        <v>127</v>
      </c>
      <c r="AY183" s="17" t="s">
        <v>181</v>
      </c>
      <c r="BE183" s="230">
        <f>IF(N183="základní",J183,0)</f>
        <v>0</v>
      </c>
      <c r="BF183" s="230">
        <f>IF(N183="snížená",J183,0)</f>
        <v>0</v>
      </c>
      <c r="BG183" s="230">
        <f>IF(N183="zákl. přenesená",J183,0)</f>
        <v>0</v>
      </c>
      <c r="BH183" s="230">
        <f>IF(N183="sníž. přenesená",J183,0)</f>
        <v>0</v>
      </c>
      <c r="BI183" s="230">
        <f>IF(N183="nulová",J183,0)</f>
        <v>0</v>
      </c>
      <c r="BJ183" s="17" t="s">
        <v>127</v>
      </c>
      <c r="BK183" s="230">
        <f>ROUND(I183*H183,2)</f>
        <v>0</v>
      </c>
      <c r="BL183" s="17" t="s">
        <v>188</v>
      </c>
      <c r="BM183" s="229" t="s">
        <v>247</v>
      </c>
    </row>
    <row r="184" s="2" customFormat="1">
      <c r="A184" s="38"/>
      <c r="B184" s="39"/>
      <c r="C184" s="40"/>
      <c r="D184" s="231" t="s">
        <v>189</v>
      </c>
      <c r="E184" s="40"/>
      <c r="F184" s="232" t="s">
        <v>219</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189</v>
      </c>
      <c r="AU184" s="17" t="s">
        <v>127</v>
      </c>
    </row>
    <row r="185" s="2" customFormat="1" ht="37.8" customHeight="1">
      <c r="A185" s="38"/>
      <c r="B185" s="39"/>
      <c r="C185" s="218" t="s">
        <v>8</v>
      </c>
      <c r="D185" s="218" t="s">
        <v>183</v>
      </c>
      <c r="E185" s="219" t="s">
        <v>221</v>
      </c>
      <c r="F185" s="220" t="s">
        <v>222</v>
      </c>
      <c r="G185" s="221" t="s">
        <v>186</v>
      </c>
      <c r="H185" s="222">
        <v>279.69499999999999</v>
      </c>
      <c r="I185" s="223"/>
      <c r="J185" s="224">
        <f>ROUND(I185*H185,2)</f>
        <v>0</v>
      </c>
      <c r="K185" s="220" t="s">
        <v>187</v>
      </c>
      <c r="L185" s="44"/>
      <c r="M185" s="225" t="s">
        <v>1</v>
      </c>
      <c r="N185" s="226" t="s">
        <v>45</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188</v>
      </c>
      <c r="AT185" s="229" t="s">
        <v>183</v>
      </c>
      <c r="AU185" s="229" t="s">
        <v>127</v>
      </c>
      <c r="AY185" s="17" t="s">
        <v>181</v>
      </c>
      <c r="BE185" s="230">
        <f>IF(N185="základní",J185,0)</f>
        <v>0</v>
      </c>
      <c r="BF185" s="230">
        <f>IF(N185="snížená",J185,0)</f>
        <v>0</v>
      </c>
      <c r="BG185" s="230">
        <f>IF(N185="zákl. přenesená",J185,0)</f>
        <v>0</v>
      </c>
      <c r="BH185" s="230">
        <f>IF(N185="sníž. přenesená",J185,0)</f>
        <v>0</v>
      </c>
      <c r="BI185" s="230">
        <f>IF(N185="nulová",J185,0)</f>
        <v>0</v>
      </c>
      <c r="BJ185" s="17" t="s">
        <v>127</v>
      </c>
      <c r="BK185" s="230">
        <f>ROUND(I185*H185,2)</f>
        <v>0</v>
      </c>
      <c r="BL185" s="17" t="s">
        <v>188</v>
      </c>
      <c r="BM185" s="229" t="s">
        <v>249</v>
      </c>
    </row>
    <row r="186" s="2" customFormat="1">
      <c r="A186" s="38"/>
      <c r="B186" s="39"/>
      <c r="C186" s="40"/>
      <c r="D186" s="231" t="s">
        <v>189</v>
      </c>
      <c r="E186" s="40"/>
      <c r="F186" s="232" t="s">
        <v>224</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189</v>
      </c>
      <c r="AU186" s="17" t="s">
        <v>127</v>
      </c>
    </row>
    <row r="187" s="2" customFormat="1" ht="37.8" customHeight="1">
      <c r="A187" s="38"/>
      <c r="B187" s="39"/>
      <c r="C187" s="218" t="s">
        <v>251</v>
      </c>
      <c r="D187" s="218" t="s">
        <v>183</v>
      </c>
      <c r="E187" s="219" t="s">
        <v>221</v>
      </c>
      <c r="F187" s="220" t="s">
        <v>222</v>
      </c>
      <c r="G187" s="221" t="s">
        <v>186</v>
      </c>
      <c r="H187" s="222">
        <v>220.33500000000001</v>
      </c>
      <c r="I187" s="223"/>
      <c r="J187" s="224">
        <f>ROUND(I187*H187,2)</f>
        <v>0</v>
      </c>
      <c r="K187" s="220" t="s">
        <v>187</v>
      </c>
      <c r="L187" s="44"/>
      <c r="M187" s="225" t="s">
        <v>1</v>
      </c>
      <c r="N187" s="226" t="s">
        <v>45</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188</v>
      </c>
      <c r="AT187" s="229" t="s">
        <v>183</v>
      </c>
      <c r="AU187" s="229" t="s">
        <v>127</v>
      </c>
      <c r="AY187" s="17" t="s">
        <v>181</v>
      </c>
      <c r="BE187" s="230">
        <f>IF(N187="základní",J187,0)</f>
        <v>0</v>
      </c>
      <c r="BF187" s="230">
        <f>IF(N187="snížená",J187,0)</f>
        <v>0</v>
      </c>
      <c r="BG187" s="230">
        <f>IF(N187="zákl. přenesená",J187,0)</f>
        <v>0</v>
      </c>
      <c r="BH187" s="230">
        <f>IF(N187="sníž. přenesená",J187,0)</f>
        <v>0</v>
      </c>
      <c r="BI187" s="230">
        <f>IF(N187="nulová",J187,0)</f>
        <v>0</v>
      </c>
      <c r="BJ187" s="17" t="s">
        <v>127</v>
      </c>
      <c r="BK187" s="230">
        <f>ROUND(I187*H187,2)</f>
        <v>0</v>
      </c>
      <c r="BL187" s="17" t="s">
        <v>188</v>
      </c>
      <c r="BM187" s="229" t="s">
        <v>254</v>
      </c>
    </row>
    <row r="188" s="2" customFormat="1">
      <c r="A188" s="38"/>
      <c r="B188" s="39"/>
      <c r="C188" s="40"/>
      <c r="D188" s="231" t="s">
        <v>189</v>
      </c>
      <c r="E188" s="40"/>
      <c r="F188" s="232" t="s">
        <v>224</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189</v>
      </c>
      <c r="AU188" s="17" t="s">
        <v>127</v>
      </c>
    </row>
    <row r="189" s="2" customFormat="1" ht="44.25" customHeight="1">
      <c r="A189" s="38"/>
      <c r="B189" s="39"/>
      <c r="C189" s="218" t="s">
        <v>223</v>
      </c>
      <c r="D189" s="218" t="s">
        <v>183</v>
      </c>
      <c r="E189" s="219" t="s">
        <v>2207</v>
      </c>
      <c r="F189" s="220" t="s">
        <v>2208</v>
      </c>
      <c r="G189" s="221" t="s">
        <v>186</v>
      </c>
      <c r="H189" s="222">
        <v>57.759999999999998</v>
      </c>
      <c r="I189" s="223"/>
      <c r="J189" s="224">
        <f>ROUND(I189*H189,2)</f>
        <v>0</v>
      </c>
      <c r="K189" s="220" t="s">
        <v>187</v>
      </c>
      <c r="L189" s="44"/>
      <c r="M189" s="225" t="s">
        <v>1</v>
      </c>
      <c r="N189" s="226" t="s">
        <v>45</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188</v>
      </c>
      <c r="AT189" s="229" t="s">
        <v>183</v>
      </c>
      <c r="AU189" s="229" t="s">
        <v>127</v>
      </c>
      <c r="AY189" s="17" t="s">
        <v>181</v>
      </c>
      <c r="BE189" s="230">
        <f>IF(N189="základní",J189,0)</f>
        <v>0</v>
      </c>
      <c r="BF189" s="230">
        <f>IF(N189="snížená",J189,0)</f>
        <v>0</v>
      </c>
      <c r="BG189" s="230">
        <f>IF(N189="zákl. přenesená",J189,0)</f>
        <v>0</v>
      </c>
      <c r="BH189" s="230">
        <f>IF(N189="sníž. přenesená",J189,0)</f>
        <v>0</v>
      </c>
      <c r="BI189" s="230">
        <f>IF(N189="nulová",J189,0)</f>
        <v>0</v>
      </c>
      <c r="BJ189" s="17" t="s">
        <v>127</v>
      </c>
      <c r="BK189" s="230">
        <f>ROUND(I189*H189,2)</f>
        <v>0</v>
      </c>
      <c r="BL189" s="17" t="s">
        <v>188</v>
      </c>
      <c r="BM189" s="229" t="s">
        <v>259</v>
      </c>
    </row>
    <row r="190" s="2" customFormat="1">
      <c r="A190" s="38"/>
      <c r="B190" s="39"/>
      <c r="C190" s="40"/>
      <c r="D190" s="231" t="s">
        <v>189</v>
      </c>
      <c r="E190" s="40"/>
      <c r="F190" s="232" t="s">
        <v>2209</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189</v>
      </c>
      <c r="AU190" s="17" t="s">
        <v>127</v>
      </c>
    </row>
    <row r="191" s="13" customFormat="1">
      <c r="A191" s="13"/>
      <c r="B191" s="236"/>
      <c r="C191" s="237"/>
      <c r="D191" s="238" t="s">
        <v>191</v>
      </c>
      <c r="E191" s="239" t="s">
        <v>1</v>
      </c>
      <c r="F191" s="240" t="s">
        <v>2210</v>
      </c>
      <c r="G191" s="237"/>
      <c r="H191" s="241">
        <v>57.759999999999998</v>
      </c>
      <c r="I191" s="242"/>
      <c r="J191" s="237"/>
      <c r="K191" s="237"/>
      <c r="L191" s="243"/>
      <c r="M191" s="244"/>
      <c r="N191" s="245"/>
      <c r="O191" s="245"/>
      <c r="P191" s="245"/>
      <c r="Q191" s="245"/>
      <c r="R191" s="245"/>
      <c r="S191" s="245"/>
      <c r="T191" s="246"/>
      <c r="U191" s="13"/>
      <c r="V191" s="13"/>
      <c r="W191" s="13"/>
      <c r="X191" s="13"/>
      <c r="Y191" s="13"/>
      <c r="Z191" s="13"/>
      <c r="AA191" s="13"/>
      <c r="AB191" s="13"/>
      <c r="AC191" s="13"/>
      <c r="AD191" s="13"/>
      <c r="AE191" s="13"/>
      <c r="AT191" s="247" t="s">
        <v>191</v>
      </c>
      <c r="AU191" s="247" t="s">
        <v>127</v>
      </c>
      <c r="AV191" s="13" t="s">
        <v>127</v>
      </c>
      <c r="AW191" s="13" t="s">
        <v>36</v>
      </c>
      <c r="AX191" s="13" t="s">
        <v>79</v>
      </c>
      <c r="AY191" s="247" t="s">
        <v>181</v>
      </c>
    </row>
    <row r="192" s="14" customFormat="1">
      <c r="A192" s="14"/>
      <c r="B192" s="248"/>
      <c r="C192" s="249"/>
      <c r="D192" s="238" t="s">
        <v>191</v>
      </c>
      <c r="E192" s="250" t="s">
        <v>1</v>
      </c>
      <c r="F192" s="251" t="s">
        <v>193</v>
      </c>
      <c r="G192" s="249"/>
      <c r="H192" s="252">
        <v>57.759999999999998</v>
      </c>
      <c r="I192" s="253"/>
      <c r="J192" s="249"/>
      <c r="K192" s="249"/>
      <c r="L192" s="254"/>
      <c r="M192" s="255"/>
      <c r="N192" s="256"/>
      <c r="O192" s="256"/>
      <c r="P192" s="256"/>
      <c r="Q192" s="256"/>
      <c r="R192" s="256"/>
      <c r="S192" s="256"/>
      <c r="T192" s="257"/>
      <c r="U192" s="14"/>
      <c r="V192" s="14"/>
      <c r="W192" s="14"/>
      <c r="X192" s="14"/>
      <c r="Y192" s="14"/>
      <c r="Z192" s="14"/>
      <c r="AA192" s="14"/>
      <c r="AB192" s="14"/>
      <c r="AC192" s="14"/>
      <c r="AD192" s="14"/>
      <c r="AE192" s="14"/>
      <c r="AT192" s="258" t="s">
        <v>191</v>
      </c>
      <c r="AU192" s="258" t="s">
        <v>127</v>
      </c>
      <c r="AV192" s="14" t="s">
        <v>188</v>
      </c>
      <c r="AW192" s="14" t="s">
        <v>36</v>
      </c>
      <c r="AX192" s="14" t="s">
        <v>86</v>
      </c>
      <c r="AY192" s="258" t="s">
        <v>181</v>
      </c>
    </row>
    <row r="193" s="2" customFormat="1" ht="16.5" customHeight="1">
      <c r="A193" s="38"/>
      <c r="B193" s="39"/>
      <c r="C193" s="259" t="s">
        <v>262</v>
      </c>
      <c r="D193" s="259" t="s">
        <v>238</v>
      </c>
      <c r="E193" s="260" t="s">
        <v>2211</v>
      </c>
      <c r="F193" s="261" t="s">
        <v>2212</v>
      </c>
      <c r="G193" s="262" t="s">
        <v>218</v>
      </c>
      <c r="H193" s="263">
        <v>115.52</v>
      </c>
      <c r="I193" s="264"/>
      <c r="J193" s="265">
        <f>ROUND(I193*H193,2)</f>
        <v>0</v>
      </c>
      <c r="K193" s="261" t="s">
        <v>187</v>
      </c>
      <c r="L193" s="266"/>
      <c r="M193" s="267" t="s">
        <v>1</v>
      </c>
      <c r="N193" s="268" t="s">
        <v>45</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208</v>
      </c>
      <c r="AT193" s="229" t="s">
        <v>238</v>
      </c>
      <c r="AU193" s="229" t="s">
        <v>127</v>
      </c>
      <c r="AY193" s="17" t="s">
        <v>181</v>
      </c>
      <c r="BE193" s="230">
        <f>IF(N193="základní",J193,0)</f>
        <v>0</v>
      </c>
      <c r="BF193" s="230">
        <f>IF(N193="snížená",J193,0)</f>
        <v>0</v>
      </c>
      <c r="BG193" s="230">
        <f>IF(N193="zákl. přenesená",J193,0)</f>
        <v>0</v>
      </c>
      <c r="BH193" s="230">
        <f>IF(N193="sníž. přenesená",J193,0)</f>
        <v>0</v>
      </c>
      <c r="BI193" s="230">
        <f>IF(N193="nulová",J193,0)</f>
        <v>0</v>
      </c>
      <c r="BJ193" s="17" t="s">
        <v>127</v>
      </c>
      <c r="BK193" s="230">
        <f>ROUND(I193*H193,2)</f>
        <v>0</v>
      </c>
      <c r="BL193" s="17" t="s">
        <v>188</v>
      </c>
      <c r="BM193" s="229" t="s">
        <v>265</v>
      </c>
    </row>
    <row r="194" s="13" customFormat="1">
      <c r="A194" s="13"/>
      <c r="B194" s="236"/>
      <c r="C194" s="237"/>
      <c r="D194" s="238" t="s">
        <v>191</v>
      </c>
      <c r="E194" s="239" t="s">
        <v>1</v>
      </c>
      <c r="F194" s="240" t="s">
        <v>2213</v>
      </c>
      <c r="G194" s="237"/>
      <c r="H194" s="241">
        <v>115.52</v>
      </c>
      <c r="I194" s="242"/>
      <c r="J194" s="237"/>
      <c r="K194" s="237"/>
      <c r="L194" s="243"/>
      <c r="M194" s="244"/>
      <c r="N194" s="245"/>
      <c r="O194" s="245"/>
      <c r="P194" s="245"/>
      <c r="Q194" s="245"/>
      <c r="R194" s="245"/>
      <c r="S194" s="245"/>
      <c r="T194" s="246"/>
      <c r="U194" s="13"/>
      <c r="V194" s="13"/>
      <c r="W194" s="13"/>
      <c r="X194" s="13"/>
      <c r="Y194" s="13"/>
      <c r="Z194" s="13"/>
      <c r="AA194" s="13"/>
      <c r="AB194" s="13"/>
      <c r="AC194" s="13"/>
      <c r="AD194" s="13"/>
      <c r="AE194" s="13"/>
      <c r="AT194" s="247" t="s">
        <v>191</v>
      </c>
      <c r="AU194" s="247" t="s">
        <v>127</v>
      </c>
      <c r="AV194" s="13" t="s">
        <v>127</v>
      </c>
      <c r="AW194" s="13" t="s">
        <v>36</v>
      </c>
      <c r="AX194" s="13" t="s">
        <v>79</v>
      </c>
      <c r="AY194" s="247" t="s">
        <v>181</v>
      </c>
    </row>
    <row r="195" s="14" customFormat="1">
      <c r="A195" s="14"/>
      <c r="B195" s="248"/>
      <c r="C195" s="249"/>
      <c r="D195" s="238" t="s">
        <v>191</v>
      </c>
      <c r="E195" s="250" t="s">
        <v>1</v>
      </c>
      <c r="F195" s="251" t="s">
        <v>193</v>
      </c>
      <c r="G195" s="249"/>
      <c r="H195" s="252">
        <v>115.52</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191</v>
      </c>
      <c r="AU195" s="258" t="s">
        <v>127</v>
      </c>
      <c r="AV195" s="14" t="s">
        <v>188</v>
      </c>
      <c r="AW195" s="14" t="s">
        <v>36</v>
      </c>
      <c r="AX195" s="14" t="s">
        <v>86</v>
      </c>
      <c r="AY195" s="258" t="s">
        <v>181</v>
      </c>
    </row>
    <row r="196" s="2" customFormat="1" ht="44.25" customHeight="1">
      <c r="A196" s="38"/>
      <c r="B196" s="39"/>
      <c r="C196" s="218" t="s">
        <v>228</v>
      </c>
      <c r="D196" s="218" t="s">
        <v>183</v>
      </c>
      <c r="E196" s="219" t="s">
        <v>2207</v>
      </c>
      <c r="F196" s="220" t="s">
        <v>2208</v>
      </c>
      <c r="G196" s="221" t="s">
        <v>186</v>
      </c>
      <c r="H196" s="222">
        <v>59.359999999999999</v>
      </c>
      <c r="I196" s="223"/>
      <c r="J196" s="224">
        <f>ROUND(I196*H196,2)</f>
        <v>0</v>
      </c>
      <c r="K196" s="220" t="s">
        <v>187</v>
      </c>
      <c r="L196" s="44"/>
      <c r="M196" s="225" t="s">
        <v>1</v>
      </c>
      <c r="N196" s="226" t="s">
        <v>45</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188</v>
      </c>
      <c r="AT196" s="229" t="s">
        <v>183</v>
      </c>
      <c r="AU196" s="229" t="s">
        <v>127</v>
      </c>
      <c r="AY196" s="17" t="s">
        <v>181</v>
      </c>
      <c r="BE196" s="230">
        <f>IF(N196="základní",J196,0)</f>
        <v>0</v>
      </c>
      <c r="BF196" s="230">
        <f>IF(N196="snížená",J196,0)</f>
        <v>0</v>
      </c>
      <c r="BG196" s="230">
        <f>IF(N196="zákl. přenesená",J196,0)</f>
        <v>0</v>
      </c>
      <c r="BH196" s="230">
        <f>IF(N196="sníž. přenesená",J196,0)</f>
        <v>0</v>
      </c>
      <c r="BI196" s="230">
        <f>IF(N196="nulová",J196,0)</f>
        <v>0</v>
      </c>
      <c r="BJ196" s="17" t="s">
        <v>127</v>
      </c>
      <c r="BK196" s="230">
        <f>ROUND(I196*H196,2)</f>
        <v>0</v>
      </c>
      <c r="BL196" s="17" t="s">
        <v>188</v>
      </c>
      <c r="BM196" s="229" t="s">
        <v>269</v>
      </c>
    </row>
    <row r="197" s="2" customFormat="1">
      <c r="A197" s="38"/>
      <c r="B197" s="39"/>
      <c r="C197" s="40"/>
      <c r="D197" s="231" t="s">
        <v>189</v>
      </c>
      <c r="E197" s="40"/>
      <c r="F197" s="232" t="s">
        <v>2209</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189</v>
      </c>
      <c r="AU197" s="17" t="s">
        <v>127</v>
      </c>
    </row>
    <row r="198" s="15" customFormat="1">
      <c r="A198" s="15"/>
      <c r="B198" s="269"/>
      <c r="C198" s="270"/>
      <c r="D198" s="238" t="s">
        <v>191</v>
      </c>
      <c r="E198" s="271" t="s">
        <v>1</v>
      </c>
      <c r="F198" s="272" t="s">
        <v>2214</v>
      </c>
      <c r="G198" s="270"/>
      <c r="H198" s="271" t="s">
        <v>1</v>
      </c>
      <c r="I198" s="273"/>
      <c r="J198" s="270"/>
      <c r="K198" s="270"/>
      <c r="L198" s="274"/>
      <c r="M198" s="275"/>
      <c r="N198" s="276"/>
      <c r="O198" s="276"/>
      <c r="P198" s="276"/>
      <c r="Q198" s="276"/>
      <c r="R198" s="276"/>
      <c r="S198" s="276"/>
      <c r="T198" s="277"/>
      <c r="U198" s="15"/>
      <c r="V198" s="15"/>
      <c r="W198" s="15"/>
      <c r="X198" s="15"/>
      <c r="Y198" s="15"/>
      <c r="Z198" s="15"/>
      <c r="AA198" s="15"/>
      <c r="AB198" s="15"/>
      <c r="AC198" s="15"/>
      <c r="AD198" s="15"/>
      <c r="AE198" s="15"/>
      <c r="AT198" s="278" t="s">
        <v>191</v>
      </c>
      <c r="AU198" s="278" t="s">
        <v>127</v>
      </c>
      <c r="AV198" s="15" t="s">
        <v>86</v>
      </c>
      <c r="AW198" s="15" t="s">
        <v>36</v>
      </c>
      <c r="AX198" s="15" t="s">
        <v>79</v>
      </c>
      <c r="AY198" s="278" t="s">
        <v>181</v>
      </c>
    </row>
    <row r="199" s="13" customFormat="1">
      <c r="A199" s="13"/>
      <c r="B199" s="236"/>
      <c r="C199" s="237"/>
      <c r="D199" s="238" t="s">
        <v>191</v>
      </c>
      <c r="E199" s="239" t="s">
        <v>1</v>
      </c>
      <c r="F199" s="240" t="s">
        <v>2215</v>
      </c>
      <c r="G199" s="237"/>
      <c r="H199" s="241">
        <v>15.6</v>
      </c>
      <c r="I199" s="242"/>
      <c r="J199" s="237"/>
      <c r="K199" s="237"/>
      <c r="L199" s="243"/>
      <c r="M199" s="244"/>
      <c r="N199" s="245"/>
      <c r="O199" s="245"/>
      <c r="P199" s="245"/>
      <c r="Q199" s="245"/>
      <c r="R199" s="245"/>
      <c r="S199" s="245"/>
      <c r="T199" s="246"/>
      <c r="U199" s="13"/>
      <c r="V199" s="13"/>
      <c r="W199" s="13"/>
      <c r="X199" s="13"/>
      <c r="Y199" s="13"/>
      <c r="Z199" s="13"/>
      <c r="AA199" s="13"/>
      <c r="AB199" s="13"/>
      <c r="AC199" s="13"/>
      <c r="AD199" s="13"/>
      <c r="AE199" s="13"/>
      <c r="AT199" s="247" t="s">
        <v>191</v>
      </c>
      <c r="AU199" s="247" t="s">
        <v>127</v>
      </c>
      <c r="AV199" s="13" t="s">
        <v>127</v>
      </c>
      <c r="AW199" s="13" t="s">
        <v>36</v>
      </c>
      <c r="AX199" s="13" t="s">
        <v>79</v>
      </c>
      <c r="AY199" s="247" t="s">
        <v>181</v>
      </c>
    </row>
    <row r="200" s="13" customFormat="1">
      <c r="A200" s="13"/>
      <c r="B200" s="236"/>
      <c r="C200" s="237"/>
      <c r="D200" s="238" t="s">
        <v>191</v>
      </c>
      <c r="E200" s="239" t="s">
        <v>1</v>
      </c>
      <c r="F200" s="240" t="s">
        <v>2216</v>
      </c>
      <c r="G200" s="237"/>
      <c r="H200" s="241">
        <v>4.0800000000000001</v>
      </c>
      <c r="I200" s="242"/>
      <c r="J200" s="237"/>
      <c r="K200" s="237"/>
      <c r="L200" s="243"/>
      <c r="M200" s="244"/>
      <c r="N200" s="245"/>
      <c r="O200" s="245"/>
      <c r="P200" s="245"/>
      <c r="Q200" s="245"/>
      <c r="R200" s="245"/>
      <c r="S200" s="245"/>
      <c r="T200" s="246"/>
      <c r="U200" s="13"/>
      <c r="V200" s="13"/>
      <c r="W200" s="13"/>
      <c r="X200" s="13"/>
      <c r="Y200" s="13"/>
      <c r="Z200" s="13"/>
      <c r="AA200" s="13"/>
      <c r="AB200" s="13"/>
      <c r="AC200" s="13"/>
      <c r="AD200" s="13"/>
      <c r="AE200" s="13"/>
      <c r="AT200" s="247" t="s">
        <v>191</v>
      </c>
      <c r="AU200" s="247" t="s">
        <v>127</v>
      </c>
      <c r="AV200" s="13" t="s">
        <v>127</v>
      </c>
      <c r="AW200" s="13" t="s">
        <v>36</v>
      </c>
      <c r="AX200" s="13" t="s">
        <v>79</v>
      </c>
      <c r="AY200" s="247" t="s">
        <v>181</v>
      </c>
    </row>
    <row r="201" s="13" customFormat="1">
      <c r="A201" s="13"/>
      <c r="B201" s="236"/>
      <c r="C201" s="237"/>
      <c r="D201" s="238" t="s">
        <v>191</v>
      </c>
      <c r="E201" s="239" t="s">
        <v>1</v>
      </c>
      <c r="F201" s="240" t="s">
        <v>2217</v>
      </c>
      <c r="G201" s="237"/>
      <c r="H201" s="241">
        <v>39.68</v>
      </c>
      <c r="I201" s="242"/>
      <c r="J201" s="237"/>
      <c r="K201" s="237"/>
      <c r="L201" s="243"/>
      <c r="M201" s="244"/>
      <c r="N201" s="245"/>
      <c r="O201" s="245"/>
      <c r="P201" s="245"/>
      <c r="Q201" s="245"/>
      <c r="R201" s="245"/>
      <c r="S201" s="245"/>
      <c r="T201" s="246"/>
      <c r="U201" s="13"/>
      <c r="V201" s="13"/>
      <c r="W201" s="13"/>
      <c r="X201" s="13"/>
      <c r="Y201" s="13"/>
      <c r="Z201" s="13"/>
      <c r="AA201" s="13"/>
      <c r="AB201" s="13"/>
      <c r="AC201" s="13"/>
      <c r="AD201" s="13"/>
      <c r="AE201" s="13"/>
      <c r="AT201" s="247" t="s">
        <v>191</v>
      </c>
      <c r="AU201" s="247" t="s">
        <v>127</v>
      </c>
      <c r="AV201" s="13" t="s">
        <v>127</v>
      </c>
      <c r="AW201" s="13" t="s">
        <v>36</v>
      </c>
      <c r="AX201" s="13" t="s">
        <v>79</v>
      </c>
      <c r="AY201" s="247" t="s">
        <v>181</v>
      </c>
    </row>
    <row r="202" s="14" customFormat="1">
      <c r="A202" s="14"/>
      <c r="B202" s="248"/>
      <c r="C202" s="249"/>
      <c r="D202" s="238" t="s">
        <v>191</v>
      </c>
      <c r="E202" s="250" t="s">
        <v>1</v>
      </c>
      <c r="F202" s="251" t="s">
        <v>193</v>
      </c>
      <c r="G202" s="249"/>
      <c r="H202" s="252">
        <v>59.359999999999999</v>
      </c>
      <c r="I202" s="253"/>
      <c r="J202" s="249"/>
      <c r="K202" s="249"/>
      <c r="L202" s="254"/>
      <c r="M202" s="255"/>
      <c r="N202" s="256"/>
      <c r="O202" s="256"/>
      <c r="P202" s="256"/>
      <c r="Q202" s="256"/>
      <c r="R202" s="256"/>
      <c r="S202" s="256"/>
      <c r="T202" s="257"/>
      <c r="U202" s="14"/>
      <c r="V202" s="14"/>
      <c r="W202" s="14"/>
      <c r="X202" s="14"/>
      <c r="Y202" s="14"/>
      <c r="Z202" s="14"/>
      <c r="AA202" s="14"/>
      <c r="AB202" s="14"/>
      <c r="AC202" s="14"/>
      <c r="AD202" s="14"/>
      <c r="AE202" s="14"/>
      <c r="AT202" s="258" t="s">
        <v>191</v>
      </c>
      <c r="AU202" s="258" t="s">
        <v>127</v>
      </c>
      <c r="AV202" s="14" t="s">
        <v>188</v>
      </c>
      <c r="AW202" s="14" t="s">
        <v>36</v>
      </c>
      <c r="AX202" s="14" t="s">
        <v>86</v>
      </c>
      <c r="AY202" s="258" t="s">
        <v>181</v>
      </c>
    </row>
    <row r="203" s="2" customFormat="1" ht="66.75" customHeight="1">
      <c r="A203" s="38"/>
      <c r="B203" s="39"/>
      <c r="C203" s="218" t="s">
        <v>275</v>
      </c>
      <c r="D203" s="218" t="s">
        <v>183</v>
      </c>
      <c r="E203" s="219" t="s">
        <v>2218</v>
      </c>
      <c r="F203" s="220" t="s">
        <v>2219</v>
      </c>
      <c r="G203" s="221" t="s">
        <v>186</v>
      </c>
      <c r="H203" s="222">
        <v>32.700000000000003</v>
      </c>
      <c r="I203" s="223"/>
      <c r="J203" s="224">
        <f>ROUND(I203*H203,2)</f>
        <v>0</v>
      </c>
      <c r="K203" s="220" t="s">
        <v>187</v>
      </c>
      <c r="L203" s="44"/>
      <c r="M203" s="225" t="s">
        <v>1</v>
      </c>
      <c r="N203" s="226" t="s">
        <v>45</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188</v>
      </c>
      <c r="AT203" s="229" t="s">
        <v>183</v>
      </c>
      <c r="AU203" s="229" t="s">
        <v>127</v>
      </c>
      <c r="AY203" s="17" t="s">
        <v>181</v>
      </c>
      <c r="BE203" s="230">
        <f>IF(N203="základní",J203,0)</f>
        <v>0</v>
      </c>
      <c r="BF203" s="230">
        <f>IF(N203="snížená",J203,0)</f>
        <v>0</v>
      </c>
      <c r="BG203" s="230">
        <f>IF(N203="zákl. přenesená",J203,0)</f>
        <v>0</v>
      </c>
      <c r="BH203" s="230">
        <f>IF(N203="sníž. přenesená",J203,0)</f>
        <v>0</v>
      </c>
      <c r="BI203" s="230">
        <f>IF(N203="nulová",J203,0)</f>
        <v>0</v>
      </c>
      <c r="BJ203" s="17" t="s">
        <v>127</v>
      </c>
      <c r="BK203" s="230">
        <f>ROUND(I203*H203,2)</f>
        <v>0</v>
      </c>
      <c r="BL203" s="17" t="s">
        <v>188</v>
      </c>
      <c r="BM203" s="229" t="s">
        <v>278</v>
      </c>
    </row>
    <row r="204" s="2" customFormat="1">
      <c r="A204" s="38"/>
      <c r="B204" s="39"/>
      <c r="C204" s="40"/>
      <c r="D204" s="231" t="s">
        <v>189</v>
      </c>
      <c r="E204" s="40"/>
      <c r="F204" s="232" t="s">
        <v>2220</v>
      </c>
      <c r="G204" s="40"/>
      <c r="H204" s="40"/>
      <c r="I204" s="233"/>
      <c r="J204" s="40"/>
      <c r="K204" s="40"/>
      <c r="L204" s="44"/>
      <c r="M204" s="234"/>
      <c r="N204" s="235"/>
      <c r="O204" s="91"/>
      <c r="P204" s="91"/>
      <c r="Q204" s="91"/>
      <c r="R204" s="91"/>
      <c r="S204" s="91"/>
      <c r="T204" s="92"/>
      <c r="U204" s="38"/>
      <c r="V204" s="38"/>
      <c r="W204" s="38"/>
      <c r="X204" s="38"/>
      <c r="Y204" s="38"/>
      <c r="Z204" s="38"/>
      <c r="AA204" s="38"/>
      <c r="AB204" s="38"/>
      <c r="AC204" s="38"/>
      <c r="AD204" s="38"/>
      <c r="AE204" s="38"/>
      <c r="AT204" s="17" t="s">
        <v>189</v>
      </c>
      <c r="AU204" s="17" t="s">
        <v>127</v>
      </c>
    </row>
    <row r="205" s="13" customFormat="1">
      <c r="A205" s="13"/>
      <c r="B205" s="236"/>
      <c r="C205" s="237"/>
      <c r="D205" s="238" t="s">
        <v>191</v>
      </c>
      <c r="E205" s="239" t="s">
        <v>1</v>
      </c>
      <c r="F205" s="240" t="s">
        <v>2221</v>
      </c>
      <c r="G205" s="237"/>
      <c r="H205" s="241">
        <v>11.699999999999999</v>
      </c>
      <c r="I205" s="242"/>
      <c r="J205" s="237"/>
      <c r="K205" s="237"/>
      <c r="L205" s="243"/>
      <c r="M205" s="244"/>
      <c r="N205" s="245"/>
      <c r="O205" s="245"/>
      <c r="P205" s="245"/>
      <c r="Q205" s="245"/>
      <c r="R205" s="245"/>
      <c r="S205" s="245"/>
      <c r="T205" s="246"/>
      <c r="U205" s="13"/>
      <c r="V205" s="13"/>
      <c r="W205" s="13"/>
      <c r="X205" s="13"/>
      <c r="Y205" s="13"/>
      <c r="Z205" s="13"/>
      <c r="AA205" s="13"/>
      <c r="AB205" s="13"/>
      <c r="AC205" s="13"/>
      <c r="AD205" s="13"/>
      <c r="AE205" s="13"/>
      <c r="AT205" s="247" t="s">
        <v>191</v>
      </c>
      <c r="AU205" s="247" t="s">
        <v>127</v>
      </c>
      <c r="AV205" s="13" t="s">
        <v>127</v>
      </c>
      <c r="AW205" s="13" t="s">
        <v>36</v>
      </c>
      <c r="AX205" s="13" t="s">
        <v>79</v>
      </c>
      <c r="AY205" s="247" t="s">
        <v>181</v>
      </c>
    </row>
    <row r="206" s="13" customFormat="1">
      <c r="A206" s="13"/>
      <c r="B206" s="236"/>
      <c r="C206" s="237"/>
      <c r="D206" s="238" t="s">
        <v>191</v>
      </c>
      <c r="E206" s="239" t="s">
        <v>1</v>
      </c>
      <c r="F206" s="240" t="s">
        <v>2222</v>
      </c>
      <c r="G206" s="237"/>
      <c r="H206" s="241">
        <v>6.1200000000000001</v>
      </c>
      <c r="I206" s="242"/>
      <c r="J206" s="237"/>
      <c r="K206" s="237"/>
      <c r="L206" s="243"/>
      <c r="M206" s="244"/>
      <c r="N206" s="245"/>
      <c r="O206" s="245"/>
      <c r="P206" s="245"/>
      <c r="Q206" s="245"/>
      <c r="R206" s="245"/>
      <c r="S206" s="245"/>
      <c r="T206" s="246"/>
      <c r="U206" s="13"/>
      <c r="V206" s="13"/>
      <c r="W206" s="13"/>
      <c r="X206" s="13"/>
      <c r="Y206" s="13"/>
      <c r="Z206" s="13"/>
      <c r="AA206" s="13"/>
      <c r="AB206" s="13"/>
      <c r="AC206" s="13"/>
      <c r="AD206" s="13"/>
      <c r="AE206" s="13"/>
      <c r="AT206" s="247" t="s">
        <v>191</v>
      </c>
      <c r="AU206" s="247" t="s">
        <v>127</v>
      </c>
      <c r="AV206" s="13" t="s">
        <v>127</v>
      </c>
      <c r="AW206" s="13" t="s">
        <v>36</v>
      </c>
      <c r="AX206" s="13" t="s">
        <v>79</v>
      </c>
      <c r="AY206" s="247" t="s">
        <v>181</v>
      </c>
    </row>
    <row r="207" s="13" customFormat="1">
      <c r="A207" s="13"/>
      <c r="B207" s="236"/>
      <c r="C207" s="237"/>
      <c r="D207" s="238" t="s">
        <v>191</v>
      </c>
      <c r="E207" s="239" t="s">
        <v>1</v>
      </c>
      <c r="F207" s="240" t="s">
        <v>2223</v>
      </c>
      <c r="G207" s="237"/>
      <c r="H207" s="241">
        <v>14.880000000000001</v>
      </c>
      <c r="I207" s="242"/>
      <c r="J207" s="237"/>
      <c r="K207" s="237"/>
      <c r="L207" s="243"/>
      <c r="M207" s="244"/>
      <c r="N207" s="245"/>
      <c r="O207" s="245"/>
      <c r="P207" s="245"/>
      <c r="Q207" s="245"/>
      <c r="R207" s="245"/>
      <c r="S207" s="245"/>
      <c r="T207" s="246"/>
      <c r="U207" s="13"/>
      <c r="V207" s="13"/>
      <c r="W207" s="13"/>
      <c r="X207" s="13"/>
      <c r="Y207" s="13"/>
      <c r="Z207" s="13"/>
      <c r="AA207" s="13"/>
      <c r="AB207" s="13"/>
      <c r="AC207" s="13"/>
      <c r="AD207" s="13"/>
      <c r="AE207" s="13"/>
      <c r="AT207" s="247" t="s">
        <v>191</v>
      </c>
      <c r="AU207" s="247" t="s">
        <v>127</v>
      </c>
      <c r="AV207" s="13" t="s">
        <v>127</v>
      </c>
      <c r="AW207" s="13" t="s">
        <v>36</v>
      </c>
      <c r="AX207" s="13" t="s">
        <v>79</v>
      </c>
      <c r="AY207" s="247" t="s">
        <v>181</v>
      </c>
    </row>
    <row r="208" s="14" customFormat="1">
      <c r="A208" s="14"/>
      <c r="B208" s="248"/>
      <c r="C208" s="249"/>
      <c r="D208" s="238" t="s">
        <v>191</v>
      </c>
      <c r="E208" s="250" t="s">
        <v>1</v>
      </c>
      <c r="F208" s="251" t="s">
        <v>193</v>
      </c>
      <c r="G208" s="249"/>
      <c r="H208" s="252">
        <v>32.700000000000003</v>
      </c>
      <c r="I208" s="253"/>
      <c r="J208" s="249"/>
      <c r="K208" s="249"/>
      <c r="L208" s="254"/>
      <c r="M208" s="255"/>
      <c r="N208" s="256"/>
      <c r="O208" s="256"/>
      <c r="P208" s="256"/>
      <c r="Q208" s="256"/>
      <c r="R208" s="256"/>
      <c r="S208" s="256"/>
      <c r="T208" s="257"/>
      <c r="U208" s="14"/>
      <c r="V208" s="14"/>
      <c r="W208" s="14"/>
      <c r="X208" s="14"/>
      <c r="Y208" s="14"/>
      <c r="Z208" s="14"/>
      <c r="AA208" s="14"/>
      <c r="AB208" s="14"/>
      <c r="AC208" s="14"/>
      <c r="AD208" s="14"/>
      <c r="AE208" s="14"/>
      <c r="AT208" s="258" t="s">
        <v>191</v>
      </c>
      <c r="AU208" s="258" t="s">
        <v>127</v>
      </c>
      <c r="AV208" s="14" t="s">
        <v>188</v>
      </c>
      <c r="AW208" s="14" t="s">
        <v>36</v>
      </c>
      <c r="AX208" s="14" t="s">
        <v>86</v>
      </c>
      <c r="AY208" s="258" t="s">
        <v>181</v>
      </c>
    </row>
    <row r="209" s="2" customFormat="1" ht="16.5" customHeight="1">
      <c r="A209" s="38"/>
      <c r="B209" s="39"/>
      <c r="C209" s="259" t="s">
        <v>236</v>
      </c>
      <c r="D209" s="259" t="s">
        <v>238</v>
      </c>
      <c r="E209" s="260" t="s">
        <v>2224</v>
      </c>
      <c r="F209" s="261" t="s">
        <v>2225</v>
      </c>
      <c r="G209" s="262" t="s">
        <v>218</v>
      </c>
      <c r="H209" s="263">
        <v>65.400000000000006</v>
      </c>
      <c r="I209" s="264"/>
      <c r="J209" s="265">
        <f>ROUND(I209*H209,2)</f>
        <v>0</v>
      </c>
      <c r="K209" s="261" t="s">
        <v>187</v>
      </c>
      <c r="L209" s="266"/>
      <c r="M209" s="267" t="s">
        <v>1</v>
      </c>
      <c r="N209" s="268" t="s">
        <v>45</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208</v>
      </c>
      <c r="AT209" s="229" t="s">
        <v>238</v>
      </c>
      <c r="AU209" s="229" t="s">
        <v>127</v>
      </c>
      <c r="AY209" s="17" t="s">
        <v>181</v>
      </c>
      <c r="BE209" s="230">
        <f>IF(N209="základní",J209,0)</f>
        <v>0</v>
      </c>
      <c r="BF209" s="230">
        <f>IF(N209="snížená",J209,0)</f>
        <v>0</v>
      </c>
      <c r="BG209" s="230">
        <f>IF(N209="zákl. přenesená",J209,0)</f>
        <v>0</v>
      </c>
      <c r="BH209" s="230">
        <f>IF(N209="sníž. přenesená",J209,0)</f>
        <v>0</v>
      </c>
      <c r="BI209" s="230">
        <f>IF(N209="nulová",J209,0)</f>
        <v>0</v>
      </c>
      <c r="BJ209" s="17" t="s">
        <v>127</v>
      </c>
      <c r="BK209" s="230">
        <f>ROUND(I209*H209,2)</f>
        <v>0</v>
      </c>
      <c r="BL209" s="17" t="s">
        <v>188</v>
      </c>
      <c r="BM209" s="229" t="s">
        <v>283</v>
      </c>
    </row>
    <row r="210" s="13" customFormat="1">
      <c r="A210" s="13"/>
      <c r="B210" s="236"/>
      <c r="C210" s="237"/>
      <c r="D210" s="238" t="s">
        <v>191</v>
      </c>
      <c r="E210" s="239" t="s">
        <v>1</v>
      </c>
      <c r="F210" s="240" t="s">
        <v>2226</v>
      </c>
      <c r="G210" s="237"/>
      <c r="H210" s="241">
        <v>65.400000000000006</v>
      </c>
      <c r="I210" s="242"/>
      <c r="J210" s="237"/>
      <c r="K210" s="237"/>
      <c r="L210" s="243"/>
      <c r="M210" s="244"/>
      <c r="N210" s="245"/>
      <c r="O210" s="245"/>
      <c r="P210" s="245"/>
      <c r="Q210" s="245"/>
      <c r="R210" s="245"/>
      <c r="S210" s="245"/>
      <c r="T210" s="246"/>
      <c r="U210" s="13"/>
      <c r="V210" s="13"/>
      <c r="W210" s="13"/>
      <c r="X210" s="13"/>
      <c r="Y210" s="13"/>
      <c r="Z210" s="13"/>
      <c r="AA210" s="13"/>
      <c r="AB210" s="13"/>
      <c r="AC210" s="13"/>
      <c r="AD210" s="13"/>
      <c r="AE210" s="13"/>
      <c r="AT210" s="247" t="s">
        <v>191</v>
      </c>
      <c r="AU210" s="247" t="s">
        <v>127</v>
      </c>
      <c r="AV210" s="13" t="s">
        <v>127</v>
      </c>
      <c r="AW210" s="13" t="s">
        <v>36</v>
      </c>
      <c r="AX210" s="13" t="s">
        <v>79</v>
      </c>
      <c r="AY210" s="247" t="s">
        <v>181</v>
      </c>
    </row>
    <row r="211" s="14" customFormat="1">
      <c r="A211" s="14"/>
      <c r="B211" s="248"/>
      <c r="C211" s="249"/>
      <c r="D211" s="238" t="s">
        <v>191</v>
      </c>
      <c r="E211" s="250" t="s">
        <v>1</v>
      </c>
      <c r="F211" s="251" t="s">
        <v>193</v>
      </c>
      <c r="G211" s="249"/>
      <c r="H211" s="252">
        <v>65.400000000000006</v>
      </c>
      <c r="I211" s="253"/>
      <c r="J211" s="249"/>
      <c r="K211" s="249"/>
      <c r="L211" s="254"/>
      <c r="M211" s="255"/>
      <c r="N211" s="256"/>
      <c r="O211" s="256"/>
      <c r="P211" s="256"/>
      <c r="Q211" s="256"/>
      <c r="R211" s="256"/>
      <c r="S211" s="256"/>
      <c r="T211" s="257"/>
      <c r="U211" s="14"/>
      <c r="V211" s="14"/>
      <c r="W211" s="14"/>
      <c r="X211" s="14"/>
      <c r="Y211" s="14"/>
      <c r="Z211" s="14"/>
      <c r="AA211" s="14"/>
      <c r="AB211" s="14"/>
      <c r="AC211" s="14"/>
      <c r="AD211" s="14"/>
      <c r="AE211" s="14"/>
      <c r="AT211" s="258" t="s">
        <v>191</v>
      </c>
      <c r="AU211" s="258" t="s">
        <v>127</v>
      </c>
      <c r="AV211" s="14" t="s">
        <v>188</v>
      </c>
      <c r="AW211" s="14" t="s">
        <v>36</v>
      </c>
      <c r="AX211" s="14" t="s">
        <v>86</v>
      </c>
      <c r="AY211" s="258" t="s">
        <v>181</v>
      </c>
    </row>
    <row r="212" s="12" customFormat="1" ht="22.8" customHeight="1">
      <c r="A212" s="12"/>
      <c r="B212" s="202"/>
      <c r="C212" s="203"/>
      <c r="D212" s="204" t="s">
        <v>78</v>
      </c>
      <c r="E212" s="216" t="s">
        <v>200</v>
      </c>
      <c r="F212" s="216" t="s">
        <v>321</v>
      </c>
      <c r="G212" s="203"/>
      <c r="H212" s="203"/>
      <c r="I212" s="206"/>
      <c r="J212" s="217">
        <f>BK212</f>
        <v>0</v>
      </c>
      <c r="K212" s="203"/>
      <c r="L212" s="208"/>
      <c r="M212" s="209"/>
      <c r="N212" s="210"/>
      <c r="O212" s="210"/>
      <c r="P212" s="211">
        <f>SUM(P213:P216)</f>
        <v>0</v>
      </c>
      <c r="Q212" s="210"/>
      <c r="R212" s="211">
        <f>SUM(R213:R216)</f>
        <v>0</v>
      </c>
      <c r="S212" s="210"/>
      <c r="T212" s="212">
        <f>SUM(T213:T216)</f>
        <v>0</v>
      </c>
      <c r="U212" s="12"/>
      <c r="V212" s="12"/>
      <c r="W212" s="12"/>
      <c r="X212" s="12"/>
      <c r="Y212" s="12"/>
      <c r="Z212" s="12"/>
      <c r="AA212" s="12"/>
      <c r="AB212" s="12"/>
      <c r="AC212" s="12"/>
      <c r="AD212" s="12"/>
      <c r="AE212" s="12"/>
      <c r="AR212" s="213" t="s">
        <v>86</v>
      </c>
      <c r="AT212" s="214" t="s">
        <v>78</v>
      </c>
      <c r="AU212" s="214" t="s">
        <v>86</v>
      </c>
      <c r="AY212" s="213" t="s">
        <v>181</v>
      </c>
      <c r="BK212" s="215">
        <f>SUM(BK213:BK216)</f>
        <v>0</v>
      </c>
    </row>
    <row r="213" s="2" customFormat="1" ht="37.8" customHeight="1">
      <c r="A213" s="38"/>
      <c r="B213" s="39"/>
      <c r="C213" s="218" t="s">
        <v>286</v>
      </c>
      <c r="D213" s="218" t="s">
        <v>183</v>
      </c>
      <c r="E213" s="219" t="s">
        <v>2227</v>
      </c>
      <c r="F213" s="220" t="s">
        <v>2228</v>
      </c>
      <c r="G213" s="221" t="s">
        <v>235</v>
      </c>
      <c r="H213" s="222">
        <v>2</v>
      </c>
      <c r="I213" s="223"/>
      <c r="J213" s="224">
        <f>ROUND(I213*H213,2)</f>
        <v>0</v>
      </c>
      <c r="K213" s="220" t="s">
        <v>187</v>
      </c>
      <c r="L213" s="44"/>
      <c r="M213" s="225" t="s">
        <v>1</v>
      </c>
      <c r="N213" s="226" t="s">
        <v>45</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188</v>
      </c>
      <c r="AT213" s="229" t="s">
        <v>183</v>
      </c>
      <c r="AU213" s="229" t="s">
        <v>127</v>
      </c>
      <c r="AY213" s="17" t="s">
        <v>181</v>
      </c>
      <c r="BE213" s="230">
        <f>IF(N213="základní",J213,0)</f>
        <v>0</v>
      </c>
      <c r="BF213" s="230">
        <f>IF(N213="snížená",J213,0)</f>
        <v>0</v>
      </c>
      <c r="BG213" s="230">
        <f>IF(N213="zákl. přenesená",J213,0)</f>
        <v>0</v>
      </c>
      <c r="BH213" s="230">
        <f>IF(N213="sníž. přenesená",J213,0)</f>
        <v>0</v>
      </c>
      <c r="BI213" s="230">
        <f>IF(N213="nulová",J213,0)</f>
        <v>0</v>
      </c>
      <c r="BJ213" s="17" t="s">
        <v>127</v>
      </c>
      <c r="BK213" s="230">
        <f>ROUND(I213*H213,2)</f>
        <v>0</v>
      </c>
      <c r="BL213" s="17" t="s">
        <v>188</v>
      </c>
      <c r="BM213" s="229" t="s">
        <v>289</v>
      </c>
    </row>
    <row r="214" s="2" customFormat="1">
      <c r="A214" s="38"/>
      <c r="B214" s="39"/>
      <c r="C214" s="40"/>
      <c r="D214" s="231" t="s">
        <v>189</v>
      </c>
      <c r="E214" s="40"/>
      <c r="F214" s="232" t="s">
        <v>2229</v>
      </c>
      <c r="G214" s="40"/>
      <c r="H214" s="40"/>
      <c r="I214" s="233"/>
      <c r="J214" s="40"/>
      <c r="K214" s="40"/>
      <c r="L214" s="44"/>
      <c r="M214" s="234"/>
      <c r="N214" s="235"/>
      <c r="O214" s="91"/>
      <c r="P214" s="91"/>
      <c r="Q214" s="91"/>
      <c r="R214" s="91"/>
      <c r="S214" s="91"/>
      <c r="T214" s="92"/>
      <c r="U214" s="38"/>
      <c r="V214" s="38"/>
      <c r="W214" s="38"/>
      <c r="X214" s="38"/>
      <c r="Y214" s="38"/>
      <c r="Z214" s="38"/>
      <c r="AA214" s="38"/>
      <c r="AB214" s="38"/>
      <c r="AC214" s="38"/>
      <c r="AD214" s="38"/>
      <c r="AE214" s="38"/>
      <c r="AT214" s="17" t="s">
        <v>189</v>
      </c>
      <c r="AU214" s="17" t="s">
        <v>127</v>
      </c>
    </row>
    <row r="215" s="13" customFormat="1">
      <c r="A215" s="13"/>
      <c r="B215" s="236"/>
      <c r="C215" s="237"/>
      <c r="D215" s="238" t="s">
        <v>191</v>
      </c>
      <c r="E215" s="239" t="s">
        <v>1</v>
      </c>
      <c r="F215" s="240" t="s">
        <v>2230</v>
      </c>
      <c r="G215" s="237"/>
      <c r="H215" s="241">
        <v>2</v>
      </c>
      <c r="I215" s="242"/>
      <c r="J215" s="237"/>
      <c r="K215" s="237"/>
      <c r="L215" s="243"/>
      <c r="M215" s="244"/>
      <c r="N215" s="245"/>
      <c r="O215" s="245"/>
      <c r="P215" s="245"/>
      <c r="Q215" s="245"/>
      <c r="R215" s="245"/>
      <c r="S215" s="245"/>
      <c r="T215" s="246"/>
      <c r="U215" s="13"/>
      <c r="V215" s="13"/>
      <c r="W215" s="13"/>
      <c r="X215" s="13"/>
      <c r="Y215" s="13"/>
      <c r="Z215" s="13"/>
      <c r="AA215" s="13"/>
      <c r="AB215" s="13"/>
      <c r="AC215" s="13"/>
      <c r="AD215" s="13"/>
      <c r="AE215" s="13"/>
      <c r="AT215" s="247" t="s">
        <v>191</v>
      </c>
      <c r="AU215" s="247" t="s">
        <v>127</v>
      </c>
      <c r="AV215" s="13" t="s">
        <v>127</v>
      </c>
      <c r="AW215" s="13" t="s">
        <v>36</v>
      </c>
      <c r="AX215" s="13" t="s">
        <v>79</v>
      </c>
      <c r="AY215" s="247" t="s">
        <v>181</v>
      </c>
    </row>
    <row r="216" s="14" customFormat="1">
      <c r="A216" s="14"/>
      <c r="B216" s="248"/>
      <c r="C216" s="249"/>
      <c r="D216" s="238" t="s">
        <v>191</v>
      </c>
      <c r="E216" s="250" t="s">
        <v>1</v>
      </c>
      <c r="F216" s="251" t="s">
        <v>193</v>
      </c>
      <c r="G216" s="249"/>
      <c r="H216" s="252">
        <v>2</v>
      </c>
      <c r="I216" s="253"/>
      <c r="J216" s="249"/>
      <c r="K216" s="249"/>
      <c r="L216" s="254"/>
      <c r="M216" s="255"/>
      <c r="N216" s="256"/>
      <c r="O216" s="256"/>
      <c r="P216" s="256"/>
      <c r="Q216" s="256"/>
      <c r="R216" s="256"/>
      <c r="S216" s="256"/>
      <c r="T216" s="257"/>
      <c r="U216" s="14"/>
      <c r="V216" s="14"/>
      <c r="W216" s="14"/>
      <c r="X216" s="14"/>
      <c r="Y216" s="14"/>
      <c r="Z216" s="14"/>
      <c r="AA216" s="14"/>
      <c r="AB216" s="14"/>
      <c r="AC216" s="14"/>
      <c r="AD216" s="14"/>
      <c r="AE216" s="14"/>
      <c r="AT216" s="258" t="s">
        <v>191</v>
      </c>
      <c r="AU216" s="258" t="s">
        <v>127</v>
      </c>
      <c r="AV216" s="14" t="s">
        <v>188</v>
      </c>
      <c r="AW216" s="14" t="s">
        <v>36</v>
      </c>
      <c r="AX216" s="14" t="s">
        <v>86</v>
      </c>
      <c r="AY216" s="258" t="s">
        <v>181</v>
      </c>
    </row>
    <row r="217" s="12" customFormat="1" ht="22.8" customHeight="1">
      <c r="A217" s="12"/>
      <c r="B217" s="202"/>
      <c r="C217" s="203"/>
      <c r="D217" s="204" t="s">
        <v>78</v>
      </c>
      <c r="E217" s="216" t="s">
        <v>188</v>
      </c>
      <c r="F217" s="216" t="s">
        <v>449</v>
      </c>
      <c r="G217" s="203"/>
      <c r="H217" s="203"/>
      <c r="I217" s="206"/>
      <c r="J217" s="217">
        <f>BK217</f>
        <v>0</v>
      </c>
      <c r="K217" s="203"/>
      <c r="L217" s="208"/>
      <c r="M217" s="209"/>
      <c r="N217" s="210"/>
      <c r="O217" s="210"/>
      <c r="P217" s="211">
        <f>SUM(P218:P227)</f>
        <v>0</v>
      </c>
      <c r="Q217" s="210"/>
      <c r="R217" s="211">
        <f>SUM(R218:R227)</f>
        <v>0</v>
      </c>
      <c r="S217" s="210"/>
      <c r="T217" s="212">
        <f>SUM(T218:T227)</f>
        <v>0</v>
      </c>
      <c r="U217" s="12"/>
      <c r="V217" s="12"/>
      <c r="W217" s="12"/>
      <c r="X217" s="12"/>
      <c r="Y217" s="12"/>
      <c r="Z217" s="12"/>
      <c r="AA217" s="12"/>
      <c r="AB217" s="12"/>
      <c r="AC217" s="12"/>
      <c r="AD217" s="12"/>
      <c r="AE217" s="12"/>
      <c r="AR217" s="213" t="s">
        <v>86</v>
      </c>
      <c r="AT217" s="214" t="s">
        <v>78</v>
      </c>
      <c r="AU217" s="214" t="s">
        <v>86</v>
      </c>
      <c r="AY217" s="213" t="s">
        <v>181</v>
      </c>
      <c r="BK217" s="215">
        <f>SUM(BK218:BK227)</f>
        <v>0</v>
      </c>
    </row>
    <row r="218" s="2" customFormat="1" ht="33" customHeight="1">
      <c r="A218" s="38"/>
      <c r="B218" s="39"/>
      <c r="C218" s="218" t="s">
        <v>242</v>
      </c>
      <c r="D218" s="218" t="s">
        <v>183</v>
      </c>
      <c r="E218" s="219" t="s">
        <v>2231</v>
      </c>
      <c r="F218" s="220" t="s">
        <v>2232</v>
      </c>
      <c r="G218" s="221" t="s">
        <v>186</v>
      </c>
      <c r="H218" s="222">
        <v>10.9</v>
      </c>
      <c r="I218" s="223"/>
      <c r="J218" s="224">
        <f>ROUND(I218*H218,2)</f>
        <v>0</v>
      </c>
      <c r="K218" s="220" t="s">
        <v>187</v>
      </c>
      <c r="L218" s="44"/>
      <c r="M218" s="225" t="s">
        <v>1</v>
      </c>
      <c r="N218" s="226" t="s">
        <v>45</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188</v>
      </c>
      <c r="AT218" s="229" t="s">
        <v>183</v>
      </c>
      <c r="AU218" s="229" t="s">
        <v>127</v>
      </c>
      <c r="AY218" s="17" t="s">
        <v>181</v>
      </c>
      <c r="BE218" s="230">
        <f>IF(N218="základní",J218,0)</f>
        <v>0</v>
      </c>
      <c r="BF218" s="230">
        <f>IF(N218="snížená",J218,0)</f>
        <v>0</v>
      </c>
      <c r="BG218" s="230">
        <f>IF(N218="zákl. přenesená",J218,0)</f>
        <v>0</v>
      </c>
      <c r="BH218" s="230">
        <f>IF(N218="sníž. přenesená",J218,0)</f>
        <v>0</v>
      </c>
      <c r="BI218" s="230">
        <f>IF(N218="nulová",J218,0)</f>
        <v>0</v>
      </c>
      <c r="BJ218" s="17" t="s">
        <v>127</v>
      </c>
      <c r="BK218" s="230">
        <f>ROUND(I218*H218,2)</f>
        <v>0</v>
      </c>
      <c r="BL218" s="17" t="s">
        <v>188</v>
      </c>
      <c r="BM218" s="229" t="s">
        <v>293</v>
      </c>
    </row>
    <row r="219" s="2" customFormat="1">
      <c r="A219" s="38"/>
      <c r="B219" s="39"/>
      <c r="C219" s="40"/>
      <c r="D219" s="231" t="s">
        <v>189</v>
      </c>
      <c r="E219" s="40"/>
      <c r="F219" s="232" t="s">
        <v>2233</v>
      </c>
      <c r="G219" s="40"/>
      <c r="H219" s="40"/>
      <c r="I219" s="233"/>
      <c r="J219" s="40"/>
      <c r="K219" s="40"/>
      <c r="L219" s="44"/>
      <c r="M219" s="234"/>
      <c r="N219" s="235"/>
      <c r="O219" s="91"/>
      <c r="P219" s="91"/>
      <c r="Q219" s="91"/>
      <c r="R219" s="91"/>
      <c r="S219" s="91"/>
      <c r="T219" s="92"/>
      <c r="U219" s="38"/>
      <c r="V219" s="38"/>
      <c r="W219" s="38"/>
      <c r="X219" s="38"/>
      <c r="Y219" s="38"/>
      <c r="Z219" s="38"/>
      <c r="AA219" s="38"/>
      <c r="AB219" s="38"/>
      <c r="AC219" s="38"/>
      <c r="AD219" s="38"/>
      <c r="AE219" s="38"/>
      <c r="AT219" s="17" t="s">
        <v>189</v>
      </c>
      <c r="AU219" s="17" t="s">
        <v>127</v>
      </c>
    </row>
    <row r="220" s="13" customFormat="1">
      <c r="A220" s="13"/>
      <c r="B220" s="236"/>
      <c r="C220" s="237"/>
      <c r="D220" s="238" t="s">
        <v>191</v>
      </c>
      <c r="E220" s="239" t="s">
        <v>1</v>
      </c>
      <c r="F220" s="240" t="s">
        <v>2234</v>
      </c>
      <c r="G220" s="237"/>
      <c r="H220" s="241">
        <v>3.8999999999999999</v>
      </c>
      <c r="I220" s="242"/>
      <c r="J220" s="237"/>
      <c r="K220" s="237"/>
      <c r="L220" s="243"/>
      <c r="M220" s="244"/>
      <c r="N220" s="245"/>
      <c r="O220" s="245"/>
      <c r="P220" s="245"/>
      <c r="Q220" s="245"/>
      <c r="R220" s="245"/>
      <c r="S220" s="245"/>
      <c r="T220" s="246"/>
      <c r="U220" s="13"/>
      <c r="V220" s="13"/>
      <c r="W220" s="13"/>
      <c r="X220" s="13"/>
      <c r="Y220" s="13"/>
      <c r="Z220" s="13"/>
      <c r="AA220" s="13"/>
      <c r="AB220" s="13"/>
      <c r="AC220" s="13"/>
      <c r="AD220" s="13"/>
      <c r="AE220" s="13"/>
      <c r="AT220" s="247" t="s">
        <v>191</v>
      </c>
      <c r="AU220" s="247" t="s">
        <v>127</v>
      </c>
      <c r="AV220" s="13" t="s">
        <v>127</v>
      </c>
      <c r="AW220" s="13" t="s">
        <v>36</v>
      </c>
      <c r="AX220" s="13" t="s">
        <v>79</v>
      </c>
      <c r="AY220" s="247" t="s">
        <v>181</v>
      </c>
    </row>
    <row r="221" s="13" customFormat="1">
      <c r="A221" s="13"/>
      <c r="B221" s="236"/>
      <c r="C221" s="237"/>
      <c r="D221" s="238" t="s">
        <v>191</v>
      </c>
      <c r="E221" s="239" t="s">
        <v>1</v>
      </c>
      <c r="F221" s="240" t="s">
        <v>2235</v>
      </c>
      <c r="G221" s="237"/>
      <c r="H221" s="241">
        <v>2.04</v>
      </c>
      <c r="I221" s="242"/>
      <c r="J221" s="237"/>
      <c r="K221" s="237"/>
      <c r="L221" s="243"/>
      <c r="M221" s="244"/>
      <c r="N221" s="245"/>
      <c r="O221" s="245"/>
      <c r="P221" s="245"/>
      <c r="Q221" s="245"/>
      <c r="R221" s="245"/>
      <c r="S221" s="245"/>
      <c r="T221" s="246"/>
      <c r="U221" s="13"/>
      <c r="V221" s="13"/>
      <c r="W221" s="13"/>
      <c r="X221" s="13"/>
      <c r="Y221" s="13"/>
      <c r="Z221" s="13"/>
      <c r="AA221" s="13"/>
      <c r="AB221" s="13"/>
      <c r="AC221" s="13"/>
      <c r="AD221" s="13"/>
      <c r="AE221" s="13"/>
      <c r="AT221" s="247" t="s">
        <v>191</v>
      </c>
      <c r="AU221" s="247" t="s">
        <v>127</v>
      </c>
      <c r="AV221" s="13" t="s">
        <v>127</v>
      </c>
      <c r="AW221" s="13" t="s">
        <v>36</v>
      </c>
      <c r="AX221" s="13" t="s">
        <v>79</v>
      </c>
      <c r="AY221" s="247" t="s">
        <v>181</v>
      </c>
    </row>
    <row r="222" s="13" customFormat="1">
      <c r="A222" s="13"/>
      <c r="B222" s="236"/>
      <c r="C222" s="237"/>
      <c r="D222" s="238" t="s">
        <v>191</v>
      </c>
      <c r="E222" s="239" t="s">
        <v>1</v>
      </c>
      <c r="F222" s="240" t="s">
        <v>2236</v>
      </c>
      <c r="G222" s="237"/>
      <c r="H222" s="241">
        <v>4.96</v>
      </c>
      <c r="I222" s="242"/>
      <c r="J222" s="237"/>
      <c r="K222" s="237"/>
      <c r="L222" s="243"/>
      <c r="M222" s="244"/>
      <c r="N222" s="245"/>
      <c r="O222" s="245"/>
      <c r="P222" s="245"/>
      <c r="Q222" s="245"/>
      <c r="R222" s="245"/>
      <c r="S222" s="245"/>
      <c r="T222" s="246"/>
      <c r="U222" s="13"/>
      <c r="V222" s="13"/>
      <c r="W222" s="13"/>
      <c r="X222" s="13"/>
      <c r="Y222" s="13"/>
      <c r="Z222" s="13"/>
      <c r="AA222" s="13"/>
      <c r="AB222" s="13"/>
      <c r="AC222" s="13"/>
      <c r="AD222" s="13"/>
      <c r="AE222" s="13"/>
      <c r="AT222" s="247" t="s">
        <v>191</v>
      </c>
      <c r="AU222" s="247" t="s">
        <v>127</v>
      </c>
      <c r="AV222" s="13" t="s">
        <v>127</v>
      </c>
      <c r="AW222" s="13" t="s">
        <v>36</v>
      </c>
      <c r="AX222" s="13" t="s">
        <v>79</v>
      </c>
      <c r="AY222" s="247" t="s">
        <v>181</v>
      </c>
    </row>
    <row r="223" s="14" customFormat="1">
      <c r="A223" s="14"/>
      <c r="B223" s="248"/>
      <c r="C223" s="249"/>
      <c r="D223" s="238" t="s">
        <v>191</v>
      </c>
      <c r="E223" s="250" t="s">
        <v>1</v>
      </c>
      <c r="F223" s="251" t="s">
        <v>193</v>
      </c>
      <c r="G223" s="249"/>
      <c r="H223" s="252">
        <v>10.899999999999999</v>
      </c>
      <c r="I223" s="253"/>
      <c r="J223" s="249"/>
      <c r="K223" s="249"/>
      <c r="L223" s="254"/>
      <c r="M223" s="255"/>
      <c r="N223" s="256"/>
      <c r="O223" s="256"/>
      <c r="P223" s="256"/>
      <c r="Q223" s="256"/>
      <c r="R223" s="256"/>
      <c r="S223" s="256"/>
      <c r="T223" s="257"/>
      <c r="U223" s="14"/>
      <c r="V223" s="14"/>
      <c r="W223" s="14"/>
      <c r="X223" s="14"/>
      <c r="Y223" s="14"/>
      <c r="Z223" s="14"/>
      <c r="AA223" s="14"/>
      <c r="AB223" s="14"/>
      <c r="AC223" s="14"/>
      <c r="AD223" s="14"/>
      <c r="AE223" s="14"/>
      <c r="AT223" s="258" t="s">
        <v>191</v>
      </c>
      <c r="AU223" s="258" t="s">
        <v>127</v>
      </c>
      <c r="AV223" s="14" t="s">
        <v>188</v>
      </c>
      <c r="AW223" s="14" t="s">
        <v>36</v>
      </c>
      <c r="AX223" s="14" t="s">
        <v>86</v>
      </c>
      <c r="AY223" s="258" t="s">
        <v>181</v>
      </c>
    </row>
    <row r="224" s="2" customFormat="1" ht="33" customHeight="1">
      <c r="A224" s="38"/>
      <c r="B224" s="39"/>
      <c r="C224" s="218" t="s">
        <v>7</v>
      </c>
      <c r="D224" s="218" t="s">
        <v>183</v>
      </c>
      <c r="E224" s="219" t="s">
        <v>2237</v>
      </c>
      <c r="F224" s="220" t="s">
        <v>2238</v>
      </c>
      <c r="G224" s="221" t="s">
        <v>186</v>
      </c>
      <c r="H224" s="222">
        <v>4.5</v>
      </c>
      <c r="I224" s="223"/>
      <c r="J224" s="224">
        <f>ROUND(I224*H224,2)</f>
        <v>0</v>
      </c>
      <c r="K224" s="220" t="s">
        <v>187</v>
      </c>
      <c r="L224" s="44"/>
      <c r="M224" s="225" t="s">
        <v>1</v>
      </c>
      <c r="N224" s="226" t="s">
        <v>45</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188</v>
      </c>
      <c r="AT224" s="229" t="s">
        <v>183</v>
      </c>
      <c r="AU224" s="229" t="s">
        <v>127</v>
      </c>
      <c r="AY224" s="17" t="s">
        <v>181</v>
      </c>
      <c r="BE224" s="230">
        <f>IF(N224="základní",J224,0)</f>
        <v>0</v>
      </c>
      <c r="BF224" s="230">
        <f>IF(N224="snížená",J224,0)</f>
        <v>0</v>
      </c>
      <c r="BG224" s="230">
        <f>IF(N224="zákl. přenesená",J224,0)</f>
        <v>0</v>
      </c>
      <c r="BH224" s="230">
        <f>IF(N224="sníž. přenesená",J224,0)</f>
        <v>0</v>
      </c>
      <c r="BI224" s="230">
        <f>IF(N224="nulová",J224,0)</f>
        <v>0</v>
      </c>
      <c r="BJ224" s="17" t="s">
        <v>127</v>
      </c>
      <c r="BK224" s="230">
        <f>ROUND(I224*H224,2)</f>
        <v>0</v>
      </c>
      <c r="BL224" s="17" t="s">
        <v>188</v>
      </c>
      <c r="BM224" s="229" t="s">
        <v>298</v>
      </c>
    </row>
    <row r="225" s="2" customFormat="1">
      <c r="A225" s="38"/>
      <c r="B225" s="39"/>
      <c r="C225" s="40"/>
      <c r="D225" s="231" t="s">
        <v>189</v>
      </c>
      <c r="E225" s="40"/>
      <c r="F225" s="232" t="s">
        <v>2239</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189</v>
      </c>
      <c r="AU225" s="17" t="s">
        <v>127</v>
      </c>
    </row>
    <row r="226" s="13" customFormat="1">
      <c r="A226" s="13"/>
      <c r="B226" s="236"/>
      <c r="C226" s="237"/>
      <c r="D226" s="238" t="s">
        <v>191</v>
      </c>
      <c r="E226" s="239" t="s">
        <v>1</v>
      </c>
      <c r="F226" s="240" t="s">
        <v>2240</v>
      </c>
      <c r="G226" s="237"/>
      <c r="H226" s="241">
        <v>4.5</v>
      </c>
      <c r="I226" s="242"/>
      <c r="J226" s="237"/>
      <c r="K226" s="237"/>
      <c r="L226" s="243"/>
      <c r="M226" s="244"/>
      <c r="N226" s="245"/>
      <c r="O226" s="245"/>
      <c r="P226" s="245"/>
      <c r="Q226" s="245"/>
      <c r="R226" s="245"/>
      <c r="S226" s="245"/>
      <c r="T226" s="246"/>
      <c r="U226" s="13"/>
      <c r="V226" s="13"/>
      <c r="W226" s="13"/>
      <c r="X226" s="13"/>
      <c r="Y226" s="13"/>
      <c r="Z226" s="13"/>
      <c r="AA226" s="13"/>
      <c r="AB226" s="13"/>
      <c r="AC226" s="13"/>
      <c r="AD226" s="13"/>
      <c r="AE226" s="13"/>
      <c r="AT226" s="247" t="s">
        <v>191</v>
      </c>
      <c r="AU226" s="247" t="s">
        <v>127</v>
      </c>
      <c r="AV226" s="13" t="s">
        <v>127</v>
      </c>
      <c r="AW226" s="13" t="s">
        <v>36</v>
      </c>
      <c r="AX226" s="13" t="s">
        <v>79</v>
      </c>
      <c r="AY226" s="247" t="s">
        <v>181</v>
      </c>
    </row>
    <row r="227" s="14" customFormat="1">
      <c r="A227" s="14"/>
      <c r="B227" s="248"/>
      <c r="C227" s="249"/>
      <c r="D227" s="238" t="s">
        <v>191</v>
      </c>
      <c r="E227" s="250" t="s">
        <v>1</v>
      </c>
      <c r="F227" s="251" t="s">
        <v>193</v>
      </c>
      <c r="G227" s="249"/>
      <c r="H227" s="252">
        <v>4.5</v>
      </c>
      <c r="I227" s="253"/>
      <c r="J227" s="249"/>
      <c r="K227" s="249"/>
      <c r="L227" s="254"/>
      <c r="M227" s="255"/>
      <c r="N227" s="256"/>
      <c r="O227" s="256"/>
      <c r="P227" s="256"/>
      <c r="Q227" s="256"/>
      <c r="R227" s="256"/>
      <c r="S227" s="256"/>
      <c r="T227" s="257"/>
      <c r="U227" s="14"/>
      <c r="V227" s="14"/>
      <c r="W227" s="14"/>
      <c r="X227" s="14"/>
      <c r="Y227" s="14"/>
      <c r="Z227" s="14"/>
      <c r="AA227" s="14"/>
      <c r="AB227" s="14"/>
      <c r="AC227" s="14"/>
      <c r="AD227" s="14"/>
      <c r="AE227" s="14"/>
      <c r="AT227" s="258" t="s">
        <v>191</v>
      </c>
      <c r="AU227" s="258" t="s">
        <v>127</v>
      </c>
      <c r="AV227" s="14" t="s">
        <v>188</v>
      </c>
      <c r="AW227" s="14" t="s">
        <v>36</v>
      </c>
      <c r="AX227" s="14" t="s">
        <v>86</v>
      </c>
      <c r="AY227" s="258" t="s">
        <v>181</v>
      </c>
    </row>
    <row r="228" s="12" customFormat="1" ht="22.8" customHeight="1">
      <c r="A228" s="12"/>
      <c r="B228" s="202"/>
      <c r="C228" s="203"/>
      <c r="D228" s="204" t="s">
        <v>78</v>
      </c>
      <c r="E228" s="216" t="s">
        <v>208</v>
      </c>
      <c r="F228" s="216" t="s">
        <v>2241</v>
      </c>
      <c r="G228" s="203"/>
      <c r="H228" s="203"/>
      <c r="I228" s="206"/>
      <c r="J228" s="217">
        <f>BK228</f>
        <v>0</v>
      </c>
      <c r="K228" s="203"/>
      <c r="L228" s="208"/>
      <c r="M228" s="209"/>
      <c r="N228" s="210"/>
      <c r="O228" s="210"/>
      <c r="P228" s="211">
        <f>SUM(P229:P235)</f>
        <v>0</v>
      </c>
      <c r="Q228" s="210"/>
      <c r="R228" s="211">
        <f>SUM(R229:R235)</f>
        <v>0</v>
      </c>
      <c r="S228" s="210"/>
      <c r="T228" s="212">
        <f>SUM(T229:T235)</f>
        <v>0</v>
      </c>
      <c r="U228" s="12"/>
      <c r="V228" s="12"/>
      <c r="W228" s="12"/>
      <c r="X228" s="12"/>
      <c r="Y228" s="12"/>
      <c r="Z228" s="12"/>
      <c r="AA228" s="12"/>
      <c r="AB228" s="12"/>
      <c r="AC228" s="12"/>
      <c r="AD228" s="12"/>
      <c r="AE228" s="12"/>
      <c r="AR228" s="213" t="s">
        <v>86</v>
      </c>
      <c r="AT228" s="214" t="s">
        <v>78</v>
      </c>
      <c r="AU228" s="214" t="s">
        <v>86</v>
      </c>
      <c r="AY228" s="213" t="s">
        <v>181</v>
      </c>
      <c r="BK228" s="215">
        <f>SUM(BK229:BK235)</f>
        <v>0</v>
      </c>
    </row>
    <row r="229" s="2" customFormat="1" ht="78" customHeight="1">
      <c r="A229" s="38"/>
      <c r="B229" s="39"/>
      <c r="C229" s="218" t="s">
        <v>247</v>
      </c>
      <c r="D229" s="218" t="s">
        <v>183</v>
      </c>
      <c r="E229" s="219" t="s">
        <v>2242</v>
      </c>
      <c r="F229" s="220" t="s">
        <v>2243</v>
      </c>
      <c r="G229" s="221" t="s">
        <v>186</v>
      </c>
      <c r="H229" s="222">
        <v>9</v>
      </c>
      <c r="I229" s="223"/>
      <c r="J229" s="224">
        <f>ROUND(I229*H229,2)</f>
        <v>0</v>
      </c>
      <c r="K229" s="220" t="s">
        <v>729</v>
      </c>
      <c r="L229" s="44"/>
      <c r="M229" s="225" t="s">
        <v>1</v>
      </c>
      <c r="N229" s="226" t="s">
        <v>45</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188</v>
      </c>
      <c r="AT229" s="229" t="s">
        <v>183</v>
      </c>
      <c r="AU229" s="229" t="s">
        <v>127</v>
      </c>
      <c r="AY229" s="17" t="s">
        <v>181</v>
      </c>
      <c r="BE229" s="230">
        <f>IF(N229="základní",J229,0)</f>
        <v>0</v>
      </c>
      <c r="BF229" s="230">
        <f>IF(N229="snížená",J229,0)</f>
        <v>0</v>
      </c>
      <c r="BG229" s="230">
        <f>IF(N229="zákl. přenesená",J229,0)</f>
        <v>0</v>
      </c>
      <c r="BH229" s="230">
        <f>IF(N229="sníž. přenesená",J229,0)</f>
        <v>0</v>
      </c>
      <c r="BI229" s="230">
        <f>IF(N229="nulová",J229,0)</f>
        <v>0</v>
      </c>
      <c r="BJ229" s="17" t="s">
        <v>127</v>
      </c>
      <c r="BK229" s="230">
        <f>ROUND(I229*H229,2)</f>
        <v>0</v>
      </c>
      <c r="BL229" s="17" t="s">
        <v>188</v>
      </c>
      <c r="BM229" s="229" t="s">
        <v>305</v>
      </c>
    </row>
    <row r="230" s="13" customFormat="1">
      <c r="A230" s="13"/>
      <c r="B230" s="236"/>
      <c r="C230" s="237"/>
      <c r="D230" s="238" t="s">
        <v>191</v>
      </c>
      <c r="E230" s="239" t="s">
        <v>1</v>
      </c>
      <c r="F230" s="240" t="s">
        <v>2244</v>
      </c>
      <c r="G230" s="237"/>
      <c r="H230" s="241">
        <v>9</v>
      </c>
      <c r="I230" s="242"/>
      <c r="J230" s="237"/>
      <c r="K230" s="237"/>
      <c r="L230" s="243"/>
      <c r="M230" s="244"/>
      <c r="N230" s="245"/>
      <c r="O230" s="245"/>
      <c r="P230" s="245"/>
      <c r="Q230" s="245"/>
      <c r="R230" s="245"/>
      <c r="S230" s="245"/>
      <c r="T230" s="246"/>
      <c r="U230" s="13"/>
      <c r="V230" s="13"/>
      <c r="W230" s="13"/>
      <c r="X230" s="13"/>
      <c r="Y230" s="13"/>
      <c r="Z230" s="13"/>
      <c r="AA230" s="13"/>
      <c r="AB230" s="13"/>
      <c r="AC230" s="13"/>
      <c r="AD230" s="13"/>
      <c r="AE230" s="13"/>
      <c r="AT230" s="247" t="s">
        <v>191</v>
      </c>
      <c r="AU230" s="247" t="s">
        <v>127</v>
      </c>
      <c r="AV230" s="13" t="s">
        <v>127</v>
      </c>
      <c r="AW230" s="13" t="s">
        <v>36</v>
      </c>
      <c r="AX230" s="13" t="s">
        <v>79</v>
      </c>
      <c r="AY230" s="247" t="s">
        <v>181</v>
      </c>
    </row>
    <row r="231" s="14" customFormat="1">
      <c r="A231" s="14"/>
      <c r="B231" s="248"/>
      <c r="C231" s="249"/>
      <c r="D231" s="238" t="s">
        <v>191</v>
      </c>
      <c r="E231" s="250" t="s">
        <v>1</v>
      </c>
      <c r="F231" s="251" t="s">
        <v>193</v>
      </c>
      <c r="G231" s="249"/>
      <c r="H231" s="252">
        <v>9</v>
      </c>
      <c r="I231" s="253"/>
      <c r="J231" s="249"/>
      <c r="K231" s="249"/>
      <c r="L231" s="254"/>
      <c r="M231" s="255"/>
      <c r="N231" s="256"/>
      <c r="O231" s="256"/>
      <c r="P231" s="256"/>
      <c r="Q231" s="256"/>
      <c r="R231" s="256"/>
      <c r="S231" s="256"/>
      <c r="T231" s="257"/>
      <c r="U231" s="14"/>
      <c r="V231" s="14"/>
      <c r="W231" s="14"/>
      <c r="X231" s="14"/>
      <c r="Y231" s="14"/>
      <c r="Z231" s="14"/>
      <c r="AA231" s="14"/>
      <c r="AB231" s="14"/>
      <c r="AC231" s="14"/>
      <c r="AD231" s="14"/>
      <c r="AE231" s="14"/>
      <c r="AT231" s="258" t="s">
        <v>191</v>
      </c>
      <c r="AU231" s="258" t="s">
        <v>127</v>
      </c>
      <c r="AV231" s="14" t="s">
        <v>188</v>
      </c>
      <c r="AW231" s="14" t="s">
        <v>36</v>
      </c>
      <c r="AX231" s="14" t="s">
        <v>86</v>
      </c>
      <c r="AY231" s="258" t="s">
        <v>181</v>
      </c>
    </row>
    <row r="232" s="2" customFormat="1" ht="49.05" customHeight="1">
      <c r="A232" s="38"/>
      <c r="B232" s="39"/>
      <c r="C232" s="218" t="s">
        <v>310</v>
      </c>
      <c r="D232" s="218" t="s">
        <v>183</v>
      </c>
      <c r="E232" s="219" t="s">
        <v>2245</v>
      </c>
      <c r="F232" s="220" t="s">
        <v>2246</v>
      </c>
      <c r="G232" s="221" t="s">
        <v>186</v>
      </c>
      <c r="H232" s="222">
        <v>24.600000000000001</v>
      </c>
      <c r="I232" s="223"/>
      <c r="J232" s="224">
        <f>ROUND(I232*H232,2)</f>
        <v>0</v>
      </c>
      <c r="K232" s="220" t="s">
        <v>187</v>
      </c>
      <c r="L232" s="44"/>
      <c r="M232" s="225" t="s">
        <v>1</v>
      </c>
      <c r="N232" s="226" t="s">
        <v>45</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188</v>
      </c>
      <c r="AT232" s="229" t="s">
        <v>183</v>
      </c>
      <c r="AU232" s="229" t="s">
        <v>127</v>
      </c>
      <c r="AY232" s="17" t="s">
        <v>181</v>
      </c>
      <c r="BE232" s="230">
        <f>IF(N232="základní",J232,0)</f>
        <v>0</v>
      </c>
      <c r="BF232" s="230">
        <f>IF(N232="snížená",J232,0)</f>
        <v>0</v>
      </c>
      <c r="BG232" s="230">
        <f>IF(N232="zákl. přenesená",J232,0)</f>
        <v>0</v>
      </c>
      <c r="BH232" s="230">
        <f>IF(N232="sníž. přenesená",J232,0)</f>
        <v>0</v>
      </c>
      <c r="BI232" s="230">
        <f>IF(N232="nulová",J232,0)</f>
        <v>0</v>
      </c>
      <c r="BJ232" s="17" t="s">
        <v>127</v>
      </c>
      <c r="BK232" s="230">
        <f>ROUND(I232*H232,2)</f>
        <v>0</v>
      </c>
      <c r="BL232" s="17" t="s">
        <v>188</v>
      </c>
      <c r="BM232" s="229" t="s">
        <v>313</v>
      </c>
    </row>
    <row r="233" s="2" customFormat="1">
      <c r="A233" s="38"/>
      <c r="B233" s="39"/>
      <c r="C233" s="40"/>
      <c r="D233" s="231" t="s">
        <v>189</v>
      </c>
      <c r="E233" s="40"/>
      <c r="F233" s="232" t="s">
        <v>2247</v>
      </c>
      <c r="G233" s="40"/>
      <c r="H233" s="40"/>
      <c r="I233" s="233"/>
      <c r="J233" s="40"/>
      <c r="K233" s="40"/>
      <c r="L233" s="44"/>
      <c r="M233" s="234"/>
      <c r="N233" s="235"/>
      <c r="O233" s="91"/>
      <c r="P233" s="91"/>
      <c r="Q233" s="91"/>
      <c r="R233" s="91"/>
      <c r="S233" s="91"/>
      <c r="T233" s="92"/>
      <c r="U233" s="38"/>
      <c r="V233" s="38"/>
      <c r="W233" s="38"/>
      <c r="X233" s="38"/>
      <c r="Y233" s="38"/>
      <c r="Z233" s="38"/>
      <c r="AA233" s="38"/>
      <c r="AB233" s="38"/>
      <c r="AC233" s="38"/>
      <c r="AD233" s="38"/>
      <c r="AE233" s="38"/>
      <c r="AT233" s="17" t="s">
        <v>189</v>
      </c>
      <c r="AU233" s="17" t="s">
        <v>127</v>
      </c>
    </row>
    <row r="234" s="13" customFormat="1">
      <c r="A234" s="13"/>
      <c r="B234" s="236"/>
      <c r="C234" s="237"/>
      <c r="D234" s="238" t="s">
        <v>191</v>
      </c>
      <c r="E234" s="239" t="s">
        <v>1</v>
      </c>
      <c r="F234" s="240" t="s">
        <v>2248</v>
      </c>
      <c r="G234" s="237"/>
      <c r="H234" s="241">
        <v>24.600000000000001</v>
      </c>
      <c r="I234" s="242"/>
      <c r="J234" s="237"/>
      <c r="K234" s="237"/>
      <c r="L234" s="243"/>
      <c r="M234" s="244"/>
      <c r="N234" s="245"/>
      <c r="O234" s="245"/>
      <c r="P234" s="245"/>
      <c r="Q234" s="245"/>
      <c r="R234" s="245"/>
      <c r="S234" s="245"/>
      <c r="T234" s="246"/>
      <c r="U234" s="13"/>
      <c r="V234" s="13"/>
      <c r="W234" s="13"/>
      <c r="X234" s="13"/>
      <c r="Y234" s="13"/>
      <c r="Z234" s="13"/>
      <c r="AA234" s="13"/>
      <c r="AB234" s="13"/>
      <c r="AC234" s="13"/>
      <c r="AD234" s="13"/>
      <c r="AE234" s="13"/>
      <c r="AT234" s="247" t="s">
        <v>191</v>
      </c>
      <c r="AU234" s="247" t="s">
        <v>127</v>
      </c>
      <c r="AV234" s="13" t="s">
        <v>127</v>
      </c>
      <c r="AW234" s="13" t="s">
        <v>36</v>
      </c>
      <c r="AX234" s="13" t="s">
        <v>79</v>
      </c>
      <c r="AY234" s="247" t="s">
        <v>181</v>
      </c>
    </row>
    <row r="235" s="14" customFormat="1">
      <c r="A235" s="14"/>
      <c r="B235" s="248"/>
      <c r="C235" s="249"/>
      <c r="D235" s="238" t="s">
        <v>191</v>
      </c>
      <c r="E235" s="250" t="s">
        <v>1</v>
      </c>
      <c r="F235" s="251" t="s">
        <v>193</v>
      </c>
      <c r="G235" s="249"/>
      <c r="H235" s="252">
        <v>24.600000000000001</v>
      </c>
      <c r="I235" s="253"/>
      <c r="J235" s="249"/>
      <c r="K235" s="249"/>
      <c r="L235" s="254"/>
      <c r="M235" s="255"/>
      <c r="N235" s="256"/>
      <c r="O235" s="256"/>
      <c r="P235" s="256"/>
      <c r="Q235" s="256"/>
      <c r="R235" s="256"/>
      <c r="S235" s="256"/>
      <c r="T235" s="257"/>
      <c r="U235" s="14"/>
      <c r="V235" s="14"/>
      <c r="W235" s="14"/>
      <c r="X235" s="14"/>
      <c r="Y235" s="14"/>
      <c r="Z235" s="14"/>
      <c r="AA235" s="14"/>
      <c r="AB235" s="14"/>
      <c r="AC235" s="14"/>
      <c r="AD235" s="14"/>
      <c r="AE235" s="14"/>
      <c r="AT235" s="258" t="s">
        <v>191</v>
      </c>
      <c r="AU235" s="258" t="s">
        <v>127</v>
      </c>
      <c r="AV235" s="14" t="s">
        <v>188</v>
      </c>
      <c r="AW235" s="14" t="s">
        <v>36</v>
      </c>
      <c r="AX235" s="14" t="s">
        <v>86</v>
      </c>
      <c r="AY235" s="258" t="s">
        <v>181</v>
      </c>
    </row>
    <row r="236" s="12" customFormat="1" ht="22.8" customHeight="1">
      <c r="A236" s="12"/>
      <c r="B236" s="202"/>
      <c r="C236" s="203"/>
      <c r="D236" s="204" t="s">
        <v>78</v>
      </c>
      <c r="E236" s="216" t="s">
        <v>918</v>
      </c>
      <c r="F236" s="216" t="s">
        <v>919</v>
      </c>
      <c r="G236" s="203"/>
      <c r="H236" s="203"/>
      <c r="I236" s="206"/>
      <c r="J236" s="217">
        <f>BK236</f>
        <v>0</v>
      </c>
      <c r="K236" s="203"/>
      <c r="L236" s="208"/>
      <c r="M236" s="209"/>
      <c r="N236" s="210"/>
      <c r="O236" s="210"/>
      <c r="P236" s="211">
        <f>SUM(P237:P238)</f>
        <v>0</v>
      </c>
      <c r="Q236" s="210"/>
      <c r="R236" s="211">
        <f>SUM(R237:R238)</f>
        <v>0</v>
      </c>
      <c r="S236" s="210"/>
      <c r="T236" s="212">
        <f>SUM(T237:T238)</f>
        <v>0</v>
      </c>
      <c r="U236" s="12"/>
      <c r="V236" s="12"/>
      <c r="W236" s="12"/>
      <c r="X236" s="12"/>
      <c r="Y236" s="12"/>
      <c r="Z236" s="12"/>
      <c r="AA236" s="12"/>
      <c r="AB236" s="12"/>
      <c r="AC236" s="12"/>
      <c r="AD236" s="12"/>
      <c r="AE236" s="12"/>
      <c r="AR236" s="213" t="s">
        <v>86</v>
      </c>
      <c r="AT236" s="214" t="s">
        <v>78</v>
      </c>
      <c r="AU236" s="214" t="s">
        <v>86</v>
      </c>
      <c r="AY236" s="213" t="s">
        <v>181</v>
      </c>
      <c r="BK236" s="215">
        <f>SUM(BK237:BK238)</f>
        <v>0</v>
      </c>
    </row>
    <row r="237" s="2" customFormat="1" ht="49.05" customHeight="1">
      <c r="A237" s="38"/>
      <c r="B237" s="39"/>
      <c r="C237" s="218" t="s">
        <v>249</v>
      </c>
      <c r="D237" s="218" t="s">
        <v>183</v>
      </c>
      <c r="E237" s="219" t="s">
        <v>2249</v>
      </c>
      <c r="F237" s="220" t="s">
        <v>2250</v>
      </c>
      <c r="G237" s="221" t="s">
        <v>218</v>
      </c>
      <c r="H237" s="222">
        <v>201.74100000000001</v>
      </c>
      <c r="I237" s="223"/>
      <c r="J237" s="224">
        <f>ROUND(I237*H237,2)</f>
        <v>0</v>
      </c>
      <c r="K237" s="220" t="s">
        <v>187</v>
      </c>
      <c r="L237" s="44"/>
      <c r="M237" s="225" t="s">
        <v>1</v>
      </c>
      <c r="N237" s="226" t="s">
        <v>45</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188</v>
      </c>
      <c r="AT237" s="229" t="s">
        <v>183</v>
      </c>
      <c r="AU237" s="229" t="s">
        <v>127</v>
      </c>
      <c r="AY237" s="17" t="s">
        <v>181</v>
      </c>
      <c r="BE237" s="230">
        <f>IF(N237="základní",J237,0)</f>
        <v>0</v>
      </c>
      <c r="BF237" s="230">
        <f>IF(N237="snížená",J237,0)</f>
        <v>0</v>
      </c>
      <c r="BG237" s="230">
        <f>IF(N237="zákl. přenesená",J237,0)</f>
        <v>0</v>
      </c>
      <c r="BH237" s="230">
        <f>IF(N237="sníž. přenesená",J237,0)</f>
        <v>0</v>
      </c>
      <c r="BI237" s="230">
        <f>IF(N237="nulová",J237,0)</f>
        <v>0</v>
      </c>
      <c r="BJ237" s="17" t="s">
        <v>127</v>
      </c>
      <c r="BK237" s="230">
        <f>ROUND(I237*H237,2)</f>
        <v>0</v>
      </c>
      <c r="BL237" s="17" t="s">
        <v>188</v>
      </c>
      <c r="BM237" s="229" t="s">
        <v>317</v>
      </c>
    </row>
    <row r="238" s="2" customFormat="1">
      <c r="A238" s="38"/>
      <c r="B238" s="39"/>
      <c r="C238" s="40"/>
      <c r="D238" s="231" t="s">
        <v>189</v>
      </c>
      <c r="E238" s="40"/>
      <c r="F238" s="232" t="s">
        <v>2251</v>
      </c>
      <c r="G238" s="40"/>
      <c r="H238" s="40"/>
      <c r="I238" s="233"/>
      <c r="J238" s="40"/>
      <c r="K238" s="40"/>
      <c r="L238" s="44"/>
      <c r="M238" s="234"/>
      <c r="N238" s="235"/>
      <c r="O238" s="91"/>
      <c r="P238" s="91"/>
      <c r="Q238" s="91"/>
      <c r="R238" s="91"/>
      <c r="S238" s="91"/>
      <c r="T238" s="92"/>
      <c r="U238" s="38"/>
      <c r="V238" s="38"/>
      <c r="W238" s="38"/>
      <c r="X238" s="38"/>
      <c r="Y238" s="38"/>
      <c r="Z238" s="38"/>
      <c r="AA238" s="38"/>
      <c r="AB238" s="38"/>
      <c r="AC238" s="38"/>
      <c r="AD238" s="38"/>
      <c r="AE238" s="38"/>
      <c r="AT238" s="17" t="s">
        <v>189</v>
      </c>
      <c r="AU238" s="17" t="s">
        <v>127</v>
      </c>
    </row>
    <row r="239" s="12" customFormat="1" ht="25.92" customHeight="1">
      <c r="A239" s="12"/>
      <c r="B239" s="202"/>
      <c r="C239" s="203"/>
      <c r="D239" s="204" t="s">
        <v>78</v>
      </c>
      <c r="E239" s="205" t="s">
        <v>925</v>
      </c>
      <c r="F239" s="205" t="s">
        <v>926</v>
      </c>
      <c r="G239" s="203"/>
      <c r="H239" s="203"/>
      <c r="I239" s="206"/>
      <c r="J239" s="207">
        <f>BK239</f>
        <v>0</v>
      </c>
      <c r="K239" s="203"/>
      <c r="L239" s="208"/>
      <c r="M239" s="209"/>
      <c r="N239" s="210"/>
      <c r="O239" s="210"/>
      <c r="P239" s="211">
        <f>P240+P301+P363+P474+P491+P495+P500</f>
        <v>0</v>
      </c>
      <c r="Q239" s="210"/>
      <c r="R239" s="211">
        <f>R240+R301+R363+R474+R491+R495+R500</f>
        <v>0</v>
      </c>
      <c r="S239" s="210"/>
      <c r="T239" s="212">
        <f>T240+T301+T363+T474+T491+T495+T500</f>
        <v>0</v>
      </c>
      <c r="U239" s="12"/>
      <c r="V239" s="12"/>
      <c r="W239" s="12"/>
      <c r="X239" s="12"/>
      <c r="Y239" s="12"/>
      <c r="Z239" s="12"/>
      <c r="AA239" s="12"/>
      <c r="AB239" s="12"/>
      <c r="AC239" s="12"/>
      <c r="AD239" s="12"/>
      <c r="AE239" s="12"/>
      <c r="AR239" s="213" t="s">
        <v>127</v>
      </c>
      <c r="AT239" s="214" t="s">
        <v>78</v>
      </c>
      <c r="AU239" s="214" t="s">
        <v>79</v>
      </c>
      <c r="AY239" s="213" t="s">
        <v>181</v>
      </c>
      <c r="BK239" s="215">
        <f>BK240+BK301+BK363+BK474+BK491+BK495+BK500</f>
        <v>0</v>
      </c>
    </row>
    <row r="240" s="12" customFormat="1" ht="22.8" customHeight="1">
      <c r="A240" s="12"/>
      <c r="B240" s="202"/>
      <c r="C240" s="203"/>
      <c r="D240" s="204" t="s">
        <v>78</v>
      </c>
      <c r="E240" s="216" t="s">
        <v>1367</v>
      </c>
      <c r="F240" s="216" t="s">
        <v>1368</v>
      </c>
      <c r="G240" s="203"/>
      <c r="H240" s="203"/>
      <c r="I240" s="206"/>
      <c r="J240" s="217">
        <f>BK240</f>
        <v>0</v>
      </c>
      <c r="K240" s="203"/>
      <c r="L240" s="208"/>
      <c r="M240" s="209"/>
      <c r="N240" s="210"/>
      <c r="O240" s="210"/>
      <c r="P240" s="211">
        <f>SUM(P241:P300)</f>
        <v>0</v>
      </c>
      <c r="Q240" s="210"/>
      <c r="R240" s="211">
        <f>SUM(R241:R300)</f>
        <v>0</v>
      </c>
      <c r="S240" s="210"/>
      <c r="T240" s="212">
        <f>SUM(T241:T300)</f>
        <v>0</v>
      </c>
      <c r="U240" s="12"/>
      <c r="V240" s="12"/>
      <c r="W240" s="12"/>
      <c r="X240" s="12"/>
      <c r="Y240" s="12"/>
      <c r="Z240" s="12"/>
      <c r="AA240" s="12"/>
      <c r="AB240" s="12"/>
      <c r="AC240" s="12"/>
      <c r="AD240" s="12"/>
      <c r="AE240" s="12"/>
      <c r="AR240" s="213" t="s">
        <v>127</v>
      </c>
      <c r="AT240" s="214" t="s">
        <v>78</v>
      </c>
      <c r="AU240" s="214" t="s">
        <v>86</v>
      </c>
      <c r="AY240" s="213" t="s">
        <v>181</v>
      </c>
      <c r="BK240" s="215">
        <f>SUM(BK241:BK300)</f>
        <v>0</v>
      </c>
    </row>
    <row r="241" s="2" customFormat="1" ht="16.5" customHeight="1">
      <c r="A241" s="38"/>
      <c r="B241" s="39"/>
      <c r="C241" s="218" t="s">
        <v>322</v>
      </c>
      <c r="D241" s="218" t="s">
        <v>183</v>
      </c>
      <c r="E241" s="219" t="s">
        <v>2252</v>
      </c>
      <c r="F241" s="220" t="s">
        <v>2253</v>
      </c>
      <c r="G241" s="221" t="s">
        <v>241</v>
      </c>
      <c r="H241" s="222">
        <v>20</v>
      </c>
      <c r="I241" s="223"/>
      <c r="J241" s="224">
        <f>ROUND(I241*H241,2)</f>
        <v>0</v>
      </c>
      <c r="K241" s="220" t="s">
        <v>187</v>
      </c>
      <c r="L241" s="44"/>
      <c r="M241" s="225" t="s">
        <v>1</v>
      </c>
      <c r="N241" s="226" t="s">
        <v>45</v>
      </c>
      <c r="O241" s="91"/>
      <c r="P241" s="227">
        <f>O241*H241</f>
        <v>0</v>
      </c>
      <c r="Q241" s="227">
        <v>0</v>
      </c>
      <c r="R241" s="227">
        <f>Q241*H241</f>
        <v>0</v>
      </c>
      <c r="S241" s="227">
        <v>0</v>
      </c>
      <c r="T241" s="228">
        <f>S241*H241</f>
        <v>0</v>
      </c>
      <c r="U241" s="38"/>
      <c r="V241" s="38"/>
      <c r="W241" s="38"/>
      <c r="X241" s="38"/>
      <c r="Y241" s="38"/>
      <c r="Z241" s="38"/>
      <c r="AA241" s="38"/>
      <c r="AB241" s="38"/>
      <c r="AC241" s="38"/>
      <c r="AD241" s="38"/>
      <c r="AE241" s="38"/>
      <c r="AR241" s="229" t="s">
        <v>228</v>
      </c>
      <c r="AT241" s="229" t="s">
        <v>183</v>
      </c>
      <c r="AU241" s="229" t="s">
        <v>127</v>
      </c>
      <c r="AY241" s="17" t="s">
        <v>181</v>
      </c>
      <c r="BE241" s="230">
        <f>IF(N241="základní",J241,0)</f>
        <v>0</v>
      </c>
      <c r="BF241" s="230">
        <f>IF(N241="snížená",J241,0)</f>
        <v>0</v>
      </c>
      <c r="BG241" s="230">
        <f>IF(N241="zákl. přenesená",J241,0)</f>
        <v>0</v>
      </c>
      <c r="BH241" s="230">
        <f>IF(N241="sníž. přenesená",J241,0)</f>
        <v>0</v>
      </c>
      <c r="BI241" s="230">
        <f>IF(N241="nulová",J241,0)</f>
        <v>0</v>
      </c>
      <c r="BJ241" s="17" t="s">
        <v>127</v>
      </c>
      <c r="BK241" s="230">
        <f>ROUND(I241*H241,2)</f>
        <v>0</v>
      </c>
      <c r="BL241" s="17" t="s">
        <v>228</v>
      </c>
      <c r="BM241" s="229" t="s">
        <v>325</v>
      </c>
    </row>
    <row r="242" s="2" customFormat="1">
      <c r="A242" s="38"/>
      <c r="B242" s="39"/>
      <c r="C242" s="40"/>
      <c r="D242" s="231" t="s">
        <v>189</v>
      </c>
      <c r="E242" s="40"/>
      <c r="F242" s="232" t="s">
        <v>2254</v>
      </c>
      <c r="G242" s="40"/>
      <c r="H242" s="40"/>
      <c r="I242" s="233"/>
      <c r="J242" s="40"/>
      <c r="K242" s="40"/>
      <c r="L242" s="44"/>
      <c r="M242" s="234"/>
      <c r="N242" s="235"/>
      <c r="O242" s="91"/>
      <c r="P242" s="91"/>
      <c r="Q242" s="91"/>
      <c r="R242" s="91"/>
      <c r="S242" s="91"/>
      <c r="T242" s="92"/>
      <c r="U242" s="38"/>
      <c r="V242" s="38"/>
      <c r="W242" s="38"/>
      <c r="X242" s="38"/>
      <c r="Y242" s="38"/>
      <c r="Z242" s="38"/>
      <c r="AA242" s="38"/>
      <c r="AB242" s="38"/>
      <c r="AC242" s="38"/>
      <c r="AD242" s="38"/>
      <c r="AE242" s="38"/>
      <c r="AT242" s="17" t="s">
        <v>189</v>
      </c>
      <c r="AU242" s="17" t="s">
        <v>127</v>
      </c>
    </row>
    <row r="243" s="2" customFormat="1" ht="16.5" customHeight="1">
      <c r="A243" s="38"/>
      <c r="B243" s="39"/>
      <c r="C243" s="218" t="s">
        <v>254</v>
      </c>
      <c r="D243" s="218" t="s">
        <v>183</v>
      </c>
      <c r="E243" s="219" t="s">
        <v>2255</v>
      </c>
      <c r="F243" s="220" t="s">
        <v>2256</v>
      </c>
      <c r="G243" s="221" t="s">
        <v>241</v>
      </c>
      <c r="H243" s="222">
        <v>30</v>
      </c>
      <c r="I243" s="223"/>
      <c r="J243" s="224">
        <f>ROUND(I243*H243,2)</f>
        <v>0</v>
      </c>
      <c r="K243" s="220" t="s">
        <v>187</v>
      </c>
      <c r="L243" s="44"/>
      <c r="M243" s="225" t="s">
        <v>1</v>
      </c>
      <c r="N243" s="226" t="s">
        <v>45</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228</v>
      </c>
      <c r="AT243" s="229" t="s">
        <v>183</v>
      </c>
      <c r="AU243" s="229" t="s">
        <v>127</v>
      </c>
      <c r="AY243" s="17" t="s">
        <v>181</v>
      </c>
      <c r="BE243" s="230">
        <f>IF(N243="základní",J243,0)</f>
        <v>0</v>
      </c>
      <c r="BF243" s="230">
        <f>IF(N243="snížená",J243,0)</f>
        <v>0</v>
      </c>
      <c r="BG243" s="230">
        <f>IF(N243="zákl. přenesená",J243,0)</f>
        <v>0</v>
      </c>
      <c r="BH243" s="230">
        <f>IF(N243="sníž. přenesená",J243,0)</f>
        <v>0</v>
      </c>
      <c r="BI243" s="230">
        <f>IF(N243="nulová",J243,0)</f>
        <v>0</v>
      </c>
      <c r="BJ243" s="17" t="s">
        <v>127</v>
      </c>
      <c r="BK243" s="230">
        <f>ROUND(I243*H243,2)</f>
        <v>0</v>
      </c>
      <c r="BL243" s="17" t="s">
        <v>228</v>
      </c>
      <c r="BM243" s="229" t="s">
        <v>333</v>
      </c>
    </row>
    <row r="244" s="2" customFormat="1">
      <c r="A244" s="38"/>
      <c r="B244" s="39"/>
      <c r="C244" s="40"/>
      <c r="D244" s="231" t="s">
        <v>189</v>
      </c>
      <c r="E244" s="40"/>
      <c r="F244" s="232" t="s">
        <v>2257</v>
      </c>
      <c r="G244" s="40"/>
      <c r="H244" s="40"/>
      <c r="I244" s="233"/>
      <c r="J244" s="40"/>
      <c r="K244" s="40"/>
      <c r="L244" s="44"/>
      <c r="M244" s="234"/>
      <c r="N244" s="235"/>
      <c r="O244" s="91"/>
      <c r="P244" s="91"/>
      <c r="Q244" s="91"/>
      <c r="R244" s="91"/>
      <c r="S244" s="91"/>
      <c r="T244" s="92"/>
      <c r="U244" s="38"/>
      <c r="V244" s="38"/>
      <c r="W244" s="38"/>
      <c r="X244" s="38"/>
      <c r="Y244" s="38"/>
      <c r="Z244" s="38"/>
      <c r="AA244" s="38"/>
      <c r="AB244" s="38"/>
      <c r="AC244" s="38"/>
      <c r="AD244" s="38"/>
      <c r="AE244" s="38"/>
      <c r="AT244" s="17" t="s">
        <v>189</v>
      </c>
      <c r="AU244" s="17" t="s">
        <v>127</v>
      </c>
    </row>
    <row r="245" s="2" customFormat="1" ht="21.75" customHeight="1">
      <c r="A245" s="38"/>
      <c r="B245" s="39"/>
      <c r="C245" s="218" t="s">
        <v>339</v>
      </c>
      <c r="D245" s="218" t="s">
        <v>183</v>
      </c>
      <c r="E245" s="219" t="s">
        <v>2258</v>
      </c>
      <c r="F245" s="220" t="s">
        <v>2259</v>
      </c>
      <c r="G245" s="221" t="s">
        <v>241</v>
      </c>
      <c r="H245" s="222">
        <v>87</v>
      </c>
      <c r="I245" s="223"/>
      <c r="J245" s="224">
        <f>ROUND(I245*H245,2)</f>
        <v>0</v>
      </c>
      <c r="K245" s="220" t="s">
        <v>187</v>
      </c>
      <c r="L245" s="44"/>
      <c r="M245" s="225" t="s">
        <v>1</v>
      </c>
      <c r="N245" s="226" t="s">
        <v>45</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228</v>
      </c>
      <c r="AT245" s="229" t="s">
        <v>183</v>
      </c>
      <c r="AU245" s="229" t="s">
        <v>127</v>
      </c>
      <c r="AY245" s="17" t="s">
        <v>181</v>
      </c>
      <c r="BE245" s="230">
        <f>IF(N245="základní",J245,0)</f>
        <v>0</v>
      </c>
      <c r="BF245" s="230">
        <f>IF(N245="snížená",J245,0)</f>
        <v>0</v>
      </c>
      <c r="BG245" s="230">
        <f>IF(N245="zákl. přenesená",J245,0)</f>
        <v>0</v>
      </c>
      <c r="BH245" s="230">
        <f>IF(N245="sníž. přenesená",J245,0)</f>
        <v>0</v>
      </c>
      <c r="BI245" s="230">
        <f>IF(N245="nulová",J245,0)</f>
        <v>0</v>
      </c>
      <c r="BJ245" s="17" t="s">
        <v>127</v>
      </c>
      <c r="BK245" s="230">
        <f>ROUND(I245*H245,2)</f>
        <v>0</v>
      </c>
      <c r="BL245" s="17" t="s">
        <v>228</v>
      </c>
      <c r="BM245" s="229" t="s">
        <v>342</v>
      </c>
    </row>
    <row r="246" s="2" customFormat="1">
      <c r="A246" s="38"/>
      <c r="B246" s="39"/>
      <c r="C246" s="40"/>
      <c r="D246" s="231" t="s">
        <v>189</v>
      </c>
      <c r="E246" s="40"/>
      <c r="F246" s="232" t="s">
        <v>2260</v>
      </c>
      <c r="G246" s="40"/>
      <c r="H246" s="40"/>
      <c r="I246" s="233"/>
      <c r="J246" s="40"/>
      <c r="K246" s="40"/>
      <c r="L246" s="44"/>
      <c r="M246" s="234"/>
      <c r="N246" s="235"/>
      <c r="O246" s="91"/>
      <c r="P246" s="91"/>
      <c r="Q246" s="91"/>
      <c r="R246" s="91"/>
      <c r="S246" s="91"/>
      <c r="T246" s="92"/>
      <c r="U246" s="38"/>
      <c r="V246" s="38"/>
      <c r="W246" s="38"/>
      <c r="X246" s="38"/>
      <c r="Y246" s="38"/>
      <c r="Z246" s="38"/>
      <c r="AA246" s="38"/>
      <c r="AB246" s="38"/>
      <c r="AC246" s="38"/>
      <c r="AD246" s="38"/>
      <c r="AE246" s="38"/>
      <c r="AT246" s="17" t="s">
        <v>189</v>
      </c>
      <c r="AU246" s="17" t="s">
        <v>127</v>
      </c>
    </row>
    <row r="247" s="2" customFormat="1" ht="21.75" customHeight="1">
      <c r="A247" s="38"/>
      <c r="B247" s="39"/>
      <c r="C247" s="218" t="s">
        <v>259</v>
      </c>
      <c r="D247" s="218" t="s">
        <v>183</v>
      </c>
      <c r="E247" s="219" t="s">
        <v>2261</v>
      </c>
      <c r="F247" s="220" t="s">
        <v>2262</v>
      </c>
      <c r="G247" s="221" t="s">
        <v>241</v>
      </c>
      <c r="H247" s="222">
        <v>23</v>
      </c>
      <c r="I247" s="223"/>
      <c r="J247" s="224">
        <f>ROUND(I247*H247,2)</f>
        <v>0</v>
      </c>
      <c r="K247" s="220" t="s">
        <v>187</v>
      </c>
      <c r="L247" s="44"/>
      <c r="M247" s="225" t="s">
        <v>1</v>
      </c>
      <c r="N247" s="226" t="s">
        <v>45</v>
      </c>
      <c r="O247" s="91"/>
      <c r="P247" s="227">
        <f>O247*H247</f>
        <v>0</v>
      </c>
      <c r="Q247" s="227">
        <v>0</v>
      </c>
      <c r="R247" s="227">
        <f>Q247*H247</f>
        <v>0</v>
      </c>
      <c r="S247" s="227">
        <v>0</v>
      </c>
      <c r="T247" s="228">
        <f>S247*H247</f>
        <v>0</v>
      </c>
      <c r="U247" s="38"/>
      <c r="V247" s="38"/>
      <c r="W247" s="38"/>
      <c r="X247" s="38"/>
      <c r="Y247" s="38"/>
      <c r="Z247" s="38"/>
      <c r="AA247" s="38"/>
      <c r="AB247" s="38"/>
      <c r="AC247" s="38"/>
      <c r="AD247" s="38"/>
      <c r="AE247" s="38"/>
      <c r="AR247" s="229" t="s">
        <v>228</v>
      </c>
      <c r="AT247" s="229" t="s">
        <v>183</v>
      </c>
      <c r="AU247" s="229" t="s">
        <v>127</v>
      </c>
      <c r="AY247" s="17" t="s">
        <v>181</v>
      </c>
      <c r="BE247" s="230">
        <f>IF(N247="základní",J247,0)</f>
        <v>0</v>
      </c>
      <c r="BF247" s="230">
        <f>IF(N247="snížená",J247,0)</f>
        <v>0</v>
      </c>
      <c r="BG247" s="230">
        <f>IF(N247="zákl. přenesená",J247,0)</f>
        <v>0</v>
      </c>
      <c r="BH247" s="230">
        <f>IF(N247="sníž. přenesená",J247,0)</f>
        <v>0</v>
      </c>
      <c r="BI247" s="230">
        <f>IF(N247="nulová",J247,0)</f>
        <v>0</v>
      </c>
      <c r="BJ247" s="17" t="s">
        <v>127</v>
      </c>
      <c r="BK247" s="230">
        <f>ROUND(I247*H247,2)</f>
        <v>0</v>
      </c>
      <c r="BL247" s="17" t="s">
        <v>228</v>
      </c>
      <c r="BM247" s="229" t="s">
        <v>348</v>
      </c>
    </row>
    <row r="248" s="2" customFormat="1">
      <c r="A248" s="38"/>
      <c r="B248" s="39"/>
      <c r="C248" s="40"/>
      <c r="D248" s="231" t="s">
        <v>189</v>
      </c>
      <c r="E248" s="40"/>
      <c r="F248" s="232" t="s">
        <v>2263</v>
      </c>
      <c r="G248" s="40"/>
      <c r="H248" s="40"/>
      <c r="I248" s="233"/>
      <c r="J248" s="40"/>
      <c r="K248" s="40"/>
      <c r="L248" s="44"/>
      <c r="M248" s="234"/>
      <c r="N248" s="235"/>
      <c r="O248" s="91"/>
      <c r="P248" s="91"/>
      <c r="Q248" s="91"/>
      <c r="R248" s="91"/>
      <c r="S248" s="91"/>
      <c r="T248" s="92"/>
      <c r="U248" s="38"/>
      <c r="V248" s="38"/>
      <c r="W248" s="38"/>
      <c r="X248" s="38"/>
      <c r="Y248" s="38"/>
      <c r="Z248" s="38"/>
      <c r="AA248" s="38"/>
      <c r="AB248" s="38"/>
      <c r="AC248" s="38"/>
      <c r="AD248" s="38"/>
      <c r="AE248" s="38"/>
      <c r="AT248" s="17" t="s">
        <v>189</v>
      </c>
      <c r="AU248" s="17" t="s">
        <v>127</v>
      </c>
    </row>
    <row r="249" s="2" customFormat="1" ht="21.75" customHeight="1">
      <c r="A249" s="38"/>
      <c r="B249" s="39"/>
      <c r="C249" s="218" t="s">
        <v>354</v>
      </c>
      <c r="D249" s="218" t="s">
        <v>183</v>
      </c>
      <c r="E249" s="219" t="s">
        <v>2264</v>
      </c>
      <c r="F249" s="220" t="s">
        <v>2265</v>
      </c>
      <c r="G249" s="221" t="s">
        <v>241</v>
      </c>
      <c r="H249" s="222">
        <v>48</v>
      </c>
      <c r="I249" s="223"/>
      <c r="J249" s="224">
        <f>ROUND(I249*H249,2)</f>
        <v>0</v>
      </c>
      <c r="K249" s="220" t="s">
        <v>187</v>
      </c>
      <c r="L249" s="44"/>
      <c r="M249" s="225" t="s">
        <v>1</v>
      </c>
      <c r="N249" s="226" t="s">
        <v>45</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228</v>
      </c>
      <c r="AT249" s="229" t="s">
        <v>183</v>
      </c>
      <c r="AU249" s="229" t="s">
        <v>127</v>
      </c>
      <c r="AY249" s="17" t="s">
        <v>181</v>
      </c>
      <c r="BE249" s="230">
        <f>IF(N249="základní",J249,0)</f>
        <v>0</v>
      </c>
      <c r="BF249" s="230">
        <f>IF(N249="snížená",J249,0)</f>
        <v>0</v>
      </c>
      <c r="BG249" s="230">
        <f>IF(N249="zákl. přenesená",J249,0)</f>
        <v>0</v>
      </c>
      <c r="BH249" s="230">
        <f>IF(N249="sníž. přenesená",J249,0)</f>
        <v>0</v>
      </c>
      <c r="BI249" s="230">
        <f>IF(N249="nulová",J249,0)</f>
        <v>0</v>
      </c>
      <c r="BJ249" s="17" t="s">
        <v>127</v>
      </c>
      <c r="BK249" s="230">
        <f>ROUND(I249*H249,2)</f>
        <v>0</v>
      </c>
      <c r="BL249" s="17" t="s">
        <v>228</v>
      </c>
      <c r="BM249" s="229" t="s">
        <v>357</v>
      </c>
    </row>
    <row r="250" s="2" customFormat="1">
      <c r="A250" s="38"/>
      <c r="B250" s="39"/>
      <c r="C250" s="40"/>
      <c r="D250" s="231" t="s">
        <v>189</v>
      </c>
      <c r="E250" s="40"/>
      <c r="F250" s="232" t="s">
        <v>2266</v>
      </c>
      <c r="G250" s="40"/>
      <c r="H250" s="40"/>
      <c r="I250" s="233"/>
      <c r="J250" s="40"/>
      <c r="K250" s="40"/>
      <c r="L250" s="44"/>
      <c r="M250" s="234"/>
      <c r="N250" s="235"/>
      <c r="O250" s="91"/>
      <c r="P250" s="91"/>
      <c r="Q250" s="91"/>
      <c r="R250" s="91"/>
      <c r="S250" s="91"/>
      <c r="T250" s="92"/>
      <c r="U250" s="38"/>
      <c r="V250" s="38"/>
      <c r="W250" s="38"/>
      <c r="X250" s="38"/>
      <c r="Y250" s="38"/>
      <c r="Z250" s="38"/>
      <c r="AA250" s="38"/>
      <c r="AB250" s="38"/>
      <c r="AC250" s="38"/>
      <c r="AD250" s="38"/>
      <c r="AE250" s="38"/>
      <c r="AT250" s="17" t="s">
        <v>189</v>
      </c>
      <c r="AU250" s="17" t="s">
        <v>127</v>
      </c>
    </row>
    <row r="251" s="2" customFormat="1" ht="21.75" customHeight="1">
      <c r="A251" s="38"/>
      <c r="B251" s="39"/>
      <c r="C251" s="218" t="s">
        <v>265</v>
      </c>
      <c r="D251" s="218" t="s">
        <v>183</v>
      </c>
      <c r="E251" s="219" t="s">
        <v>2267</v>
      </c>
      <c r="F251" s="220" t="s">
        <v>2268</v>
      </c>
      <c r="G251" s="221" t="s">
        <v>241</v>
      </c>
      <c r="H251" s="222">
        <v>16</v>
      </c>
      <c r="I251" s="223"/>
      <c r="J251" s="224">
        <f>ROUND(I251*H251,2)</f>
        <v>0</v>
      </c>
      <c r="K251" s="220" t="s">
        <v>187</v>
      </c>
      <c r="L251" s="44"/>
      <c r="M251" s="225" t="s">
        <v>1</v>
      </c>
      <c r="N251" s="226" t="s">
        <v>45</v>
      </c>
      <c r="O251" s="91"/>
      <c r="P251" s="227">
        <f>O251*H251</f>
        <v>0</v>
      </c>
      <c r="Q251" s="227">
        <v>0</v>
      </c>
      <c r="R251" s="227">
        <f>Q251*H251</f>
        <v>0</v>
      </c>
      <c r="S251" s="227">
        <v>0</v>
      </c>
      <c r="T251" s="228">
        <f>S251*H251</f>
        <v>0</v>
      </c>
      <c r="U251" s="38"/>
      <c r="V251" s="38"/>
      <c r="W251" s="38"/>
      <c r="X251" s="38"/>
      <c r="Y251" s="38"/>
      <c r="Z251" s="38"/>
      <c r="AA251" s="38"/>
      <c r="AB251" s="38"/>
      <c r="AC251" s="38"/>
      <c r="AD251" s="38"/>
      <c r="AE251" s="38"/>
      <c r="AR251" s="229" t="s">
        <v>228</v>
      </c>
      <c r="AT251" s="229" t="s">
        <v>183</v>
      </c>
      <c r="AU251" s="229" t="s">
        <v>127</v>
      </c>
      <c r="AY251" s="17" t="s">
        <v>181</v>
      </c>
      <c r="BE251" s="230">
        <f>IF(N251="základní",J251,0)</f>
        <v>0</v>
      </c>
      <c r="BF251" s="230">
        <f>IF(N251="snížená",J251,0)</f>
        <v>0</v>
      </c>
      <c r="BG251" s="230">
        <f>IF(N251="zákl. přenesená",J251,0)</f>
        <v>0</v>
      </c>
      <c r="BH251" s="230">
        <f>IF(N251="sníž. přenesená",J251,0)</f>
        <v>0</v>
      </c>
      <c r="BI251" s="230">
        <f>IF(N251="nulová",J251,0)</f>
        <v>0</v>
      </c>
      <c r="BJ251" s="17" t="s">
        <v>127</v>
      </c>
      <c r="BK251" s="230">
        <f>ROUND(I251*H251,2)</f>
        <v>0</v>
      </c>
      <c r="BL251" s="17" t="s">
        <v>228</v>
      </c>
      <c r="BM251" s="229" t="s">
        <v>362</v>
      </c>
    </row>
    <row r="252" s="2" customFormat="1">
      <c r="A252" s="38"/>
      <c r="B252" s="39"/>
      <c r="C252" s="40"/>
      <c r="D252" s="231" t="s">
        <v>189</v>
      </c>
      <c r="E252" s="40"/>
      <c r="F252" s="232" t="s">
        <v>2269</v>
      </c>
      <c r="G252" s="40"/>
      <c r="H252" s="40"/>
      <c r="I252" s="233"/>
      <c r="J252" s="40"/>
      <c r="K252" s="40"/>
      <c r="L252" s="44"/>
      <c r="M252" s="234"/>
      <c r="N252" s="235"/>
      <c r="O252" s="91"/>
      <c r="P252" s="91"/>
      <c r="Q252" s="91"/>
      <c r="R252" s="91"/>
      <c r="S252" s="91"/>
      <c r="T252" s="92"/>
      <c r="U252" s="38"/>
      <c r="V252" s="38"/>
      <c r="W252" s="38"/>
      <c r="X252" s="38"/>
      <c r="Y252" s="38"/>
      <c r="Z252" s="38"/>
      <c r="AA252" s="38"/>
      <c r="AB252" s="38"/>
      <c r="AC252" s="38"/>
      <c r="AD252" s="38"/>
      <c r="AE252" s="38"/>
      <c r="AT252" s="17" t="s">
        <v>189</v>
      </c>
      <c r="AU252" s="17" t="s">
        <v>127</v>
      </c>
    </row>
    <row r="253" s="2" customFormat="1" ht="24.15" customHeight="1">
      <c r="A253" s="38"/>
      <c r="B253" s="39"/>
      <c r="C253" s="218" t="s">
        <v>365</v>
      </c>
      <c r="D253" s="218" t="s">
        <v>183</v>
      </c>
      <c r="E253" s="219" t="s">
        <v>2270</v>
      </c>
      <c r="F253" s="220" t="s">
        <v>2271</v>
      </c>
      <c r="G253" s="221" t="s">
        <v>241</v>
      </c>
      <c r="H253" s="222">
        <v>12</v>
      </c>
      <c r="I253" s="223"/>
      <c r="J253" s="224">
        <f>ROUND(I253*H253,2)</f>
        <v>0</v>
      </c>
      <c r="K253" s="220" t="s">
        <v>187</v>
      </c>
      <c r="L253" s="44"/>
      <c r="M253" s="225" t="s">
        <v>1</v>
      </c>
      <c r="N253" s="226" t="s">
        <v>45</v>
      </c>
      <c r="O253" s="91"/>
      <c r="P253" s="227">
        <f>O253*H253</f>
        <v>0</v>
      </c>
      <c r="Q253" s="227">
        <v>0</v>
      </c>
      <c r="R253" s="227">
        <f>Q253*H253</f>
        <v>0</v>
      </c>
      <c r="S253" s="227">
        <v>0</v>
      </c>
      <c r="T253" s="228">
        <f>S253*H253</f>
        <v>0</v>
      </c>
      <c r="U253" s="38"/>
      <c r="V253" s="38"/>
      <c r="W253" s="38"/>
      <c r="X253" s="38"/>
      <c r="Y253" s="38"/>
      <c r="Z253" s="38"/>
      <c r="AA253" s="38"/>
      <c r="AB253" s="38"/>
      <c r="AC253" s="38"/>
      <c r="AD253" s="38"/>
      <c r="AE253" s="38"/>
      <c r="AR253" s="229" t="s">
        <v>228</v>
      </c>
      <c r="AT253" s="229" t="s">
        <v>183</v>
      </c>
      <c r="AU253" s="229" t="s">
        <v>127</v>
      </c>
      <c r="AY253" s="17" t="s">
        <v>181</v>
      </c>
      <c r="BE253" s="230">
        <f>IF(N253="základní",J253,0)</f>
        <v>0</v>
      </c>
      <c r="BF253" s="230">
        <f>IF(N253="snížená",J253,0)</f>
        <v>0</v>
      </c>
      <c r="BG253" s="230">
        <f>IF(N253="zákl. přenesená",J253,0)</f>
        <v>0</v>
      </c>
      <c r="BH253" s="230">
        <f>IF(N253="sníž. přenesená",J253,0)</f>
        <v>0</v>
      </c>
      <c r="BI253" s="230">
        <f>IF(N253="nulová",J253,0)</f>
        <v>0</v>
      </c>
      <c r="BJ253" s="17" t="s">
        <v>127</v>
      </c>
      <c r="BK253" s="230">
        <f>ROUND(I253*H253,2)</f>
        <v>0</v>
      </c>
      <c r="BL253" s="17" t="s">
        <v>228</v>
      </c>
      <c r="BM253" s="229" t="s">
        <v>368</v>
      </c>
    </row>
    <row r="254" s="2" customFormat="1">
      <c r="A254" s="38"/>
      <c r="B254" s="39"/>
      <c r="C254" s="40"/>
      <c r="D254" s="231" t="s">
        <v>189</v>
      </c>
      <c r="E254" s="40"/>
      <c r="F254" s="232" t="s">
        <v>2272</v>
      </c>
      <c r="G254" s="40"/>
      <c r="H254" s="40"/>
      <c r="I254" s="233"/>
      <c r="J254" s="40"/>
      <c r="K254" s="40"/>
      <c r="L254" s="44"/>
      <c r="M254" s="234"/>
      <c r="N254" s="235"/>
      <c r="O254" s="91"/>
      <c r="P254" s="91"/>
      <c r="Q254" s="91"/>
      <c r="R254" s="91"/>
      <c r="S254" s="91"/>
      <c r="T254" s="92"/>
      <c r="U254" s="38"/>
      <c r="V254" s="38"/>
      <c r="W254" s="38"/>
      <c r="X254" s="38"/>
      <c r="Y254" s="38"/>
      <c r="Z254" s="38"/>
      <c r="AA254" s="38"/>
      <c r="AB254" s="38"/>
      <c r="AC254" s="38"/>
      <c r="AD254" s="38"/>
      <c r="AE254" s="38"/>
      <c r="AT254" s="17" t="s">
        <v>189</v>
      </c>
      <c r="AU254" s="17" t="s">
        <v>127</v>
      </c>
    </row>
    <row r="255" s="2" customFormat="1" ht="24.15" customHeight="1">
      <c r="A255" s="38"/>
      <c r="B255" s="39"/>
      <c r="C255" s="218" t="s">
        <v>269</v>
      </c>
      <c r="D255" s="218" t="s">
        <v>183</v>
      </c>
      <c r="E255" s="219" t="s">
        <v>2273</v>
      </c>
      <c r="F255" s="220" t="s">
        <v>2274</v>
      </c>
      <c r="G255" s="221" t="s">
        <v>241</v>
      </c>
      <c r="H255" s="222">
        <v>2</v>
      </c>
      <c r="I255" s="223"/>
      <c r="J255" s="224">
        <f>ROUND(I255*H255,2)</f>
        <v>0</v>
      </c>
      <c r="K255" s="220" t="s">
        <v>187</v>
      </c>
      <c r="L255" s="44"/>
      <c r="M255" s="225" t="s">
        <v>1</v>
      </c>
      <c r="N255" s="226" t="s">
        <v>45</v>
      </c>
      <c r="O255" s="91"/>
      <c r="P255" s="227">
        <f>O255*H255</f>
        <v>0</v>
      </c>
      <c r="Q255" s="227">
        <v>0</v>
      </c>
      <c r="R255" s="227">
        <f>Q255*H255</f>
        <v>0</v>
      </c>
      <c r="S255" s="227">
        <v>0</v>
      </c>
      <c r="T255" s="228">
        <f>S255*H255</f>
        <v>0</v>
      </c>
      <c r="U255" s="38"/>
      <c r="V255" s="38"/>
      <c r="W255" s="38"/>
      <c r="X255" s="38"/>
      <c r="Y255" s="38"/>
      <c r="Z255" s="38"/>
      <c r="AA255" s="38"/>
      <c r="AB255" s="38"/>
      <c r="AC255" s="38"/>
      <c r="AD255" s="38"/>
      <c r="AE255" s="38"/>
      <c r="AR255" s="229" t="s">
        <v>228</v>
      </c>
      <c r="AT255" s="229" t="s">
        <v>183</v>
      </c>
      <c r="AU255" s="229" t="s">
        <v>127</v>
      </c>
      <c r="AY255" s="17" t="s">
        <v>181</v>
      </c>
      <c r="BE255" s="230">
        <f>IF(N255="základní",J255,0)</f>
        <v>0</v>
      </c>
      <c r="BF255" s="230">
        <f>IF(N255="snížená",J255,0)</f>
        <v>0</v>
      </c>
      <c r="BG255" s="230">
        <f>IF(N255="zákl. přenesená",J255,0)</f>
        <v>0</v>
      </c>
      <c r="BH255" s="230">
        <f>IF(N255="sníž. přenesená",J255,0)</f>
        <v>0</v>
      </c>
      <c r="BI255" s="230">
        <f>IF(N255="nulová",J255,0)</f>
        <v>0</v>
      </c>
      <c r="BJ255" s="17" t="s">
        <v>127</v>
      </c>
      <c r="BK255" s="230">
        <f>ROUND(I255*H255,2)</f>
        <v>0</v>
      </c>
      <c r="BL255" s="17" t="s">
        <v>228</v>
      </c>
      <c r="BM255" s="229" t="s">
        <v>373</v>
      </c>
    </row>
    <row r="256" s="2" customFormat="1">
      <c r="A256" s="38"/>
      <c r="B256" s="39"/>
      <c r="C256" s="40"/>
      <c r="D256" s="231" t="s">
        <v>189</v>
      </c>
      <c r="E256" s="40"/>
      <c r="F256" s="232" t="s">
        <v>2275</v>
      </c>
      <c r="G256" s="40"/>
      <c r="H256" s="40"/>
      <c r="I256" s="233"/>
      <c r="J256" s="40"/>
      <c r="K256" s="40"/>
      <c r="L256" s="44"/>
      <c r="M256" s="234"/>
      <c r="N256" s="235"/>
      <c r="O256" s="91"/>
      <c r="P256" s="91"/>
      <c r="Q256" s="91"/>
      <c r="R256" s="91"/>
      <c r="S256" s="91"/>
      <c r="T256" s="92"/>
      <c r="U256" s="38"/>
      <c r="V256" s="38"/>
      <c r="W256" s="38"/>
      <c r="X256" s="38"/>
      <c r="Y256" s="38"/>
      <c r="Z256" s="38"/>
      <c r="AA256" s="38"/>
      <c r="AB256" s="38"/>
      <c r="AC256" s="38"/>
      <c r="AD256" s="38"/>
      <c r="AE256" s="38"/>
      <c r="AT256" s="17" t="s">
        <v>189</v>
      </c>
      <c r="AU256" s="17" t="s">
        <v>127</v>
      </c>
    </row>
    <row r="257" s="2" customFormat="1" ht="24.15" customHeight="1">
      <c r="A257" s="38"/>
      <c r="B257" s="39"/>
      <c r="C257" s="218" t="s">
        <v>376</v>
      </c>
      <c r="D257" s="218" t="s">
        <v>183</v>
      </c>
      <c r="E257" s="219" t="s">
        <v>2276</v>
      </c>
      <c r="F257" s="220" t="s">
        <v>2277</v>
      </c>
      <c r="G257" s="221" t="s">
        <v>241</v>
      </c>
      <c r="H257" s="222">
        <v>1</v>
      </c>
      <c r="I257" s="223"/>
      <c r="J257" s="224">
        <f>ROUND(I257*H257,2)</f>
        <v>0</v>
      </c>
      <c r="K257" s="220" t="s">
        <v>187</v>
      </c>
      <c r="L257" s="44"/>
      <c r="M257" s="225" t="s">
        <v>1</v>
      </c>
      <c r="N257" s="226" t="s">
        <v>45</v>
      </c>
      <c r="O257" s="91"/>
      <c r="P257" s="227">
        <f>O257*H257</f>
        <v>0</v>
      </c>
      <c r="Q257" s="227">
        <v>0</v>
      </c>
      <c r="R257" s="227">
        <f>Q257*H257</f>
        <v>0</v>
      </c>
      <c r="S257" s="227">
        <v>0</v>
      </c>
      <c r="T257" s="228">
        <f>S257*H257</f>
        <v>0</v>
      </c>
      <c r="U257" s="38"/>
      <c r="V257" s="38"/>
      <c r="W257" s="38"/>
      <c r="X257" s="38"/>
      <c r="Y257" s="38"/>
      <c r="Z257" s="38"/>
      <c r="AA257" s="38"/>
      <c r="AB257" s="38"/>
      <c r="AC257" s="38"/>
      <c r="AD257" s="38"/>
      <c r="AE257" s="38"/>
      <c r="AR257" s="229" t="s">
        <v>228</v>
      </c>
      <c r="AT257" s="229" t="s">
        <v>183</v>
      </c>
      <c r="AU257" s="229" t="s">
        <v>127</v>
      </c>
      <c r="AY257" s="17" t="s">
        <v>181</v>
      </c>
      <c r="BE257" s="230">
        <f>IF(N257="základní",J257,0)</f>
        <v>0</v>
      </c>
      <c r="BF257" s="230">
        <f>IF(N257="snížená",J257,0)</f>
        <v>0</v>
      </c>
      <c r="BG257" s="230">
        <f>IF(N257="zákl. přenesená",J257,0)</f>
        <v>0</v>
      </c>
      <c r="BH257" s="230">
        <f>IF(N257="sníž. přenesená",J257,0)</f>
        <v>0</v>
      </c>
      <c r="BI257" s="230">
        <f>IF(N257="nulová",J257,0)</f>
        <v>0</v>
      </c>
      <c r="BJ257" s="17" t="s">
        <v>127</v>
      </c>
      <c r="BK257" s="230">
        <f>ROUND(I257*H257,2)</f>
        <v>0</v>
      </c>
      <c r="BL257" s="17" t="s">
        <v>228</v>
      </c>
      <c r="BM257" s="229" t="s">
        <v>379</v>
      </c>
    </row>
    <row r="258" s="2" customFormat="1">
      <c r="A258" s="38"/>
      <c r="B258" s="39"/>
      <c r="C258" s="40"/>
      <c r="D258" s="231" t="s">
        <v>189</v>
      </c>
      <c r="E258" s="40"/>
      <c r="F258" s="232" t="s">
        <v>2278</v>
      </c>
      <c r="G258" s="40"/>
      <c r="H258" s="40"/>
      <c r="I258" s="233"/>
      <c r="J258" s="40"/>
      <c r="K258" s="40"/>
      <c r="L258" s="44"/>
      <c r="M258" s="234"/>
      <c r="N258" s="235"/>
      <c r="O258" s="91"/>
      <c r="P258" s="91"/>
      <c r="Q258" s="91"/>
      <c r="R258" s="91"/>
      <c r="S258" s="91"/>
      <c r="T258" s="92"/>
      <c r="U258" s="38"/>
      <c r="V258" s="38"/>
      <c r="W258" s="38"/>
      <c r="X258" s="38"/>
      <c r="Y258" s="38"/>
      <c r="Z258" s="38"/>
      <c r="AA258" s="38"/>
      <c r="AB258" s="38"/>
      <c r="AC258" s="38"/>
      <c r="AD258" s="38"/>
      <c r="AE258" s="38"/>
      <c r="AT258" s="17" t="s">
        <v>189</v>
      </c>
      <c r="AU258" s="17" t="s">
        <v>127</v>
      </c>
    </row>
    <row r="259" s="2" customFormat="1" ht="24.15" customHeight="1">
      <c r="A259" s="38"/>
      <c r="B259" s="39"/>
      <c r="C259" s="218" t="s">
        <v>278</v>
      </c>
      <c r="D259" s="218" t="s">
        <v>183</v>
      </c>
      <c r="E259" s="219" t="s">
        <v>2279</v>
      </c>
      <c r="F259" s="220" t="s">
        <v>2280</v>
      </c>
      <c r="G259" s="221" t="s">
        <v>241</v>
      </c>
      <c r="H259" s="222">
        <v>15.199999999999999</v>
      </c>
      <c r="I259" s="223"/>
      <c r="J259" s="224">
        <f>ROUND(I259*H259,2)</f>
        <v>0</v>
      </c>
      <c r="K259" s="220" t="s">
        <v>187</v>
      </c>
      <c r="L259" s="44"/>
      <c r="M259" s="225" t="s">
        <v>1</v>
      </c>
      <c r="N259" s="226" t="s">
        <v>45</v>
      </c>
      <c r="O259" s="91"/>
      <c r="P259" s="227">
        <f>O259*H259</f>
        <v>0</v>
      </c>
      <c r="Q259" s="227">
        <v>0</v>
      </c>
      <c r="R259" s="227">
        <f>Q259*H259</f>
        <v>0</v>
      </c>
      <c r="S259" s="227">
        <v>0</v>
      </c>
      <c r="T259" s="228">
        <f>S259*H259</f>
        <v>0</v>
      </c>
      <c r="U259" s="38"/>
      <c r="V259" s="38"/>
      <c r="W259" s="38"/>
      <c r="X259" s="38"/>
      <c r="Y259" s="38"/>
      <c r="Z259" s="38"/>
      <c r="AA259" s="38"/>
      <c r="AB259" s="38"/>
      <c r="AC259" s="38"/>
      <c r="AD259" s="38"/>
      <c r="AE259" s="38"/>
      <c r="AR259" s="229" t="s">
        <v>228</v>
      </c>
      <c r="AT259" s="229" t="s">
        <v>183</v>
      </c>
      <c r="AU259" s="229" t="s">
        <v>127</v>
      </c>
      <c r="AY259" s="17" t="s">
        <v>181</v>
      </c>
      <c r="BE259" s="230">
        <f>IF(N259="základní",J259,0)</f>
        <v>0</v>
      </c>
      <c r="BF259" s="230">
        <f>IF(N259="snížená",J259,0)</f>
        <v>0</v>
      </c>
      <c r="BG259" s="230">
        <f>IF(N259="zákl. přenesená",J259,0)</f>
        <v>0</v>
      </c>
      <c r="BH259" s="230">
        <f>IF(N259="sníž. přenesená",J259,0)</f>
        <v>0</v>
      </c>
      <c r="BI259" s="230">
        <f>IF(N259="nulová",J259,0)</f>
        <v>0</v>
      </c>
      <c r="BJ259" s="17" t="s">
        <v>127</v>
      </c>
      <c r="BK259" s="230">
        <f>ROUND(I259*H259,2)</f>
        <v>0</v>
      </c>
      <c r="BL259" s="17" t="s">
        <v>228</v>
      </c>
      <c r="BM259" s="229" t="s">
        <v>384</v>
      </c>
    </row>
    <row r="260" s="2" customFormat="1">
      <c r="A260" s="38"/>
      <c r="B260" s="39"/>
      <c r="C260" s="40"/>
      <c r="D260" s="231" t="s">
        <v>189</v>
      </c>
      <c r="E260" s="40"/>
      <c r="F260" s="232" t="s">
        <v>2281</v>
      </c>
      <c r="G260" s="40"/>
      <c r="H260" s="40"/>
      <c r="I260" s="233"/>
      <c r="J260" s="40"/>
      <c r="K260" s="40"/>
      <c r="L260" s="44"/>
      <c r="M260" s="234"/>
      <c r="N260" s="235"/>
      <c r="O260" s="91"/>
      <c r="P260" s="91"/>
      <c r="Q260" s="91"/>
      <c r="R260" s="91"/>
      <c r="S260" s="91"/>
      <c r="T260" s="92"/>
      <c r="U260" s="38"/>
      <c r="V260" s="38"/>
      <c r="W260" s="38"/>
      <c r="X260" s="38"/>
      <c r="Y260" s="38"/>
      <c r="Z260" s="38"/>
      <c r="AA260" s="38"/>
      <c r="AB260" s="38"/>
      <c r="AC260" s="38"/>
      <c r="AD260" s="38"/>
      <c r="AE260" s="38"/>
      <c r="AT260" s="17" t="s">
        <v>189</v>
      </c>
      <c r="AU260" s="17" t="s">
        <v>127</v>
      </c>
    </row>
    <row r="261" s="2" customFormat="1" ht="24.15" customHeight="1">
      <c r="A261" s="38"/>
      <c r="B261" s="39"/>
      <c r="C261" s="218" t="s">
        <v>387</v>
      </c>
      <c r="D261" s="218" t="s">
        <v>183</v>
      </c>
      <c r="E261" s="219" t="s">
        <v>2282</v>
      </c>
      <c r="F261" s="220" t="s">
        <v>2283</v>
      </c>
      <c r="G261" s="221" t="s">
        <v>241</v>
      </c>
      <c r="H261" s="222">
        <v>10.5</v>
      </c>
      <c r="I261" s="223"/>
      <c r="J261" s="224">
        <f>ROUND(I261*H261,2)</f>
        <v>0</v>
      </c>
      <c r="K261" s="220" t="s">
        <v>187</v>
      </c>
      <c r="L261" s="44"/>
      <c r="M261" s="225" t="s">
        <v>1</v>
      </c>
      <c r="N261" s="226" t="s">
        <v>45</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228</v>
      </c>
      <c r="AT261" s="229" t="s">
        <v>183</v>
      </c>
      <c r="AU261" s="229" t="s">
        <v>127</v>
      </c>
      <c r="AY261" s="17" t="s">
        <v>181</v>
      </c>
      <c r="BE261" s="230">
        <f>IF(N261="základní",J261,0)</f>
        <v>0</v>
      </c>
      <c r="BF261" s="230">
        <f>IF(N261="snížená",J261,0)</f>
        <v>0</v>
      </c>
      <c r="BG261" s="230">
        <f>IF(N261="zákl. přenesená",J261,0)</f>
        <v>0</v>
      </c>
      <c r="BH261" s="230">
        <f>IF(N261="sníž. přenesená",J261,0)</f>
        <v>0</v>
      </c>
      <c r="BI261" s="230">
        <f>IF(N261="nulová",J261,0)</f>
        <v>0</v>
      </c>
      <c r="BJ261" s="17" t="s">
        <v>127</v>
      </c>
      <c r="BK261" s="230">
        <f>ROUND(I261*H261,2)</f>
        <v>0</v>
      </c>
      <c r="BL261" s="17" t="s">
        <v>228</v>
      </c>
      <c r="BM261" s="229" t="s">
        <v>390</v>
      </c>
    </row>
    <row r="262" s="2" customFormat="1">
      <c r="A262" s="38"/>
      <c r="B262" s="39"/>
      <c r="C262" s="40"/>
      <c r="D262" s="231" t="s">
        <v>189</v>
      </c>
      <c r="E262" s="40"/>
      <c r="F262" s="232" t="s">
        <v>2284</v>
      </c>
      <c r="G262" s="40"/>
      <c r="H262" s="40"/>
      <c r="I262" s="233"/>
      <c r="J262" s="40"/>
      <c r="K262" s="40"/>
      <c r="L262" s="44"/>
      <c r="M262" s="234"/>
      <c r="N262" s="235"/>
      <c r="O262" s="91"/>
      <c r="P262" s="91"/>
      <c r="Q262" s="91"/>
      <c r="R262" s="91"/>
      <c r="S262" s="91"/>
      <c r="T262" s="92"/>
      <c r="U262" s="38"/>
      <c r="V262" s="38"/>
      <c r="W262" s="38"/>
      <c r="X262" s="38"/>
      <c r="Y262" s="38"/>
      <c r="Z262" s="38"/>
      <c r="AA262" s="38"/>
      <c r="AB262" s="38"/>
      <c r="AC262" s="38"/>
      <c r="AD262" s="38"/>
      <c r="AE262" s="38"/>
      <c r="AT262" s="17" t="s">
        <v>189</v>
      </c>
      <c r="AU262" s="17" t="s">
        <v>127</v>
      </c>
    </row>
    <row r="263" s="2" customFormat="1" ht="21.75" customHeight="1">
      <c r="A263" s="38"/>
      <c r="B263" s="39"/>
      <c r="C263" s="218" t="s">
        <v>283</v>
      </c>
      <c r="D263" s="218" t="s">
        <v>183</v>
      </c>
      <c r="E263" s="219" t="s">
        <v>2285</v>
      </c>
      <c r="F263" s="220" t="s">
        <v>2286</v>
      </c>
      <c r="G263" s="221" t="s">
        <v>241</v>
      </c>
      <c r="H263" s="222">
        <v>19.100000000000001</v>
      </c>
      <c r="I263" s="223"/>
      <c r="J263" s="224">
        <f>ROUND(I263*H263,2)</f>
        <v>0</v>
      </c>
      <c r="K263" s="220" t="s">
        <v>187</v>
      </c>
      <c r="L263" s="44"/>
      <c r="M263" s="225" t="s">
        <v>1</v>
      </c>
      <c r="N263" s="226" t="s">
        <v>45</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228</v>
      </c>
      <c r="AT263" s="229" t="s">
        <v>183</v>
      </c>
      <c r="AU263" s="229" t="s">
        <v>127</v>
      </c>
      <c r="AY263" s="17" t="s">
        <v>181</v>
      </c>
      <c r="BE263" s="230">
        <f>IF(N263="základní",J263,0)</f>
        <v>0</v>
      </c>
      <c r="BF263" s="230">
        <f>IF(N263="snížená",J263,0)</f>
        <v>0</v>
      </c>
      <c r="BG263" s="230">
        <f>IF(N263="zákl. přenesená",J263,0)</f>
        <v>0</v>
      </c>
      <c r="BH263" s="230">
        <f>IF(N263="sníž. přenesená",J263,0)</f>
        <v>0</v>
      </c>
      <c r="BI263" s="230">
        <f>IF(N263="nulová",J263,0)</f>
        <v>0</v>
      </c>
      <c r="BJ263" s="17" t="s">
        <v>127</v>
      </c>
      <c r="BK263" s="230">
        <f>ROUND(I263*H263,2)</f>
        <v>0</v>
      </c>
      <c r="BL263" s="17" t="s">
        <v>228</v>
      </c>
      <c r="BM263" s="229" t="s">
        <v>395</v>
      </c>
    </row>
    <row r="264" s="2" customFormat="1">
      <c r="A264" s="38"/>
      <c r="B264" s="39"/>
      <c r="C264" s="40"/>
      <c r="D264" s="231" t="s">
        <v>189</v>
      </c>
      <c r="E264" s="40"/>
      <c r="F264" s="232" t="s">
        <v>2287</v>
      </c>
      <c r="G264" s="40"/>
      <c r="H264" s="40"/>
      <c r="I264" s="233"/>
      <c r="J264" s="40"/>
      <c r="K264" s="40"/>
      <c r="L264" s="44"/>
      <c r="M264" s="234"/>
      <c r="N264" s="235"/>
      <c r="O264" s="91"/>
      <c r="P264" s="91"/>
      <c r="Q264" s="91"/>
      <c r="R264" s="91"/>
      <c r="S264" s="91"/>
      <c r="T264" s="92"/>
      <c r="U264" s="38"/>
      <c r="V264" s="38"/>
      <c r="W264" s="38"/>
      <c r="X264" s="38"/>
      <c r="Y264" s="38"/>
      <c r="Z264" s="38"/>
      <c r="AA264" s="38"/>
      <c r="AB264" s="38"/>
      <c r="AC264" s="38"/>
      <c r="AD264" s="38"/>
      <c r="AE264" s="38"/>
      <c r="AT264" s="17" t="s">
        <v>189</v>
      </c>
      <c r="AU264" s="17" t="s">
        <v>127</v>
      </c>
    </row>
    <row r="265" s="2" customFormat="1" ht="21.75" customHeight="1">
      <c r="A265" s="38"/>
      <c r="B265" s="39"/>
      <c r="C265" s="218" t="s">
        <v>398</v>
      </c>
      <c r="D265" s="218" t="s">
        <v>183</v>
      </c>
      <c r="E265" s="219" t="s">
        <v>2288</v>
      </c>
      <c r="F265" s="220" t="s">
        <v>2289</v>
      </c>
      <c r="G265" s="221" t="s">
        <v>241</v>
      </c>
      <c r="H265" s="222">
        <v>7</v>
      </c>
      <c r="I265" s="223"/>
      <c r="J265" s="224">
        <f>ROUND(I265*H265,2)</f>
        <v>0</v>
      </c>
      <c r="K265" s="220" t="s">
        <v>187</v>
      </c>
      <c r="L265" s="44"/>
      <c r="M265" s="225" t="s">
        <v>1</v>
      </c>
      <c r="N265" s="226" t="s">
        <v>45</v>
      </c>
      <c r="O265" s="91"/>
      <c r="P265" s="227">
        <f>O265*H265</f>
        <v>0</v>
      </c>
      <c r="Q265" s="227">
        <v>0</v>
      </c>
      <c r="R265" s="227">
        <f>Q265*H265</f>
        <v>0</v>
      </c>
      <c r="S265" s="227">
        <v>0</v>
      </c>
      <c r="T265" s="228">
        <f>S265*H265</f>
        <v>0</v>
      </c>
      <c r="U265" s="38"/>
      <c r="V265" s="38"/>
      <c r="W265" s="38"/>
      <c r="X265" s="38"/>
      <c r="Y265" s="38"/>
      <c r="Z265" s="38"/>
      <c r="AA265" s="38"/>
      <c r="AB265" s="38"/>
      <c r="AC265" s="38"/>
      <c r="AD265" s="38"/>
      <c r="AE265" s="38"/>
      <c r="AR265" s="229" t="s">
        <v>228</v>
      </c>
      <c r="AT265" s="229" t="s">
        <v>183</v>
      </c>
      <c r="AU265" s="229" t="s">
        <v>127</v>
      </c>
      <c r="AY265" s="17" t="s">
        <v>181</v>
      </c>
      <c r="BE265" s="230">
        <f>IF(N265="základní",J265,0)</f>
        <v>0</v>
      </c>
      <c r="BF265" s="230">
        <f>IF(N265="snížená",J265,0)</f>
        <v>0</v>
      </c>
      <c r="BG265" s="230">
        <f>IF(N265="zákl. přenesená",J265,0)</f>
        <v>0</v>
      </c>
      <c r="BH265" s="230">
        <f>IF(N265="sníž. přenesená",J265,0)</f>
        <v>0</v>
      </c>
      <c r="BI265" s="230">
        <f>IF(N265="nulová",J265,0)</f>
        <v>0</v>
      </c>
      <c r="BJ265" s="17" t="s">
        <v>127</v>
      </c>
      <c r="BK265" s="230">
        <f>ROUND(I265*H265,2)</f>
        <v>0</v>
      </c>
      <c r="BL265" s="17" t="s">
        <v>228</v>
      </c>
      <c r="BM265" s="229" t="s">
        <v>401</v>
      </c>
    </row>
    <row r="266" s="2" customFormat="1">
      <c r="A266" s="38"/>
      <c r="B266" s="39"/>
      <c r="C266" s="40"/>
      <c r="D266" s="231" t="s">
        <v>189</v>
      </c>
      <c r="E266" s="40"/>
      <c r="F266" s="232" t="s">
        <v>2290</v>
      </c>
      <c r="G266" s="40"/>
      <c r="H266" s="40"/>
      <c r="I266" s="233"/>
      <c r="J266" s="40"/>
      <c r="K266" s="40"/>
      <c r="L266" s="44"/>
      <c r="M266" s="234"/>
      <c r="N266" s="235"/>
      <c r="O266" s="91"/>
      <c r="P266" s="91"/>
      <c r="Q266" s="91"/>
      <c r="R266" s="91"/>
      <c r="S266" s="91"/>
      <c r="T266" s="92"/>
      <c r="U266" s="38"/>
      <c r="V266" s="38"/>
      <c r="W266" s="38"/>
      <c r="X266" s="38"/>
      <c r="Y266" s="38"/>
      <c r="Z266" s="38"/>
      <c r="AA266" s="38"/>
      <c r="AB266" s="38"/>
      <c r="AC266" s="38"/>
      <c r="AD266" s="38"/>
      <c r="AE266" s="38"/>
      <c r="AT266" s="17" t="s">
        <v>189</v>
      </c>
      <c r="AU266" s="17" t="s">
        <v>127</v>
      </c>
    </row>
    <row r="267" s="2" customFormat="1" ht="21.75" customHeight="1">
      <c r="A267" s="38"/>
      <c r="B267" s="39"/>
      <c r="C267" s="218" t="s">
        <v>289</v>
      </c>
      <c r="D267" s="218" t="s">
        <v>183</v>
      </c>
      <c r="E267" s="219" t="s">
        <v>2291</v>
      </c>
      <c r="F267" s="220" t="s">
        <v>2292</v>
      </c>
      <c r="G267" s="221" t="s">
        <v>241</v>
      </c>
      <c r="H267" s="222">
        <v>3.7999999999999998</v>
      </c>
      <c r="I267" s="223"/>
      <c r="J267" s="224">
        <f>ROUND(I267*H267,2)</f>
        <v>0</v>
      </c>
      <c r="K267" s="220" t="s">
        <v>187</v>
      </c>
      <c r="L267" s="44"/>
      <c r="M267" s="225" t="s">
        <v>1</v>
      </c>
      <c r="N267" s="226" t="s">
        <v>45</v>
      </c>
      <c r="O267" s="91"/>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228</v>
      </c>
      <c r="AT267" s="229" t="s">
        <v>183</v>
      </c>
      <c r="AU267" s="229" t="s">
        <v>127</v>
      </c>
      <c r="AY267" s="17" t="s">
        <v>181</v>
      </c>
      <c r="BE267" s="230">
        <f>IF(N267="základní",J267,0)</f>
        <v>0</v>
      </c>
      <c r="BF267" s="230">
        <f>IF(N267="snížená",J267,0)</f>
        <v>0</v>
      </c>
      <c r="BG267" s="230">
        <f>IF(N267="zákl. přenesená",J267,0)</f>
        <v>0</v>
      </c>
      <c r="BH267" s="230">
        <f>IF(N267="sníž. přenesená",J267,0)</f>
        <v>0</v>
      </c>
      <c r="BI267" s="230">
        <f>IF(N267="nulová",J267,0)</f>
        <v>0</v>
      </c>
      <c r="BJ267" s="17" t="s">
        <v>127</v>
      </c>
      <c r="BK267" s="230">
        <f>ROUND(I267*H267,2)</f>
        <v>0</v>
      </c>
      <c r="BL267" s="17" t="s">
        <v>228</v>
      </c>
      <c r="BM267" s="229" t="s">
        <v>406</v>
      </c>
    </row>
    <row r="268" s="2" customFormat="1">
      <c r="A268" s="38"/>
      <c r="B268" s="39"/>
      <c r="C268" s="40"/>
      <c r="D268" s="231" t="s">
        <v>189</v>
      </c>
      <c r="E268" s="40"/>
      <c r="F268" s="232" t="s">
        <v>2293</v>
      </c>
      <c r="G268" s="40"/>
      <c r="H268" s="40"/>
      <c r="I268" s="233"/>
      <c r="J268" s="40"/>
      <c r="K268" s="40"/>
      <c r="L268" s="44"/>
      <c r="M268" s="234"/>
      <c r="N268" s="235"/>
      <c r="O268" s="91"/>
      <c r="P268" s="91"/>
      <c r="Q268" s="91"/>
      <c r="R268" s="91"/>
      <c r="S268" s="91"/>
      <c r="T268" s="92"/>
      <c r="U268" s="38"/>
      <c r="V268" s="38"/>
      <c r="W268" s="38"/>
      <c r="X268" s="38"/>
      <c r="Y268" s="38"/>
      <c r="Z268" s="38"/>
      <c r="AA268" s="38"/>
      <c r="AB268" s="38"/>
      <c r="AC268" s="38"/>
      <c r="AD268" s="38"/>
      <c r="AE268" s="38"/>
      <c r="AT268" s="17" t="s">
        <v>189</v>
      </c>
      <c r="AU268" s="17" t="s">
        <v>127</v>
      </c>
    </row>
    <row r="269" s="2" customFormat="1" ht="21.75" customHeight="1">
      <c r="A269" s="38"/>
      <c r="B269" s="39"/>
      <c r="C269" s="218" t="s">
        <v>409</v>
      </c>
      <c r="D269" s="218" t="s">
        <v>183</v>
      </c>
      <c r="E269" s="219" t="s">
        <v>2294</v>
      </c>
      <c r="F269" s="220" t="s">
        <v>2295</v>
      </c>
      <c r="G269" s="221" t="s">
        <v>241</v>
      </c>
      <c r="H269" s="222">
        <v>19</v>
      </c>
      <c r="I269" s="223"/>
      <c r="J269" s="224">
        <f>ROUND(I269*H269,2)</f>
        <v>0</v>
      </c>
      <c r="K269" s="220" t="s">
        <v>187</v>
      </c>
      <c r="L269" s="44"/>
      <c r="M269" s="225" t="s">
        <v>1</v>
      </c>
      <c r="N269" s="226" t="s">
        <v>45</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228</v>
      </c>
      <c r="AT269" s="229" t="s">
        <v>183</v>
      </c>
      <c r="AU269" s="229" t="s">
        <v>127</v>
      </c>
      <c r="AY269" s="17" t="s">
        <v>181</v>
      </c>
      <c r="BE269" s="230">
        <f>IF(N269="základní",J269,0)</f>
        <v>0</v>
      </c>
      <c r="BF269" s="230">
        <f>IF(N269="snížená",J269,0)</f>
        <v>0</v>
      </c>
      <c r="BG269" s="230">
        <f>IF(N269="zákl. přenesená",J269,0)</f>
        <v>0</v>
      </c>
      <c r="BH269" s="230">
        <f>IF(N269="sníž. přenesená",J269,0)</f>
        <v>0</v>
      </c>
      <c r="BI269" s="230">
        <f>IF(N269="nulová",J269,0)</f>
        <v>0</v>
      </c>
      <c r="BJ269" s="17" t="s">
        <v>127</v>
      </c>
      <c r="BK269" s="230">
        <f>ROUND(I269*H269,2)</f>
        <v>0</v>
      </c>
      <c r="BL269" s="17" t="s">
        <v>228</v>
      </c>
      <c r="BM269" s="229" t="s">
        <v>412</v>
      </c>
    </row>
    <row r="270" s="2" customFormat="1">
      <c r="A270" s="38"/>
      <c r="B270" s="39"/>
      <c r="C270" s="40"/>
      <c r="D270" s="231" t="s">
        <v>189</v>
      </c>
      <c r="E270" s="40"/>
      <c r="F270" s="232" t="s">
        <v>2296</v>
      </c>
      <c r="G270" s="40"/>
      <c r="H270" s="40"/>
      <c r="I270" s="233"/>
      <c r="J270" s="40"/>
      <c r="K270" s="40"/>
      <c r="L270" s="44"/>
      <c r="M270" s="234"/>
      <c r="N270" s="235"/>
      <c r="O270" s="91"/>
      <c r="P270" s="91"/>
      <c r="Q270" s="91"/>
      <c r="R270" s="91"/>
      <c r="S270" s="91"/>
      <c r="T270" s="92"/>
      <c r="U270" s="38"/>
      <c r="V270" s="38"/>
      <c r="W270" s="38"/>
      <c r="X270" s="38"/>
      <c r="Y270" s="38"/>
      <c r="Z270" s="38"/>
      <c r="AA270" s="38"/>
      <c r="AB270" s="38"/>
      <c r="AC270" s="38"/>
      <c r="AD270" s="38"/>
      <c r="AE270" s="38"/>
      <c r="AT270" s="17" t="s">
        <v>189</v>
      </c>
      <c r="AU270" s="17" t="s">
        <v>127</v>
      </c>
    </row>
    <row r="271" s="2" customFormat="1" ht="24.15" customHeight="1">
      <c r="A271" s="38"/>
      <c r="B271" s="39"/>
      <c r="C271" s="218" t="s">
        <v>293</v>
      </c>
      <c r="D271" s="218" t="s">
        <v>183</v>
      </c>
      <c r="E271" s="219" t="s">
        <v>2297</v>
      </c>
      <c r="F271" s="220" t="s">
        <v>2298</v>
      </c>
      <c r="G271" s="221" t="s">
        <v>235</v>
      </c>
      <c r="H271" s="222">
        <v>2</v>
      </c>
      <c r="I271" s="223"/>
      <c r="J271" s="224">
        <f>ROUND(I271*H271,2)</f>
        <v>0</v>
      </c>
      <c r="K271" s="220" t="s">
        <v>187</v>
      </c>
      <c r="L271" s="44"/>
      <c r="M271" s="225" t="s">
        <v>1</v>
      </c>
      <c r="N271" s="226" t="s">
        <v>45</v>
      </c>
      <c r="O271" s="91"/>
      <c r="P271" s="227">
        <f>O271*H271</f>
        <v>0</v>
      </c>
      <c r="Q271" s="227">
        <v>0</v>
      </c>
      <c r="R271" s="227">
        <f>Q271*H271</f>
        <v>0</v>
      </c>
      <c r="S271" s="227">
        <v>0</v>
      </c>
      <c r="T271" s="228">
        <f>S271*H271</f>
        <v>0</v>
      </c>
      <c r="U271" s="38"/>
      <c r="V271" s="38"/>
      <c r="W271" s="38"/>
      <c r="X271" s="38"/>
      <c r="Y271" s="38"/>
      <c r="Z271" s="38"/>
      <c r="AA271" s="38"/>
      <c r="AB271" s="38"/>
      <c r="AC271" s="38"/>
      <c r="AD271" s="38"/>
      <c r="AE271" s="38"/>
      <c r="AR271" s="229" t="s">
        <v>228</v>
      </c>
      <c r="AT271" s="229" t="s">
        <v>183</v>
      </c>
      <c r="AU271" s="229" t="s">
        <v>127</v>
      </c>
      <c r="AY271" s="17" t="s">
        <v>181</v>
      </c>
      <c r="BE271" s="230">
        <f>IF(N271="základní",J271,0)</f>
        <v>0</v>
      </c>
      <c r="BF271" s="230">
        <f>IF(N271="snížená",J271,0)</f>
        <v>0</v>
      </c>
      <c r="BG271" s="230">
        <f>IF(N271="zákl. přenesená",J271,0)</f>
        <v>0</v>
      </c>
      <c r="BH271" s="230">
        <f>IF(N271="sníž. přenesená",J271,0)</f>
        <v>0</v>
      </c>
      <c r="BI271" s="230">
        <f>IF(N271="nulová",J271,0)</f>
        <v>0</v>
      </c>
      <c r="BJ271" s="17" t="s">
        <v>127</v>
      </c>
      <c r="BK271" s="230">
        <f>ROUND(I271*H271,2)</f>
        <v>0</v>
      </c>
      <c r="BL271" s="17" t="s">
        <v>228</v>
      </c>
      <c r="BM271" s="229" t="s">
        <v>417</v>
      </c>
    </row>
    <row r="272" s="2" customFormat="1">
      <c r="A272" s="38"/>
      <c r="B272" s="39"/>
      <c r="C272" s="40"/>
      <c r="D272" s="231" t="s">
        <v>189</v>
      </c>
      <c r="E272" s="40"/>
      <c r="F272" s="232" t="s">
        <v>2299</v>
      </c>
      <c r="G272" s="40"/>
      <c r="H272" s="40"/>
      <c r="I272" s="233"/>
      <c r="J272" s="40"/>
      <c r="K272" s="40"/>
      <c r="L272" s="44"/>
      <c r="M272" s="234"/>
      <c r="N272" s="235"/>
      <c r="O272" s="91"/>
      <c r="P272" s="91"/>
      <c r="Q272" s="91"/>
      <c r="R272" s="91"/>
      <c r="S272" s="91"/>
      <c r="T272" s="92"/>
      <c r="U272" s="38"/>
      <c r="V272" s="38"/>
      <c r="W272" s="38"/>
      <c r="X272" s="38"/>
      <c r="Y272" s="38"/>
      <c r="Z272" s="38"/>
      <c r="AA272" s="38"/>
      <c r="AB272" s="38"/>
      <c r="AC272" s="38"/>
      <c r="AD272" s="38"/>
      <c r="AE272" s="38"/>
      <c r="AT272" s="17" t="s">
        <v>189</v>
      </c>
      <c r="AU272" s="17" t="s">
        <v>127</v>
      </c>
    </row>
    <row r="273" s="2" customFormat="1" ht="24.15" customHeight="1">
      <c r="A273" s="38"/>
      <c r="B273" s="39"/>
      <c r="C273" s="218" t="s">
        <v>419</v>
      </c>
      <c r="D273" s="218" t="s">
        <v>183</v>
      </c>
      <c r="E273" s="219" t="s">
        <v>2300</v>
      </c>
      <c r="F273" s="220" t="s">
        <v>2301</v>
      </c>
      <c r="G273" s="221" t="s">
        <v>235</v>
      </c>
      <c r="H273" s="222">
        <v>4</v>
      </c>
      <c r="I273" s="223"/>
      <c r="J273" s="224">
        <f>ROUND(I273*H273,2)</f>
        <v>0</v>
      </c>
      <c r="K273" s="220" t="s">
        <v>187</v>
      </c>
      <c r="L273" s="44"/>
      <c r="M273" s="225" t="s">
        <v>1</v>
      </c>
      <c r="N273" s="226" t="s">
        <v>45</v>
      </c>
      <c r="O273" s="91"/>
      <c r="P273" s="227">
        <f>O273*H273</f>
        <v>0</v>
      </c>
      <c r="Q273" s="227">
        <v>0</v>
      </c>
      <c r="R273" s="227">
        <f>Q273*H273</f>
        <v>0</v>
      </c>
      <c r="S273" s="227">
        <v>0</v>
      </c>
      <c r="T273" s="228">
        <f>S273*H273</f>
        <v>0</v>
      </c>
      <c r="U273" s="38"/>
      <c r="V273" s="38"/>
      <c r="W273" s="38"/>
      <c r="X273" s="38"/>
      <c r="Y273" s="38"/>
      <c r="Z273" s="38"/>
      <c r="AA273" s="38"/>
      <c r="AB273" s="38"/>
      <c r="AC273" s="38"/>
      <c r="AD273" s="38"/>
      <c r="AE273" s="38"/>
      <c r="AR273" s="229" t="s">
        <v>228</v>
      </c>
      <c r="AT273" s="229" t="s">
        <v>183</v>
      </c>
      <c r="AU273" s="229" t="s">
        <v>127</v>
      </c>
      <c r="AY273" s="17" t="s">
        <v>181</v>
      </c>
      <c r="BE273" s="230">
        <f>IF(N273="základní",J273,0)</f>
        <v>0</v>
      </c>
      <c r="BF273" s="230">
        <f>IF(N273="snížená",J273,0)</f>
        <v>0</v>
      </c>
      <c r="BG273" s="230">
        <f>IF(N273="zákl. přenesená",J273,0)</f>
        <v>0</v>
      </c>
      <c r="BH273" s="230">
        <f>IF(N273="sníž. přenesená",J273,0)</f>
        <v>0</v>
      </c>
      <c r="BI273" s="230">
        <f>IF(N273="nulová",J273,0)</f>
        <v>0</v>
      </c>
      <c r="BJ273" s="17" t="s">
        <v>127</v>
      </c>
      <c r="BK273" s="230">
        <f>ROUND(I273*H273,2)</f>
        <v>0</v>
      </c>
      <c r="BL273" s="17" t="s">
        <v>228</v>
      </c>
      <c r="BM273" s="229" t="s">
        <v>422</v>
      </c>
    </row>
    <row r="274" s="2" customFormat="1">
      <c r="A274" s="38"/>
      <c r="B274" s="39"/>
      <c r="C274" s="40"/>
      <c r="D274" s="231" t="s">
        <v>189</v>
      </c>
      <c r="E274" s="40"/>
      <c r="F274" s="232" t="s">
        <v>2302</v>
      </c>
      <c r="G274" s="40"/>
      <c r="H274" s="40"/>
      <c r="I274" s="233"/>
      <c r="J274" s="40"/>
      <c r="K274" s="40"/>
      <c r="L274" s="44"/>
      <c r="M274" s="234"/>
      <c r="N274" s="235"/>
      <c r="O274" s="91"/>
      <c r="P274" s="91"/>
      <c r="Q274" s="91"/>
      <c r="R274" s="91"/>
      <c r="S274" s="91"/>
      <c r="T274" s="92"/>
      <c r="U274" s="38"/>
      <c r="V274" s="38"/>
      <c r="W274" s="38"/>
      <c r="X274" s="38"/>
      <c r="Y274" s="38"/>
      <c r="Z274" s="38"/>
      <c r="AA274" s="38"/>
      <c r="AB274" s="38"/>
      <c r="AC274" s="38"/>
      <c r="AD274" s="38"/>
      <c r="AE274" s="38"/>
      <c r="AT274" s="17" t="s">
        <v>189</v>
      </c>
      <c r="AU274" s="17" t="s">
        <v>127</v>
      </c>
    </row>
    <row r="275" s="2" customFormat="1" ht="21.75" customHeight="1">
      <c r="A275" s="38"/>
      <c r="B275" s="39"/>
      <c r="C275" s="259" t="s">
        <v>298</v>
      </c>
      <c r="D275" s="259" t="s">
        <v>238</v>
      </c>
      <c r="E275" s="260" t="s">
        <v>2303</v>
      </c>
      <c r="F275" s="261" t="s">
        <v>2304</v>
      </c>
      <c r="G275" s="262" t="s">
        <v>235</v>
      </c>
      <c r="H275" s="263">
        <v>4</v>
      </c>
      <c r="I275" s="264"/>
      <c r="J275" s="265">
        <f>ROUND(I275*H275,2)</f>
        <v>0</v>
      </c>
      <c r="K275" s="261" t="s">
        <v>729</v>
      </c>
      <c r="L275" s="266"/>
      <c r="M275" s="267" t="s">
        <v>1</v>
      </c>
      <c r="N275" s="268" t="s">
        <v>45</v>
      </c>
      <c r="O275" s="91"/>
      <c r="P275" s="227">
        <f>O275*H275</f>
        <v>0</v>
      </c>
      <c r="Q275" s="227">
        <v>0</v>
      </c>
      <c r="R275" s="227">
        <f>Q275*H275</f>
        <v>0</v>
      </c>
      <c r="S275" s="227">
        <v>0</v>
      </c>
      <c r="T275" s="228">
        <f>S275*H275</f>
        <v>0</v>
      </c>
      <c r="U275" s="38"/>
      <c r="V275" s="38"/>
      <c r="W275" s="38"/>
      <c r="X275" s="38"/>
      <c r="Y275" s="38"/>
      <c r="Z275" s="38"/>
      <c r="AA275" s="38"/>
      <c r="AB275" s="38"/>
      <c r="AC275" s="38"/>
      <c r="AD275" s="38"/>
      <c r="AE275" s="38"/>
      <c r="AR275" s="229" t="s">
        <v>269</v>
      </c>
      <c r="AT275" s="229" t="s">
        <v>238</v>
      </c>
      <c r="AU275" s="229" t="s">
        <v>127</v>
      </c>
      <c r="AY275" s="17" t="s">
        <v>181</v>
      </c>
      <c r="BE275" s="230">
        <f>IF(N275="základní",J275,0)</f>
        <v>0</v>
      </c>
      <c r="BF275" s="230">
        <f>IF(N275="snížená",J275,0)</f>
        <v>0</v>
      </c>
      <c r="BG275" s="230">
        <f>IF(N275="zákl. přenesená",J275,0)</f>
        <v>0</v>
      </c>
      <c r="BH275" s="230">
        <f>IF(N275="sníž. přenesená",J275,0)</f>
        <v>0</v>
      </c>
      <c r="BI275" s="230">
        <f>IF(N275="nulová",J275,0)</f>
        <v>0</v>
      </c>
      <c r="BJ275" s="17" t="s">
        <v>127</v>
      </c>
      <c r="BK275" s="230">
        <f>ROUND(I275*H275,2)</f>
        <v>0</v>
      </c>
      <c r="BL275" s="17" t="s">
        <v>228</v>
      </c>
      <c r="BM275" s="229" t="s">
        <v>427</v>
      </c>
    </row>
    <row r="276" s="2" customFormat="1" ht="24.15" customHeight="1">
      <c r="A276" s="38"/>
      <c r="B276" s="39"/>
      <c r="C276" s="218" t="s">
        <v>431</v>
      </c>
      <c r="D276" s="218" t="s">
        <v>183</v>
      </c>
      <c r="E276" s="219" t="s">
        <v>2300</v>
      </c>
      <c r="F276" s="220" t="s">
        <v>2301</v>
      </c>
      <c r="G276" s="221" t="s">
        <v>235</v>
      </c>
      <c r="H276" s="222">
        <v>1</v>
      </c>
      <c r="I276" s="223"/>
      <c r="J276" s="224">
        <f>ROUND(I276*H276,2)</f>
        <v>0</v>
      </c>
      <c r="K276" s="220" t="s">
        <v>187</v>
      </c>
      <c r="L276" s="44"/>
      <c r="M276" s="225" t="s">
        <v>1</v>
      </c>
      <c r="N276" s="226" t="s">
        <v>45</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228</v>
      </c>
      <c r="AT276" s="229" t="s">
        <v>183</v>
      </c>
      <c r="AU276" s="229" t="s">
        <v>127</v>
      </c>
      <c r="AY276" s="17" t="s">
        <v>181</v>
      </c>
      <c r="BE276" s="230">
        <f>IF(N276="základní",J276,0)</f>
        <v>0</v>
      </c>
      <c r="BF276" s="230">
        <f>IF(N276="snížená",J276,0)</f>
        <v>0</v>
      </c>
      <c r="BG276" s="230">
        <f>IF(N276="zákl. přenesená",J276,0)</f>
        <v>0</v>
      </c>
      <c r="BH276" s="230">
        <f>IF(N276="sníž. přenesená",J276,0)</f>
        <v>0</v>
      </c>
      <c r="BI276" s="230">
        <f>IF(N276="nulová",J276,0)</f>
        <v>0</v>
      </c>
      <c r="BJ276" s="17" t="s">
        <v>127</v>
      </c>
      <c r="BK276" s="230">
        <f>ROUND(I276*H276,2)</f>
        <v>0</v>
      </c>
      <c r="BL276" s="17" t="s">
        <v>228</v>
      </c>
      <c r="BM276" s="229" t="s">
        <v>434</v>
      </c>
    </row>
    <row r="277" s="2" customFormat="1">
      <c r="A277" s="38"/>
      <c r="B277" s="39"/>
      <c r="C277" s="40"/>
      <c r="D277" s="231" t="s">
        <v>189</v>
      </c>
      <c r="E277" s="40"/>
      <c r="F277" s="232" t="s">
        <v>2302</v>
      </c>
      <c r="G277" s="40"/>
      <c r="H277" s="40"/>
      <c r="I277" s="233"/>
      <c r="J277" s="40"/>
      <c r="K277" s="40"/>
      <c r="L277" s="44"/>
      <c r="M277" s="234"/>
      <c r="N277" s="235"/>
      <c r="O277" s="91"/>
      <c r="P277" s="91"/>
      <c r="Q277" s="91"/>
      <c r="R277" s="91"/>
      <c r="S277" s="91"/>
      <c r="T277" s="92"/>
      <c r="U277" s="38"/>
      <c r="V277" s="38"/>
      <c r="W277" s="38"/>
      <c r="X277" s="38"/>
      <c r="Y277" s="38"/>
      <c r="Z277" s="38"/>
      <c r="AA277" s="38"/>
      <c r="AB277" s="38"/>
      <c r="AC277" s="38"/>
      <c r="AD277" s="38"/>
      <c r="AE277" s="38"/>
      <c r="AT277" s="17" t="s">
        <v>189</v>
      </c>
      <c r="AU277" s="17" t="s">
        <v>127</v>
      </c>
    </row>
    <row r="278" s="2" customFormat="1" ht="21.75" customHeight="1">
      <c r="A278" s="38"/>
      <c r="B278" s="39"/>
      <c r="C278" s="259" t="s">
        <v>305</v>
      </c>
      <c r="D278" s="259" t="s">
        <v>238</v>
      </c>
      <c r="E278" s="260" t="s">
        <v>2305</v>
      </c>
      <c r="F278" s="261" t="s">
        <v>2306</v>
      </c>
      <c r="G278" s="262" t="s">
        <v>235</v>
      </c>
      <c r="H278" s="263">
        <v>1</v>
      </c>
      <c r="I278" s="264"/>
      <c r="J278" s="265">
        <f>ROUND(I278*H278,2)</f>
        <v>0</v>
      </c>
      <c r="K278" s="261" t="s">
        <v>729</v>
      </c>
      <c r="L278" s="266"/>
      <c r="M278" s="267" t="s">
        <v>1</v>
      </c>
      <c r="N278" s="268" t="s">
        <v>45</v>
      </c>
      <c r="O278" s="91"/>
      <c r="P278" s="227">
        <f>O278*H278</f>
        <v>0</v>
      </c>
      <c r="Q278" s="227">
        <v>0</v>
      </c>
      <c r="R278" s="227">
        <f>Q278*H278</f>
        <v>0</v>
      </c>
      <c r="S278" s="227">
        <v>0</v>
      </c>
      <c r="T278" s="228">
        <f>S278*H278</f>
        <v>0</v>
      </c>
      <c r="U278" s="38"/>
      <c r="V278" s="38"/>
      <c r="W278" s="38"/>
      <c r="X278" s="38"/>
      <c r="Y278" s="38"/>
      <c r="Z278" s="38"/>
      <c r="AA278" s="38"/>
      <c r="AB278" s="38"/>
      <c r="AC278" s="38"/>
      <c r="AD278" s="38"/>
      <c r="AE278" s="38"/>
      <c r="AR278" s="229" t="s">
        <v>269</v>
      </c>
      <c r="AT278" s="229" t="s">
        <v>238</v>
      </c>
      <c r="AU278" s="229" t="s">
        <v>127</v>
      </c>
      <c r="AY278" s="17" t="s">
        <v>181</v>
      </c>
      <c r="BE278" s="230">
        <f>IF(N278="základní",J278,0)</f>
        <v>0</v>
      </c>
      <c r="BF278" s="230">
        <f>IF(N278="snížená",J278,0)</f>
        <v>0</v>
      </c>
      <c r="BG278" s="230">
        <f>IF(N278="zákl. přenesená",J278,0)</f>
        <v>0</v>
      </c>
      <c r="BH278" s="230">
        <f>IF(N278="sníž. přenesená",J278,0)</f>
        <v>0</v>
      </c>
      <c r="BI278" s="230">
        <f>IF(N278="nulová",J278,0)</f>
        <v>0</v>
      </c>
      <c r="BJ278" s="17" t="s">
        <v>127</v>
      </c>
      <c r="BK278" s="230">
        <f>ROUND(I278*H278,2)</f>
        <v>0</v>
      </c>
      <c r="BL278" s="17" t="s">
        <v>228</v>
      </c>
      <c r="BM278" s="229" t="s">
        <v>439</v>
      </c>
    </row>
    <row r="279" s="2" customFormat="1" ht="33" customHeight="1">
      <c r="A279" s="38"/>
      <c r="B279" s="39"/>
      <c r="C279" s="218" t="s">
        <v>443</v>
      </c>
      <c r="D279" s="218" t="s">
        <v>183</v>
      </c>
      <c r="E279" s="219" t="s">
        <v>2307</v>
      </c>
      <c r="F279" s="220" t="s">
        <v>2308</v>
      </c>
      <c r="G279" s="221" t="s">
        <v>235</v>
      </c>
      <c r="H279" s="222">
        <v>1</v>
      </c>
      <c r="I279" s="223"/>
      <c r="J279" s="224">
        <f>ROUND(I279*H279,2)</f>
        <v>0</v>
      </c>
      <c r="K279" s="220" t="s">
        <v>187</v>
      </c>
      <c r="L279" s="44"/>
      <c r="M279" s="225" t="s">
        <v>1</v>
      </c>
      <c r="N279" s="226" t="s">
        <v>45</v>
      </c>
      <c r="O279" s="91"/>
      <c r="P279" s="227">
        <f>O279*H279</f>
        <v>0</v>
      </c>
      <c r="Q279" s="227">
        <v>0</v>
      </c>
      <c r="R279" s="227">
        <f>Q279*H279</f>
        <v>0</v>
      </c>
      <c r="S279" s="227">
        <v>0</v>
      </c>
      <c r="T279" s="228">
        <f>S279*H279</f>
        <v>0</v>
      </c>
      <c r="U279" s="38"/>
      <c r="V279" s="38"/>
      <c r="W279" s="38"/>
      <c r="X279" s="38"/>
      <c r="Y279" s="38"/>
      <c r="Z279" s="38"/>
      <c r="AA279" s="38"/>
      <c r="AB279" s="38"/>
      <c r="AC279" s="38"/>
      <c r="AD279" s="38"/>
      <c r="AE279" s="38"/>
      <c r="AR279" s="229" t="s">
        <v>228</v>
      </c>
      <c r="AT279" s="229" t="s">
        <v>183</v>
      </c>
      <c r="AU279" s="229" t="s">
        <v>127</v>
      </c>
      <c r="AY279" s="17" t="s">
        <v>181</v>
      </c>
      <c r="BE279" s="230">
        <f>IF(N279="základní",J279,0)</f>
        <v>0</v>
      </c>
      <c r="BF279" s="230">
        <f>IF(N279="snížená",J279,0)</f>
        <v>0</v>
      </c>
      <c r="BG279" s="230">
        <f>IF(N279="zákl. přenesená",J279,0)</f>
        <v>0</v>
      </c>
      <c r="BH279" s="230">
        <f>IF(N279="sníž. přenesená",J279,0)</f>
        <v>0</v>
      </c>
      <c r="BI279" s="230">
        <f>IF(N279="nulová",J279,0)</f>
        <v>0</v>
      </c>
      <c r="BJ279" s="17" t="s">
        <v>127</v>
      </c>
      <c r="BK279" s="230">
        <f>ROUND(I279*H279,2)</f>
        <v>0</v>
      </c>
      <c r="BL279" s="17" t="s">
        <v>228</v>
      </c>
      <c r="BM279" s="229" t="s">
        <v>446</v>
      </c>
    </row>
    <row r="280" s="2" customFormat="1">
      <c r="A280" s="38"/>
      <c r="B280" s="39"/>
      <c r="C280" s="40"/>
      <c r="D280" s="231" t="s">
        <v>189</v>
      </c>
      <c r="E280" s="40"/>
      <c r="F280" s="232" t="s">
        <v>2309</v>
      </c>
      <c r="G280" s="40"/>
      <c r="H280" s="40"/>
      <c r="I280" s="233"/>
      <c r="J280" s="40"/>
      <c r="K280" s="40"/>
      <c r="L280" s="44"/>
      <c r="M280" s="234"/>
      <c r="N280" s="235"/>
      <c r="O280" s="91"/>
      <c r="P280" s="91"/>
      <c r="Q280" s="91"/>
      <c r="R280" s="91"/>
      <c r="S280" s="91"/>
      <c r="T280" s="92"/>
      <c r="U280" s="38"/>
      <c r="V280" s="38"/>
      <c r="W280" s="38"/>
      <c r="X280" s="38"/>
      <c r="Y280" s="38"/>
      <c r="Z280" s="38"/>
      <c r="AA280" s="38"/>
      <c r="AB280" s="38"/>
      <c r="AC280" s="38"/>
      <c r="AD280" s="38"/>
      <c r="AE280" s="38"/>
      <c r="AT280" s="17" t="s">
        <v>189</v>
      </c>
      <c r="AU280" s="17" t="s">
        <v>127</v>
      </c>
    </row>
    <row r="281" s="2" customFormat="1" ht="55.5" customHeight="1">
      <c r="A281" s="38"/>
      <c r="B281" s="39"/>
      <c r="C281" s="259" t="s">
        <v>313</v>
      </c>
      <c r="D281" s="259" t="s">
        <v>238</v>
      </c>
      <c r="E281" s="260" t="s">
        <v>2310</v>
      </c>
      <c r="F281" s="261" t="s">
        <v>2311</v>
      </c>
      <c r="G281" s="262" t="s">
        <v>235</v>
      </c>
      <c r="H281" s="263">
        <v>1</v>
      </c>
      <c r="I281" s="264"/>
      <c r="J281" s="265">
        <f>ROUND(I281*H281,2)</f>
        <v>0</v>
      </c>
      <c r="K281" s="261" t="s">
        <v>729</v>
      </c>
      <c r="L281" s="266"/>
      <c r="M281" s="267" t="s">
        <v>1</v>
      </c>
      <c r="N281" s="268" t="s">
        <v>45</v>
      </c>
      <c r="O281" s="91"/>
      <c r="P281" s="227">
        <f>O281*H281</f>
        <v>0</v>
      </c>
      <c r="Q281" s="227">
        <v>0</v>
      </c>
      <c r="R281" s="227">
        <f>Q281*H281</f>
        <v>0</v>
      </c>
      <c r="S281" s="227">
        <v>0</v>
      </c>
      <c r="T281" s="228">
        <f>S281*H281</f>
        <v>0</v>
      </c>
      <c r="U281" s="38"/>
      <c r="V281" s="38"/>
      <c r="W281" s="38"/>
      <c r="X281" s="38"/>
      <c r="Y281" s="38"/>
      <c r="Z281" s="38"/>
      <c r="AA281" s="38"/>
      <c r="AB281" s="38"/>
      <c r="AC281" s="38"/>
      <c r="AD281" s="38"/>
      <c r="AE281" s="38"/>
      <c r="AR281" s="229" t="s">
        <v>269</v>
      </c>
      <c r="AT281" s="229" t="s">
        <v>238</v>
      </c>
      <c r="AU281" s="229" t="s">
        <v>127</v>
      </c>
      <c r="AY281" s="17" t="s">
        <v>181</v>
      </c>
      <c r="BE281" s="230">
        <f>IF(N281="základní",J281,0)</f>
        <v>0</v>
      </c>
      <c r="BF281" s="230">
        <f>IF(N281="snížená",J281,0)</f>
        <v>0</v>
      </c>
      <c r="BG281" s="230">
        <f>IF(N281="zákl. přenesená",J281,0)</f>
        <v>0</v>
      </c>
      <c r="BH281" s="230">
        <f>IF(N281="sníž. přenesená",J281,0)</f>
        <v>0</v>
      </c>
      <c r="BI281" s="230">
        <f>IF(N281="nulová",J281,0)</f>
        <v>0</v>
      </c>
      <c r="BJ281" s="17" t="s">
        <v>127</v>
      </c>
      <c r="BK281" s="230">
        <f>ROUND(I281*H281,2)</f>
        <v>0</v>
      </c>
      <c r="BL281" s="17" t="s">
        <v>228</v>
      </c>
      <c r="BM281" s="229" t="s">
        <v>452</v>
      </c>
    </row>
    <row r="282" s="2" customFormat="1" ht="16.5" customHeight="1">
      <c r="A282" s="38"/>
      <c r="B282" s="39"/>
      <c r="C282" s="218" t="s">
        <v>458</v>
      </c>
      <c r="D282" s="218" t="s">
        <v>183</v>
      </c>
      <c r="E282" s="219" t="s">
        <v>2312</v>
      </c>
      <c r="F282" s="220" t="s">
        <v>2313</v>
      </c>
      <c r="G282" s="221" t="s">
        <v>235</v>
      </c>
      <c r="H282" s="222">
        <v>1</v>
      </c>
      <c r="I282" s="223"/>
      <c r="J282" s="224">
        <f>ROUND(I282*H282,2)</f>
        <v>0</v>
      </c>
      <c r="K282" s="220" t="s">
        <v>187</v>
      </c>
      <c r="L282" s="44"/>
      <c r="M282" s="225" t="s">
        <v>1</v>
      </c>
      <c r="N282" s="226" t="s">
        <v>45</v>
      </c>
      <c r="O282" s="91"/>
      <c r="P282" s="227">
        <f>O282*H282</f>
        <v>0</v>
      </c>
      <c r="Q282" s="227">
        <v>0</v>
      </c>
      <c r="R282" s="227">
        <f>Q282*H282</f>
        <v>0</v>
      </c>
      <c r="S282" s="227">
        <v>0</v>
      </c>
      <c r="T282" s="228">
        <f>S282*H282</f>
        <v>0</v>
      </c>
      <c r="U282" s="38"/>
      <c r="V282" s="38"/>
      <c r="W282" s="38"/>
      <c r="X282" s="38"/>
      <c r="Y282" s="38"/>
      <c r="Z282" s="38"/>
      <c r="AA282" s="38"/>
      <c r="AB282" s="38"/>
      <c r="AC282" s="38"/>
      <c r="AD282" s="38"/>
      <c r="AE282" s="38"/>
      <c r="AR282" s="229" t="s">
        <v>228</v>
      </c>
      <c r="AT282" s="229" t="s">
        <v>183</v>
      </c>
      <c r="AU282" s="229" t="s">
        <v>127</v>
      </c>
      <c r="AY282" s="17" t="s">
        <v>181</v>
      </c>
      <c r="BE282" s="230">
        <f>IF(N282="základní",J282,0)</f>
        <v>0</v>
      </c>
      <c r="BF282" s="230">
        <f>IF(N282="snížená",J282,0)</f>
        <v>0</v>
      </c>
      <c r="BG282" s="230">
        <f>IF(N282="zákl. přenesená",J282,0)</f>
        <v>0</v>
      </c>
      <c r="BH282" s="230">
        <f>IF(N282="sníž. přenesená",J282,0)</f>
        <v>0</v>
      </c>
      <c r="BI282" s="230">
        <f>IF(N282="nulová",J282,0)</f>
        <v>0</v>
      </c>
      <c r="BJ282" s="17" t="s">
        <v>127</v>
      </c>
      <c r="BK282" s="230">
        <f>ROUND(I282*H282,2)</f>
        <v>0</v>
      </c>
      <c r="BL282" s="17" t="s">
        <v>228</v>
      </c>
      <c r="BM282" s="229" t="s">
        <v>461</v>
      </c>
    </row>
    <row r="283" s="2" customFormat="1">
      <c r="A283" s="38"/>
      <c r="B283" s="39"/>
      <c r="C283" s="40"/>
      <c r="D283" s="231" t="s">
        <v>189</v>
      </c>
      <c r="E283" s="40"/>
      <c r="F283" s="232" t="s">
        <v>2314</v>
      </c>
      <c r="G283" s="40"/>
      <c r="H283" s="40"/>
      <c r="I283" s="233"/>
      <c r="J283" s="40"/>
      <c r="K283" s="40"/>
      <c r="L283" s="44"/>
      <c r="M283" s="234"/>
      <c r="N283" s="235"/>
      <c r="O283" s="91"/>
      <c r="P283" s="91"/>
      <c r="Q283" s="91"/>
      <c r="R283" s="91"/>
      <c r="S283" s="91"/>
      <c r="T283" s="92"/>
      <c r="U283" s="38"/>
      <c r="V283" s="38"/>
      <c r="W283" s="38"/>
      <c r="X283" s="38"/>
      <c r="Y283" s="38"/>
      <c r="Z283" s="38"/>
      <c r="AA283" s="38"/>
      <c r="AB283" s="38"/>
      <c r="AC283" s="38"/>
      <c r="AD283" s="38"/>
      <c r="AE283" s="38"/>
      <c r="AT283" s="17" t="s">
        <v>189</v>
      </c>
      <c r="AU283" s="17" t="s">
        <v>127</v>
      </c>
    </row>
    <row r="284" s="2" customFormat="1" ht="33" customHeight="1">
      <c r="A284" s="38"/>
      <c r="B284" s="39"/>
      <c r="C284" s="218" t="s">
        <v>317</v>
      </c>
      <c r="D284" s="218" t="s">
        <v>183</v>
      </c>
      <c r="E284" s="219" t="s">
        <v>2315</v>
      </c>
      <c r="F284" s="220" t="s">
        <v>2316</v>
      </c>
      <c r="G284" s="221" t="s">
        <v>235</v>
      </c>
      <c r="H284" s="222">
        <v>24</v>
      </c>
      <c r="I284" s="223"/>
      <c r="J284" s="224">
        <f>ROUND(I284*H284,2)</f>
        <v>0</v>
      </c>
      <c r="K284" s="220" t="s">
        <v>187</v>
      </c>
      <c r="L284" s="44"/>
      <c r="M284" s="225" t="s">
        <v>1</v>
      </c>
      <c r="N284" s="226" t="s">
        <v>45</v>
      </c>
      <c r="O284" s="91"/>
      <c r="P284" s="227">
        <f>O284*H284</f>
        <v>0</v>
      </c>
      <c r="Q284" s="227">
        <v>0</v>
      </c>
      <c r="R284" s="227">
        <f>Q284*H284</f>
        <v>0</v>
      </c>
      <c r="S284" s="227">
        <v>0</v>
      </c>
      <c r="T284" s="228">
        <f>S284*H284</f>
        <v>0</v>
      </c>
      <c r="U284" s="38"/>
      <c r="V284" s="38"/>
      <c r="W284" s="38"/>
      <c r="X284" s="38"/>
      <c r="Y284" s="38"/>
      <c r="Z284" s="38"/>
      <c r="AA284" s="38"/>
      <c r="AB284" s="38"/>
      <c r="AC284" s="38"/>
      <c r="AD284" s="38"/>
      <c r="AE284" s="38"/>
      <c r="AR284" s="229" t="s">
        <v>228</v>
      </c>
      <c r="AT284" s="229" t="s">
        <v>183</v>
      </c>
      <c r="AU284" s="229" t="s">
        <v>127</v>
      </c>
      <c r="AY284" s="17" t="s">
        <v>181</v>
      </c>
      <c r="BE284" s="230">
        <f>IF(N284="základní",J284,0)</f>
        <v>0</v>
      </c>
      <c r="BF284" s="230">
        <f>IF(N284="snížená",J284,0)</f>
        <v>0</v>
      </c>
      <c r="BG284" s="230">
        <f>IF(N284="zákl. přenesená",J284,0)</f>
        <v>0</v>
      </c>
      <c r="BH284" s="230">
        <f>IF(N284="sníž. přenesená",J284,0)</f>
        <v>0</v>
      </c>
      <c r="BI284" s="230">
        <f>IF(N284="nulová",J284,0)</f>
        <v>0</v>
      </c>
      <c r="BJ284" s="17" t="s">
        <v>127</v>
      </c>
      <c r="BK284" s="230">
        <f>ROUND(I284*H284,2)</f>
        <v>0</v>
      </c>
      <c r="BL284" s="17" t="s">
        <v>228</v>
      </c>
      <c r="BM284" s="229" t="s">
        <v>470</v>
      </c>
    </row>
    <row r="285" s="2" customFormat="1">
      <c r="A285" s="38"/>
      <c r="B285" s="39"/>
      <c r="C285" s="40"/>
      <c r="D285" s="231" t="s">
        <v>189</v>
      </c>
      <c r="E285" s="40"/>
      <c r="F285" s="232" t="s">
        <v>2317</v>
      </c>
      <c r="G285" s="40"/>
      <c r="H285" s="40"/>
      <c r="I285" s="233"/>
      <c r="J285" s="40"/>
      <c r="K285" s="40"/>
      <c r="L285" s="44"/>
      <c r="M285" s="234"/>
      <c r="N285" s="235"/>
      <c r="O285" s="91"/>
      <c r="P285" s="91"/>
      <c r="Q285" s="91"/>
      <c r="R285" s="91"/>
      <c r="S285" s="91"/>
      <c r="T285" s="92"/>
      <c r="U285" s="38"/>
      <c r="V285" s="38"/>
      <c r="W285" s="38"/>
      <c r="X285" s="38"/>
      <c r="Y285" s="38"/>
      <c r="Z285" s="38"/>
      <c r="AA285" s="38"/>
      <c r="AB285" s="38"/>
      <c r="AC285" s="38"/>
      <c r="AD285" s="38"/>
      <c r="AE285" s="38"/>
      <c r="AT285" s="17" t="s">
        <v>189</v>
      </c>
      <c r="AU285" s="17" t="s">
        <v>127</v>
      </c>
    </row>
    <row r="286" s="2" customFormat="1" ht="21.75" customHeight="1">
      <c r="A286" s="38"/>
      <c r="B286" s="39"/>
      <c r="C286" s="259" t="s">
        <v>476</v>
      </c>
      <c r="D286" s="259" t="s">
        <v>238</v>
      </c>
      <c r="E286" s="260" t="s">
        <v>2318</v>
      </c>
      <c r="F286" s="261" t="s">
        <v>2319</v>
      </c>
      <c r="G286" s="262" t="s">
        <v>235</v>
      </c>
      <c r="H286" s="263">
        <v>24</v>
      </c>
      <c r="I286" s="264"/>
      <c r="J286" s="265">
        <f>ROUND(I286*H286,2)</f>
        <v>0</v>
      </c>
      <c r="K286" s="261" t="s">
        <v>729</v>
      </c>
      <c r="L286" s="266"/>
      <c r="M286" s="267" t="s">
        <v>1</v>
      </c>
      <c r="N286" s="268" t="s">
        <v>45</v>
      </c>
      <c r="O286" s="91"/>
      <c r="P286" s="227">
        <f>O286*H286</f>
        <v>0</v>
      </c>
      <c r="Q286" s="227">
        <v>0</v>
      </c>
      <c r="R286" s="227">
        <f>Q286*H286</f>
        <v>0</v>
      </c>
      <c r="S286" s="227">
        <v>0</v>
      </c>
      <c r="T286" s="228">
        <f>S286*H286</f>
        <v>0</v>
      </c>
      <c r="U286" s="38"/>
      <c r="V286" s="38"/>
      <c r="W286" s="38"/>
      <c r="X286" s="38"/>
      <c r="Y286" s="38"/>
      <c r="Z286" s="38"/>
      <c r="AA286" s="38"/>
      <c r="AB286" s="38"/>
      <c r="AC286" s="38"/>
      <c r="AD286" s="38"/>
      <c r="AE286" s="38"/>
      <c r="AR286" s="229" t="s">
        <v>269</v>
      </c>
      <c r="AT286" s="229" t="s">
        <v>238</v>
      </c>
      <c r="AU286" s="229" t="s">
        <v>127</v>
      </c>
      <c r="AY286" s="17" t="s">
        <v>181</v>
      </c>
      <c r="BE286" s="230">
        <f>IF(N286="základní",J286,0)</f>
        <v>0</v>
      </c>
      <c r="BF286" s="230">
        <f>IF(N286="snížená",J286,0)</f>
        <v>0</v>
      </c>
      <c r="BG286" s="230">
        <f>IF(N286="zákl. přenesená",J286,0)</f>
        <v>0</v>
      </c>
      <c r="BH286" s="230">
        <f>IF(N286="sníž. přenesená",J286,0)</f>
        <v>0</v>
      </c>
      <c r="BI286" s="230">
        <f>IF(N286="nulová",J286,0)</f>
        <v>0</v>
      </c>
      <c r="BJ286" s="17" t="s">
        <v>127</v>
      </c>
      <c r="BK286" s="230">
        <f>ROUND(I286*H286,2)</f>
        <v>0</v>
      </c>
      <c r="BL286" s="17" t="s">
        <v>228</v>
      </c>
      <c r="BM286" s="229" t="s">
        <v>479</v>
      </c>
    </row>
    <row r="287" s="2" customFormat="1" ht="55.5" customHeight="1">
      <c r="A287" s="38"/>
      <c r="B287" s="39"/>
      <c r="C287" s="218" t="s">
        <v>325</v>
      </c>
      <c r="D287" s="218" t="s">
        <v>183</v>
      </c>
      <c r="E287" s="219" t="s">
        <v>2320</v>
      </c>
      <c r="F287" s="220" t="s">
        <v>2321</v>
      </c>
      <c r="G287" s="221" t="s">
        <v>241</v>
      </c>
      <c r="H287" s="222">
        <v>11</v>
      </c>
      <c r="I287" s="223"/>
      <c r="J287" s="224">
        <f>ROUND(I287*H287,2)</f>
        <v>0</v>
      </c>
      <c r="K287" s="220" t="s">
        <v>187</v>
      </c>
      <c r="L287" s="44"/>
      <c r="M287" s="225" t="s">
        <v>1</v>
      </c>
      <c r="N287" s="226" t="s">
        <v>45</v>
      </c>
      <c r="O287" s="91"/>
      <c r="P287" s="227">
        <f>O287*H287</f>
        <v>0</v>
      </c>
      <c r="Q287" s="227">
        <v>0</v>
      </c>
      <c r="R287" s="227">
        <f>Q287*H287</f>
        <v>0</v>
      </c>
      <c r="S287" s="227">
        <v>0</v>
      </c>
      <c r="T287" s="228">
        <f>S287*H287</f>
        <v>0</v>
      </c>
      <c r="U287" s="38"/>
      <c r="V287" s="38"/>
      <c r="W287" s="38"/>
      <c r="X287" s="38"/>
      <c r="Y287" s="38"/>
      <c r="Z287" s="38"/>
      <c r="AA287" s="38"/>
      <c r="AB287" s="38"/>
      <c r="AC287" s="38"/>
      <c r="AD287" s="38"/>
      <c r="AE287" s="38"/>
      <c r="AR287" s="229" t="s">
        <v>228</v>
      </c>
      <c r="AT287" s="229" t="s">
        <v>183</v>
      </c>
      <c r="AU287" s="229" t="s">
        <v>127</v>
      </c>
      <c r="AY287" s="17" t="s">
        <v>181</v>
      </c>
      <c r="BE287" s="230">
        <f>IF(N287="základní",J287,0)</f>
        <v>0</v>
      </c>
      <c r="BF287" s="230">
        <f>IF(N287="snížená",J287,0)</f>
        <v>0</v>
      </c>
      <c r="BG287" s="230">
        <f>IF(N287="zákl. přenesená",J287,0)</f>
        <v>0</v>
      </c>
      <c r="BH287" s="230">
        <f>IF(N287="sníž. přenesená",J287,0)</f>
        <v>0</v>
      </c>
      <c r="BI287" s="230">
        <f>IF(N287="nulová",J287,0)</f>
        <v>0</v>
      </c>
      <c r="BJ287" s="17" t="s">
        <v>127</v>
      </c>
      <c r="BK287" s="230">
        <f>ROUND(I287*H287,2)</f>
        <v>0</v>
      </c>
      <c r="BL287" s="17" t="s">
        <v>228</v>
      </c>
      <c r="BM287" s="229" t="s">
        <v>483</v>
      </c>
    </row>
    <row r="288" s="2" customFormat="1">
      <c r="A288" s="38"/>
      <c r="B288" s="39"/>
      <c r="C288" s="40"/>
      <c r="D288" s="231" t="s">
        <v>189</v>
      </c>
      <c r="E288" s="40"/>
      <c r="F288" s="232" t="s">
        <v>2322</v>
      </c>
      <c r="G288" s="40"/>
      <c r="H288" s="40"/>
      <c r="I288" s="233"/>
      <c r="J288" s="40"/>
      <c r="K288" s="40"/>
      <c r="L288" s="44"/>
      <c r="M288" s="234"/>
      <c r="N288" s="235"/>
      <c r="O288" s="91"/>
      <c r="P288" s="91"/>
      <c r="Q288" s="91"/>
      <c r="R288" s="91"/>
      <c r="S288" s="91"/>
      <c r="T288" s="92"/>
      <c r="U288" s="38"/>
      <c r="V288" s="38"/>
      <c r="W288" s="38"/>
      <c r="X288" s="38"/>
      <c r="Y288" s="38"/>
      <c r="Z288" s="38"/>
      <c r="AA288" s="38"/>
      <c r="AB288" s="38"/>
      <c r="AC288" s="38"/>
      <c r="AD288" s="38"/>
      <c r="AE288" s="38"/>
      <c r="AT288" s="17" t="s">
        <v>189</v>
      </c>
      <c r="AU288" s="17" t="s">
        <v>127</v>
      </c>
    </row>
    <row r="289" s="2" customFormat="1" ht="55.5" customHeight="1">
      <c r="A289" s="38"/>
      <c r="B289" s="39"/>
      <c r="C289" s="218" t="s">
        <v>487</v>
      </c>
      <c r="D289" s="218" t="s">
        <v>183</v>
      </c>
      <c r="E289" s="219" t="s">
        <v>2323</v>
      </c>
      <c r="F289" s="220" t="s">
        <v>2324</v>
      </c>
      <c r="G289" s="221" t="s">
        <v>241</v>
      </c>
      <c r="H289" s="222">
        <v>19</v>
      </c>
      <c r="I289" s="223"/>
      <c r="J289" s="224">
        <f>ROUND(I289*H289,2)</f>
        <v>0</v>
      </c>
      <c r="K289" s="220" t="s">
        <v>187</v>
      </c>
      <c r="L289" s="44"/>
      <c r="M289" s="225" t="s">
        <v>1</v>
      </c>
      <c r="N289" s="226" t="s">
        <v>45</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228</v>
      </c>
      <c r="AT289" s="229" t="s">
        <v>183</v>
      </c>
      <c r="AU289" s="229" t="s">
        <v>127</v>
      </c>
      <c r="AY289" s="17" t="s">
        <v>181</v>
      </c>
      <c r="BE289" s="230">
        <f>IF(N289="základní",J289,0)</f>
        <v>0</v>
      </c>
      <c r="BF289" s="230">
        <f>IF(N289="snížená",J289,0)</f>
        <v>0</v>
      </c>
      <c r="BG289" s="230">
        <f>IF(N289="zákl. přenesená",J289,0)</f>
        <v>0</v>
      </c>
      <c r="BH289" s="230">
        <f>IF(N289="sníž. přenesená",J289,0)</f>
        <v>0</v>
      </c>
      <c r="BI289" s="230">
        <f>IF(N289="nulová",J289,0)</f>
        <v>0</v>
      </c>
      <c r="BJ289" s="17" t="s">
        <v>127</v>
      </c>
      <c r="BK289" s="230">
        <f>ROUND(I289*H289,2)</f>
        <v>0</v>
      </c>
      <c r="BL289" s="17" t="s">
        <v>228</v>
      </c>
      <c r="BM289" s="229" t="s">
        <v>490</v>
      </c>
    </row>
    <row r="290" s="2" customFormat="1">
      <c r="A290" s="38"/>
      <c r="B290" s="39"/>
      <c r="C290" s="40"/>
      <c r="D290" s="231" t="s">
        <v>189</v>
      </c>
      <c r="E290" s="40"/>
      <c r="F290" s="232" t="s">
        <v>2325</v>
      </c>
      <c r="G290" s="40"/>
      <c r="H290" s="40"/>
      <c r="I290" s="233"/>
      <c r="J290" s="40"/>
      <c r="K290" s="40"/>
      <c r="L290" s="44"/>
      <c r="M290" s="234"/>
      <c r="N290" s="235"/>
      <c r="O290" s="91"/>
      <c r="P290" s="91"/>
      <c r="Q290" s="91"/>
      <c r="R290" s="91"/>
      <c r="S290" s="91"/>
      <c r="T290" s="92"/>
      <c r="U290" s="38"/>
      <c r="V290" s="38"/>
      <c r="W290" s="38"/>
      <c r="X290" s="38"/>
      <c r="Y290" s="38"/>
      <c r="Z290" s="38"/>
      <c r="AA290" s="38"/>
      <c r="AB290" s="38"/>
      <c r="AC290" s="38"/>
      <c r="AD290" s="38"/>
      <c r="AE290" s="38"/>
      <c r="AT290" s="17" t="s">
        <v>189</v>
      </c>
      <c r="AU290" s="17" t="s">
        <v>127</v>
      </c>
    </row>
    <row r="291" s="2" customFormat="1" ht="24.15" customHeight="1">
      <c r="A291" s="38"/>
      <c r="B291" s="39"/>
      <c r="C291" s="218" t="s">
        <v>333</v>
      </c>
      <c r="D291" s="218" t="s">
        <v>183</v>
      </c>
      <c r="E291" s="219" t="s">
        <v>2326</v>
      </c>
      <c r="F291" s="220" t="s">
        <v>2327</v>
      </c>
      <c r="G291" s="221" t="s">
        <v>241</v>
      </c>
      <c r="H291" s="222">
        <v>234.59999999999999</v>
      </c>
      <c r="I291" s="223"/>
      <c r="J291" s="224">
        <f>ROUND(I291*H291,2)</f>
        <v>0</v>
      </c>
      <c r="K291" s="220" t="s">
        <v>187</v>
      </c>
      <c r="L291" s="44"/>
      <c r="M291" s="225" t="s">
        <v>1</v>
      </c>
      <c r="N291" s="226" t="s">
        <v>45</v>
      </c>
      <c r="O291" s="91"/>
      <c r="P291" s="227">
        <f>O291*H291</f>
        <v>0</v>
      </c>
      <c r="Q291" s="227">
        <v>0</v>
      </c>
      <c r="R291" s="227">
        <f>Q291*H291</f>
        <v>0</v>
      </c>
      <c r="S291" s="227">
        <v>0</v>
      </c>
      <c r="T291" s="228">
        <f>S291*H291</f>
        <v>0</v>
      </c>
      <c r="U291" s="38"/>
      <c r="V291" s="38"/>
      <c r="W291" s="38"/>
      <c r="X291" s="38"/>
      <c r="Y291" s="38"/>
      <c r="Z291" s="38"/>
      <c r="AA291" s="38"/>
      <c r="AB291" s="38"/>
      <c r="AC291" s="38"/>
      <c r="AD291" s="38"/>
      <c r="AE291" s="38"/>
      <c r="AR291" s="229" t="s">
        <v>228</v>
      </c>
      <c r="AT291" s="229" t="s">
        <v>183</v>
      </c>
      <c r="AU291" s="229" t="s">
        <v>127</v>
      </c>
      <c r="AY291" s="17" t="s">
        <v>181</v>
      </c>
      <c r="BE291" s="230">
        <f>IF(N291="základní",J291,0)</f>
        <v>0</v>
      </c>
      <c r="BF291" s="230">
        <f>IF(N291="snížená",J291,0)</f>
        <v>0</v>
      </c>
      <c r="BG291" s="230">
        <f>IF(N291="zákl. přenesená",J291,0)</f>
        <v>0</v>
      </c>
      <c r="BH291" s="230">
        <f>IF(N291="sníž. přenesená",J291,0)</f>
        <v>0</v>
      </c>
      <c r="BI291" s="230">
        <f>IF(N291="nulová",J291,0)</f>
        <v>0</v>
      </c>
      <c r="BJ291" s="17" t="s">
        <v>127</v>
      </c>
      <c r="BK291" s="230">
        <f>ROUND(I291*H291,2)</f>
        <v>0</v>
      </c>
      <c r="BL291" s="17" t="s">
        <v>228</v>
      </c>
      <c r="BM291" s="229" t="s">
        <v>494</v>
      </c>
    </row>
    <row r="292" s="2" customFormat="1">
      <c r="A292" s="38"/>
      <c r="B292" s="39"/>
      <c r="C292" s="40"/>
      <c r="D292" s="231" t="s">
        <v>189</v>
      </c>
      <c r="E292" s="40"/>
      <c r="F292" s="232" t="s">
        <v>2328</v>
      </c>
      <c r="G292" s="40"/>
      <c r="H292" s="40"/>
      <c r="I292" s="233"/>
      <c r="J292" s="40"/>
      <c r="K292" s="40"/>
      <c r="L292" s="44"/>
      <c r="M292" s="234"/>
      <c r="N292" s="235"/>
      <c r="O292" s="91"/>
      <c r="P292" s="91"/>
      <c r="Q292" s="91"/>
      <c r="R292" s="91"/>
      <c r="S292" s="91"/>
      <c r="T292" s="92"/>
      <c r="U292" s="38"/>
      <c r="V292" s="38"/>
      <c r="W292" s="38"/>
      <c r="X292" s="38"/>
      <c r="Y292" s="38"/>
      <c r="Z292" s="38"/>
      <c r="AA292" s="38"/>
      <c r="AB292" s="38"/>
      <c r="AC292" s="38"/>
      <c r="AD292" s="38"/>
      <c r="AE292" s="38"/>
      <c r="AT292" s="17" t="s">
        <v>189</v>
      </c>
      <c r="AU292" s="17" t="s">
        <v>127</v>
      </c>
    </row>
    <row r="293" s="13" customFormat="1">
      <c r="A293" s="13"/>
      <c r="B293" s="236"/>
      <c r="C293" s="237"/>
      <c r="D293" s="238" t="s">
        <v>191</v>
      </c>
      <c r="E293" s="239" t="s">
        <v>1</v>
      </c>
      <c r="F293" s="240" t="s">
        <v>2329</v>
      </c>
      <c r="G293" s="237"/>
      <c r="H293" s="241">
        <v>234.59999999999999</v>
      </c>
      <c r="I293" s="242"/>
      <c r="J293" s="237"/>
      <c r="K293" s="237"/>
      <c r="L293" s="243"/>
      <c r="M293" s="244"/>
      <c r="N293" s="245"/>
      <c r="O293" s="245"/>
      <c r="P293" s="245"/>
      <c r="Q293" s="245"/>
      <c r="R293" s="245"/>
      <c r="S293" s="245"/>
      <c r="T293" s="246"/>
      <c r="U293" s="13"/>
      <c r="V293" s="13"/>
      <c r="W293" s="13"/>
      <c r="X293" s="13"/>
      <c r="Y293" s="13"/>
      <c r="Z293" s="13"/>
      <c r="AA293" s="13"/>
      <c r="AB293" s="13"/>
      <c r="AC293" s="13"/>
      <c r="AD293" s="13"/>
      <c r="AE293" s="13"/>
      <c r="AT293" s="247" t="s">
        <v>191</v>
      </c>
      <c r="AU293" s="247" t="s">
        <v>127</v>
      </c>
      <c r="AV293" s="13" t="s">
        <v>127</v>
      </c>
      <c r="AW293" s="13" t="s">
        <v>36</v>
      </c>
      <c r="AX293" s="13" t="s">
        <v>79</v>
      </c>
      <c r="AY293" s="247" t="s">
        <v>181</v>
      </c>
    </row>
    <row r="294" s="14" customFormat="1">
      <c r="A294" s="14"/>
      <c r="B294" s="248"/>
      <c r="C294" s="249"/>
      <c r="D294" s="238" t="s">
        <v>191</v>
      </c>
      <c r="E294" s="250" t="s">
        <v>1</v>
      </c>
      <c r="F294" s="251" t="s">
        <v>193</v>
      </c>
      <c r="G294" s="249"/>
      <c r="H294" s="252">
        <v>234.59999999999999</v>
      </c>
      <c r="I294" s="253"/>
      <c r="J294" s="249"/>
      <c r="K294" s="249"/>
      <c r="L294" s="254"/>
      <c r="M294" s="255"/>
      <c r="N294" s="256"/>
      <c r="O294" s="256"/>
      <c r="P294" s="256"/>
      <c r="Q294" s="256"/>
      <c r="R294" s="256"/>
      <c r="S294" s="256"/>
      <c r="T294" s="257"/>
      <c r="U294" s="14"/>
      <c r="V294" s="14"/>
      <c r="W294" s="14"/>
      <c r="X294" s="14"/>
      <c r="Y294" s="14"/>
      <c r="Z294" s="14"/>
      <c r="AA294" s="14"/>
      <c r="AB294" s="14"/>
      <c r="AC294" s="14"/>
      <c r="AD294" s="14"/>
      <c r="AE294" s="14"/>
      <c r="AT294" s="258" t="s">
        <v>191</v>
      </c>
      <c r="AU294" s="258" t="s">
        <v>127</v>
      </c>
      <c r="AV294" s="14" t="s">
        <v>188</v>
      </c>
      <c r="AW294" s="14" t="s">
        <v>36</v>
      </c>
      <c r="AX294" s="14" t="s">
        <v>86</v>
      </c>
      <c r="AY294" s="258" t="s">
        <v>181</v>
      </c>
    </row>
    <row r="295" s="2" customFormat="1" ht="24.15" customHeight="1">
      <c r="A295" s="38"/>
      <c r="B295" s="39"/>
      <c r="C295" s="218" t="s">
        <v>500</v>
      </c>
      <c r="D295" s="218" t="s">
        <v>183</v>
      </c>
      <c r="E295" s="219" t="s">
        <v>2330</v>
      </c>
      <c r="F295" s="220" t="s">
        <v>2331</v>
      </c>
      <c r="G295" s="221" t="s">
        <v>241</v>
      </c>
      <c r="H295" s="222">
        <v>78</v>
      </c>
      <c r="I295" s="223"/>
      <c r="J295" s="224">
        <f>ROUND(I295*H295,2)</f>
        <v>0</v>
      </c>
      <c r="K295" s="220" t="s">
        <v>187</v>
      </c>
      <c r="L295" s="44"/>
      <c r="M295" s="225" t="s">
        <v>1</v>
      </c>
      <c r="N295" s="226" t="s">
        <v>45</v>
      </c>
      <c r="O295" s="91"/>
      <c r="P295" s="227">
        <f>O295*H295</f>
        <v>0</v>
      </c>
      <c r="Q295" s="227">
        <v>0</v>
      </c>
      <c r="R295" s="227">
        <f>Q295*H295</f>
        <v>0</v>
      </c>
      <c r="S295" s="227">
        <v>0</v>
      </c>
      <c r="T295" s="228">
        <f>S295*H295</f>
        <v>0</v>
      </c>
      <c r="U295" s="38"/>
      <c r="V295" s="38"/>
      <c r="W295" s="38"/>
      <c r="X295" s="38"/>
      <c r="Y295" s="38"/>
      <c r="Z295" s="38"/>
      <c r="AA295" s="38"/>
      <c r="AB295" s="38"/>
      <c r="AC295" s="38"/>
      <c r="AD295" s="38"/>
      <c r="AE295" s="38"/>
      <c r="AR295" s="229" t="s">
        <v>228</v>
      </c>
      <c r="AT295" s="229" t="s">
        <v>183</v>
      </c>
      <c r="AU295" s="229" t="s">
        <v>127</v>
      </c>
      <c r="AY295" s="17" t="s">
        <v>181</v>
      </c>
      <c r="BE295" s="230">
        <f>IF(N295="základní",J295,0)</f>
        <v>0</v>
      </c>
      <c r="BF295" s="230">
        <f>IF(N295="snížená",J295,0)</f>
        <v>0</v>
      </c>
      <c r="BG295" s="230">
        <f>IF(N295="zákl. přenesená",J295,0)</f>
        <v>0</v>
      </c>
      <c r="BH295" s="230">
        <f>IF(N295="sníž. přenesená",J295,0)</f>
        <v>0</v>
      </c>
      <c r="BI295" s="230">
        <f>IF(N295="nulová",J295,0)</f>
        <v>0</v>
      </c>
      <c r="BJ295" s="17" t="s">
        <v>127</v>
      </c>
      <c r="BK295" s="230">
        <f>ROUND(I295*H295,2)</f>
        <v>0</v>
      </c>
      <c r="BL295" s="17" t="s">
        <v>228</v>
      </c>
      <c r="BM295" s="229" t="s">
        <v>503</v>
      </c>
    </row>
    <row r="296" s="2" customFormat="1">
      <c r="A296" s="38"/>
      <c r="B296" s="39"/>
      <c r="C296" s="40"/>
      <c r="D296" s="231" t="s">
        <v>189</v>
      </c>
      <c r="E296" s="40"/>
      <c r="F296" s="232" t="s">
        <v>2332</v>
      </c>
      <c r="G296" s="40"/>
      <c r="H296" s="40"/>
      <c r="I296" s="233"/>
      <c r="J296" s="40"/>
      <c r="K296" s="40"/>
      <c r="L296" s="44"/>
      <c r="M296" s="234"/>
      <c r="N296" s="235"/>
      <c r="O296" s="91"/>
      <c r="P296" s="91"/>
      <c r="Q296" s="91"/>
      <c r="R296" s="91"/>
      <c r="S296" s="91"/>
      <c r="T296" s="92"/>
      <c r="U296" s="38"/>
      <c r="V296" s="38"/>
      <c r="W296" s="38"/>
      <c r="X296" s="38"/>
      <c r="Y296" s="38"/>
      <c r="Z296" s="38"/>
      <c r="AA296" s="38"/>
      <c r="AB296" s="38"/>
      <c r="AC296" s="38"/>
      <c r="AD296" s="38"/>
      <c r="AE296" s="38"/>
      <c r="AT296" s="17" t="s">
        <v>189</v>
      </c>
      <c r="AU296" s="17" t="s">
        <v>127</v>
      </c>
    </row>
    <row r="297" s="13" customFormat="1">
      <c r="A297" s="13"/>
      <c r="B297" s="236"/>
      <c r="C297" s="237"/>
      <c r="D297" s="238" t="s">
        <v>191</v>
      </c>
      <c r="E297" s="239" t="s">
        <v>1</v>
      </c>
      <c r="F297" s="240" t="s">
        <v>2333</v>
      </c>
      <c r="G297" s="237"/>
      <c r="H297" s="241">
        <v>78</v>
      </c>
      <c r="I297" s="242"/>
      <c r="J297" s="237"/>
      <c r="K297" s="237"/>
      <c r="L297" s="243"/>
      <c r="M297" s="244"/>
      <c r="N297" s="245"/>
      <c r="O297" s="245"/>
      <c r="P297" s="245"/>
      <c r="Q297" s="245"/>
      <c r="R297" s="245"/>
      <c r="S297" s="245"/>
      <c r="T297" s="246"/>
      <c r="U297" s="13"/>
      <c r="V297" s="13"/>
      <c r="W297" s="13"/>
      <c r="X297" s="13"/>
      <c r="Y297" s="13"/>
      <c r="Z297" s="13"/>
      <c r="AA297" s="13"/>
      <c r="AB297" s="13"/>
      <c r="AC297" s="13"/>
      <c r="AD297" s="13"/>
      <c r="AE297" s="13"/>
      <c r="AT297" s="247" t="s">
        <v>191</v>
      </c>
      <c r="AU297" s="247" t="s">
        <v>127</v>
      </c>
      <c r="AV297" s="13" t="s">
        <v>127</v>
      </c>
      <c r="AW297" s="13" t="s">
        <v>36</v>
      </c>
      <c r="AX297" s="13" t="s">
        <v>79</v>
      </c>
      <c r="AY297" s="247" t="s">
        <v>181</v>
      </c>
    </row>
    <row r="298" s="14" customFormat="1">
      <c r="A298" s="14"/>
      <c r="B298" s="248"/>
      <c r="C298" s="249"/>
      <c r="D298" s="238" t="s">
        <v>191</v>
      </c>
      <c r="E298" s="250" t="s">
        <v>1</v>
      </c>
      <c r="F298" s="251" t="s">
        <v>193</v>
      </c>
      <c r="G298" s="249"/>
      <c r="H298" s="252">
        <v>78</v>
      </c>
      <c r="I298" s="253"/>
      <c r="J298" s="249"/>
      <c r="K298" s="249"/>
      <c r="L298" s="254"/>
      <c r="M298" s="255"/>
      <c r="N298" s="256"/>
      <c r="O298" s="256"/>
      <c r="P298" s="256"/>
      <c r="Q298" s="256"/>
      <c r="R298" s="256"/>
      <c r="S298" s="256"/>
      <c r="T298" s="257"/>
      <c r="U298" s="14"/>
      <c r="V298" s="14"/>
      <c r="W298" s="14"/>
      <c r="X298" s="14"/>
      <c r="Y298" s="14"/>
      <c r="Z298" s="14"/>
      <c r="AA298" s="14"/>
      <c r="AB298" s="14"/>
      <c r="AC298" s="14"/>
      <c r="AD298" s="14"/>
      <c r="AE298" s="14"/>
      <c r="AT298" s="258" t="s">
        <v>191</v>
      </c>
      <c r="AU298" s="258" t="s">
        <v>127</v>
      </c>
      <c r="AV298" s="14" t="s">
        <v>188</v>
      </c>
      <c r="AW298" s="14" t="s">
        <v>36</v>
      </c>
      <c r="AX298" s="14" t="s">
        <v>86</v>
      </c>
      <c r="AY298" s="258" t="s">
        <v>181</v>
      </c>
    </row>
    <row r="299" s="2" customFormat="1" ht="44.25" customHeight="1">
      <c r="A299" s="38"/>
      <c r="B299" s="39"/>
      <c r="C299" s="218" t="s">
        <v>342</v>
      </c>
      <c r="D299" s="218" t="s">
        <v>183</v>
      </c>
      <c r="E299" s="219" t="s">
        <v>1374</v>
      </c>
      <c r="F299" s="220" t="s">
        <v>1375</v>
      </c>
      <c r="G299" s="221" t="s">
        <v>983</v>
      </c>
      <c r="H299" s="279"/>
      <c r="I299" s="223"/>
      <c r="J299" s="224">
        <f>ROUND(I299*H299,2)</f>
        <v>0</v>
      </c>
      <c r="K299" s="220" t="s">
        <v>187</v>
      </c>
      <c r="L299" s="44"/>
      <c r="M299" s="225" t="s">
        <v>1</v>
      </c>
      <c r="N299" s="226" t="s">
        <v>45</v>
      </c>
      <c r="O299" s="91"/>
      <c r="P299" s="227">
        <f>O299*H299</f>
        <v>0</v>
      </c>
      <c r="Q299" s="227">
        <v>0</v>
      </c>
      <c r="R299" s="227">
        <f>Q299*H299</f>
        <v>0</v>
      </c>
      <c r="S299" s="227">
        <v>0</v>
      </c>
      <c r="T299" s="228">
        <f>S299*H299</f>
        <v>0</v>
      </c>
      <c r="U299" s="38"/>
      <c r="V299" s="38"/>
      <c r="W299" s="38"/>
      <c r="X299" s="38"/>
      <c r="Y299" s="38"/>
      <c r="Z299" s="38"/>
      <c r="AA299" s="38"/>
      <c r="AB299" s="38"/>
      <c r="AC299" s="38"/>
      <c r="AD299" s="38"/>
      <c r="AE299" s="38"/>
      <c r="AR299" s="229" t="s">
        <v>228</v>
      </c>
      <c r="AT299" s="229" t="s">
        <v>183</v>
      </c>
      <c r="AU299" s="229" t="s">
        <v>127</v>
      </c>
      <c r="AY299" s="17" t="s">
        <v>181</v>
      </c>
      <c r="BE299" s="230">
        <f>IF(N299="základní",J299,0)</f>
        <v>0</v>
      </c>
      <c r="BF299" s="230">
        <f>IF(N299="snížená",J299,0)</f>
        <v>0</v>
      </c>
      <c r="BG299" s="230">
        <f>IF(N299="zákl. přenesená",J299,0)</f>
        <v>0</v>
      </c>
      <c r="BH299" s="230">
        <f>IF(N299="sníž. přenesená",J299,0)</f>
        <v>0</v>
      </c>
      <c r="BI299" s="230">
        <f>IF(N299="nulová",J299,0)</f>
        <v>0</v>
      </c>
      <c r="BJ299" s="17" t="s">
        <v>127</v>
      </c>
      <c r="BK299" s="230">
        <f>ROUND(I299*H299,2)</f>
        <v>0</v>
      </c>
      <c r="BL299" s="17" t="s">
        <v>228</v>
      </c>
      <c r="BM299" s="229" t="s">
        <v>507</v>
      </c>
    </row>
    <row r="300" s="2" customFormat="1">
      <c r="A300" s="38"/>
      <c r="B300" s="39"/>
      <c r="C300" s="40"/>
      <c r="D300" s="231" t="s">
        <v>189</v>
      </c>
      <c r="E300" s="40"/>
      <c r="F300" s="232" t="s">
        <v>1377</v>
      </c>
      <c r="G300" s="40"/>
      <c r="H300" s="40"/>
      <c r="I300" s="233"/>
      <c r="J300" s="40"/>
      <c r="K300" s="40"/>
      <c r="L300" s="44"/>
      <c r="M300" s="234"/>
      <c r="N300" s="235"/>
      <c r="O300" s="91"/>
      <c r="P300" s="91"/>
      <c r="Q300" s="91"/>
      <c r="R300" s="91"/>
      <c r="S300" s="91"/>
      <c r="T300" s="92"/>
      <c r="U300" s="38"/>
      <c r="V300" s="38"/>
      <c r="W300" s="38"/>
      <c r="X300" s="38"/>
      <c r="Y300" s="38"/>
      <c r="Z300" s="38"/>
      <c r="AA300" s="38"/>
      <c r="AB300" s="38"/>
      <c r="AC300" s="38"/>
      <c r="AD300" s="38"/>
      <c r="AE300" s="38"/>
      <c r="AT300" s="17" t="s">
        <v>189</v>
      </c>
      <c r="AU300" s="17" t="s">
        <v>127</v>
      </c>
    </row>
    <row r="301" s="12" customFormat="1" ht="22.8" customHeight="1">
      <c r="A301" s="12"/>
      <c r="B301" s="202"/>
      <c r="C301" s="203"/>
      <c r="D301" s="204" t="s">
        <v>78</v>
      </c>
      <c r="E301" s="216" t="s">
        <v>2044</v>
      </c>
      <c r="F301" s="216" t="s">
        <v>2334</v>
      </c>
      <c r="G301" s="203"/>
      <c r="H301" s="203"/>
      <c r="I301" s="206"/>
      <c r="J301" s="217">
        <f>BK301</f>
        <v>0</v>
      </c>
      <c r="K301" s="203"/>
      <c r="L301" s="208"/>
      <c r="M301" s="209"/>
      <c r="N301" s="210"/>
      <c r="O301" s="210"/>
      <c r="P301" s="211">
        <f>SUM(P302:P362)</f>
        <v>0</v>
      </c>
      <c r="Q301" s="210"/>
      <c r="R301" s="211">
        <f>SUM(R302:R362)</f>
        <v>0</v>
      </c>
      <c r="S301" s="210"/>
      <c r="T301" s="212">
        <f>SUM(T302:T362)</f>
        <v>0</v>
      </c>
      <c r="U301" s="12"/>
      <c r="V301" s="12"/>
      <c r="W301" s="12"/>
      <c r="X301" s="12"/>
      <c r="Y301" s="12"/>
      <c r="Z301" s="12"/>
      <c r="AA301" s="12"/>
      <c r="AB301" s="12"/>
      <c r="AC301" s="12"/>
      <c r="AD301" s="12"/>
      <c r="AE301" s="12"/>
      <c r="AR301" s="213" t="s">
        <v>127</v>
      </c>
      <c r="AT301" s="214" t="s">
        <v>78</v>
      </c>
      <c r="AU301" s="214" t="s">
        <v>86</v>
      </c>
      <c r="AY301" s="213" t="s">
        <v>181</v>
      </c>
      <c r="BK301" s="215">
        <f>SUM(BK302:BK362)</f>
        <v>0</v>
      </c>
    </row>
    <row r="302" s="2" customFormat="1" ht="24.15" customHeight="1">
      <c r="A302" s="38"/>
      <c r="B302" s="39"/>
      <c r="C302" s="218" t="s">
        <v>511</v>
      </c>
      <c r="D302" s="218" t="s">
        <v>183</v>
      </c>
      <c r="E302" s="219" t="s">
        <v>2335</v>
      </c>
      <c r="F302" s="220" t="s">
        <v>2336</v>
      </c>
      <c r="G302" s="221" t="s">
        <v>241</v>
      </c>
      <c r="H302" s="222">
        <v>320</v>
      </c>
      <c r="I302" s="223"/>
      <c r="J302" s="224">
        <f>ROUND(I302*H302,2)</f>
        <v>0</v>
      </c>
      <c r="K302" s="220" t="s">
        <v>187</v>
      </c>
      <c r="L302" s="44"/>
      <c r="M302" s="225" t="s">
        <v>1</v>
      </c>
      <c r="N302" s="226" t="s">
        <v>45</v>
      </c>
      <c r="O302" s="91"/>
      <c r="P302" s="227">
        <f>O302*H302</f>
        <v>0</v>
      </c>
      <c r="Q302" s="227">
        <v>0</v>
      </c>
      <c r="R302" s="227">
        <f>Q302*H302</f>
        <v>0</v>
      </c>
      <c r="S302" s="227">
        <v>0</v>
      </c>
      <c r="T302" s="228">
        <f>S302*H302</f>
        <v>0</v>
      </c>
      <c r="U302" s="38"/>
      <c r="V302" s="38"/>
      <c r="W302" s="38"/>
      <c r="X302" s="38"/>
      <c r="Y302" s="38"/>
      <c r="Z302" s="38"/>
      <c r="AA302" s="38"/>
      <c r="AB302" s="38"/>
      <c r="AC302" s="38"/>
      <c r="AD302" s="38"/>
      <c r="AE302" s="38"/>
      <c r="AR302" s="229" t="s">
        <v>228</v>
      </c>
      <c r="AT302" s="229" t="s">
        <v>183</v>
      </c>
      <c r="AU302" s="229" t="s">
        <v>127</v>
      </c>
      <c r="AY302" s="17" t="s">
        <v>181</v>
      </c>
      <c r="BE302" s="230">
        <f>IF(N302="základní",J302,0)</f>
        <v>0</v>
      </c>
      <c r="BF302" s="230">
        <f>IF(N302="snížená",J302,0)</f>
        <v>0</v>
      </c>
      <c r="BG302" s="230">
        <f>IF(N302="zákl. přenesená",J302,0)</f>
        <v>0</v>
      </c>
      <c r="BH302" s="230">
        <f>IF(N302="sníž. přenesená",J302,0)</f>
        <v>0</v>
      </c>
      <c r="BI302" s="230">
        <f>IF(N302="nulová",J302,0)</f>
        <v>0</v>
      </c>
      <c r="BJ302" s="17" t="s">
        <v>127</v>
      </c>
      <c r="BK302" s="230">
        <f>ROUND(I302*H302,2)</f>
        <v>0</v>
      </c>
      <c r="BL302" s="17" t="s">
        <v>228</v>
      </c>
      <c r="BM302" s="229" t="s">
        <v>514</v>
      </c>
    </row>
    <row r="303" s="2" customFormat="1">
      <c r="A303" s="38"/>
      <c r="B303" s="39"/>
      <c r="C303" s="40"/>
      <c r="D303" s="231" t="s">
        <v>189</v>
      </c>
      <c r="E303" s="40"/>
      <c r="F303" s="232" t="s">
        <v>2337</v>
      </c>
      <c r="G303" s="40"/>
      <c r="H303" s="40"/>
      <c r="I303" s="233"/>
      <c r="J303" s="40"/>
      <c r="K303" s="40"/>
      <c r="L303" s="44"/>
      <c r="M303" s="234"/>
      <c r="N303" s="235"/>
      <c r="O303" s="91"/>
      <c r="P303" s="91"/>
      <c r="Q303" s="91"/>
      <c r="R303" s="91"/>
      <c r="S303" s="91"/>
      <c r="T303" s="92"/>
      <c r="U303" s="38"/>
      <c r="V303" s="38"/>
      <c r="W303" s="38"/>
      <c r="X303" s="38"/>
      <c r="Y303" s="38"/>
      <c r="Z303" s="38"/>
      <c r="AA303" s="38"/>
      <c r="AB303" s="38"/>
      <c r="AC303" s="38"/>
      <c r="AD303" s="38"/>
      <c r="AE303" s="38"/>
      <c r="AT303" s="17" t="s">
        <v>189</v>
      </c>
      <c r="AU303" s="17" t="s">
        <v>127</v>
      </c>
    </row>
    <row r="304" s="2" customFormat="1" ht="24.15" customHeight="1">
      <c r="A304" s="38"/>
      <c r="B304" s="39"/>
      <c r="C304" s="218" t="s">
        <v>348</v>
      </c>
      <c r="D304" s="218" t="s">
        <v>183</v>
      </c>
      <c r="E304" s="219" t="s">
        <v>2338</v>
      </c>
      <c r="F304" s="220" t="s">
        <v>2339</v>
      </c>
      <c r="G304" s="221" t="s">
        <v>241</v>
      </c>
      <c r="H304" s="222">
        <v>40</v>
      </c>
      <c r="I304" s="223"/>
      <c r="J304" s="224">
        <f>ROUND(I304*H304,2)</f>
        <v>0</v>
      </c>
      <c r="K304" s="220" t="s">
        <v>187</v>
      </c>
      <c r="L304" s="44"/>
      <c r="M304" s="225" t="s">
        <v>1</v>
      </c>
      <c r="N304" s="226" t="s">
        <v>45</v>
      </c>
      <c r="O304" s="91"/>
      <c r="P304" s="227">
        <f>O304*H304</f>
        <v>0</v>
      </c>
      <c r="Q304" s="227">
        <v>0</v>
      </c>
      <c r="R304" s="227">
        <f>Q304*H304</f>
        <v>0</v>
      </c>
      <c r="S304" s="227">
        <v>0</v>
      </c>
      <c r="T304" s="228">
        <f>S304*H304</f>
        <v>0</v>
      </c>
      <c r="U304" s="38"/>
      <c r="V304" s="38"/>
      <c r="W304" s="38"/>
      <c r="X304" s="38"/>
      <c r="Y304" s="38"/>
      <c r="Z304" s="38"/>
      <c r="AA304" s="38"/>
      <c r="AB304" s="38"/>
      <c r="AC304" s="38"/>
      <c r="AD304" s="38"/>
      <c r="AE304" s="38"/>
      <c r="AR304" s="229" t="s">
        <v>228</v>
      </c>
      <c r="AT304" s="229" t="s">
        <v>183</v>
      </c>
      <c r="AU304" s="229" t="s">
        <v>127</v>
      </c>
      <c r="AY304" s="17" t="s">
        <v>181</v>
      </c>
      <c r="BE304" s="230">
        <f>IF(N304="základní",J304,0)</f>
        <v>0</v>
      </c>
      <c r="BF304" s="230">
        <f>IF(N304="snížená",J304,0)</f>
        <v>0</v>
      </c>
      <c r="BG304" s="230">
        <f>IF(N304="zákl. přenesená",J304,0)</f>
        <v>0</v>
      </c>
      <c r="BH304" s="230">
        <f>IF(N304="sníž. přenesená",J304,0)</f>
        <v>0</v>
      </c>
      <c r="BI304" s="230">
        <f>IF(N304="nulová",J304,0)</f>
        <v>0</v>
      </c>
      <c r="BJ304" s="17" t="s">
        <v>127</v>
      </c>
      <c r="BK304" s="230">
        <f>ROUND(I304*H304,2)</f>
        <v>0</v>
      </c>
      <c r="BL304" s="17" t="s">
        <v>228</v>
      </c>
      <c r="BM304" s="229" t="s">
        <v>519</v>
      </c>
    </row>
    <row r="305" s="2" customFormat="1">
      <c r="A305" s="38"/>
      <c r="B305" s="39"/>
      <c r="C305" s="40"/>
      <c r="D305" s="231" t="s">
        <v>189</v>
      </c>
      <c r="E305" s="40"/>
      <c r="F305" s="232" t="s">
        <v>2340</v>
      </c>
      <c r="G305" s="40"/>
      <c r="H305" s="40"/>
      <c r="I305" s="233"/>
      <c r="J305" s="40"/>
      <c r="K305" s="40"/>
      <c r="L305" s="44"/>
      <c r="M305" s="234"/>
      <c r="N305" s="235"/>
      <c r="O305" s="91"/>
      <c r="P305" s="91"/>
      <c r="Q305" s="91"/>
      <c r="R305" s="91"/>
      <c r="S305" s="91"/>
      <c r="T305" s="92"/>
      <c r="U305" s="38"/>
      <c r="V305" s="38"/>
      <c r="W305" s="38"/>
      <c r="X305" s="38"/>
      <c r="Y305" s="38"/>
      <c r="Z305" s="38"/>
      <c r="AA305" s="38"/>
      <c r="AB305" s="38"/>
      <c r="AC305" s="38"/>
      <c r="AD305" s="38"/>
      <c r="AE305" s="38"/>
      <c r="AT305" s="17" t="s">
        <v>189</v>
      </c>
      <c r="AU305" s="17" t="s">
        <v>127</v>
      </c>
    </row>
    <row r="306" s="2" customFormat="1" ht="24.15" customHeight="1">
      <c r="A306" s="38"/>
      <c r="B306" s="39"/>
      <c r="C306" s="218" t="s">
        <v>522</v>
      </c>
      <c r="D306" s="218" t="s">
        <v>183</v>
      </c>
      <c r="E306" s="219" t="s">
        <v>2341</v>
      </c>
      <c r="F306" s="220" t="s">
        <v>2342</v>
      </c>
      <c r="G306" s="221" t="s">
        <v>241</v>
      </c>
      <c r="H306" s="222">
        <v>30</v>
      </c>
      <c r="I306" s="223"/>
      <c r="J306" s="224">
        <f>ROUND(I306*H306,2)</f>
        <v>0</v>
      </c>
      <c r="K306" s="220" t="s">
        <v>187</v>
      </c>
      <c r="L306" s="44"/>
      <c r="M306" s="225" t="s">
        <v>1</v>
      </c>
      <c r="N306" s="226" t="s">
        <v>45</v>
      </c>
      <c r="O306" s="91"/>
      <c r="P306" s="227">
        <f>O306*H306</f>
        <v>0</v>
      </c>
      <c r="Q306" s="227">
        <v>0</v>
      </c>
      <c r="R306" s="227">
        <f>Q306*H306</f>
        <v>0</v>
      </c>
      <c r="S306" s="227">
        <v>0</v>
      </c>
      <c r="T306" s="228">
        <f>S306*H306</f>
        <v>0</v>
      </c>
      <c r="U306" s="38"/>
      <c r="V306" s="38"/>
      <c r="W306" s="38"/>
      <c r="X306" s="38"/>
      <c r="Y306" s="38"/>
      <c r="Z306" s="38"/>
      <c r="AA306" s="38"/>
      <c r="AB306" s="38"/>
      <c r="AC306" s="38"/>
      <c r="AD306" s="38"/>
      <c r="AE306" s="38"/>
      <c r="AR306" s="229" t="s">
        <v>228</v>
      </c>
      <c r="AT306" s="229" t="s">
        <v>183</v>
      </c>
      <c r="AU306" s="229" t="s">
        <v>127</v>
      </c>
      <c r="AY306" s="17" t="s">
        <v>181</v>
      </c>
      <c r="BE306" s="230">
        <f>IF(N306="základní",J306,0)</f>
        <v>0</v>
      </c>
      <c r="BF306" s="230">
        <f>IF(N306="snížená",J306,0)</f>
        <v>0</v>
      </c>
      <c r="BG306" s="230">
        <f>IF(N306="zákl. přenesená",J306,0)</f>
        <v>0</v>
      </c>
      <c r="BH306" s="230">
        <f>IF(N306="sníž. přenesená",J306,0)</f>
        <v>0</v>
      </c>
      <c r="BI306" s="230">
        <f>IF(N306="nulová",J306,0)</f>
        <v>0</v>
      </c>
      <c r="BJ306" s="17" t="s">
        <v>127</v>
      </c>
      <c r="BK306" s="230">
        <f>ROUND(I306*H306,2)</f>
        <v>0</v>
      </c>
      <c r="BL306" s="17" t="s">
        <v>228</v>
      </c>
      <c r="BM306" s="229" t="s">
        <v>525</v>
      </c>
    </row>
    <row r="307" s="2" customFormat="1">
      <c r="A307" s="38"/>
      <c r="B307" s="39"/>
      <c r="C307" s="40"/>
      <c r="D307" s="231" t="s">
        <v>189</v>
      </c>
      <c r="E307" s="40"/>
      <c r="F307" s="232" t="s">
        <v>2343</v>
      </c>
      <c r="G307" s="40"/>
      <c r="H307" s="40"/>
      <c r="I307" s="233"/>
      <c r="J307" s="40"/>
      <c r="K307" s="40"/>
      <c r="L307" s="44"/>
      <c r="M307" s="234"/>
      <c r="N307" s="235"/>
      <c r="O307" s="91"/>
      <c r="P307" s="91"/>
      <c r="Q307" s="91"/>
      <c r="R307" s="91"/>
      <c r="S307" s="91"/>
      <c r="T307" s="92"/>
      <c r="U307" s="38"/>
      <c r="V307" s="38"/>
      <c r="W307" s="38"/>
      <c r="X307" s="38"/>
      <c r="Y307" s="38"/>
      <c r="Z307" s="38"/>
      <c r="AA307" s="38"/>
      <c r="AB307" s="38"/>
      <c r="AC307" s="38"/>
      <c r="AD307" s="38"/>
      <c r="AE307" s="38"/>
      <c r="AT307" s="17" t="s">
        <v>189</v>
      </c>
      <c r="AU307" s="17" t="s">
        <v>127</v>
      </c>
    </row>
    <row r="308" s="2" customFormat="1" ht="24.15" customHeight="1">
      <c r="A308" s="38"/>
      <c r="B308" s="39"/>
      <c r="C308" s="218" t="s">
        <v>357</v>
      </c>
      <c r="D308" s="218" t="s">
        <v>183</v>
      </c>
      <c r="E308" s="219" t="s">
        <v>2344</v>
      </c>
      <c r="F308" s="220" t="s">
        <v>2345</v>
      </c>
      <c r="G308" s="221" t="s">
        <v>241</v>
      </c>
      <c r="H308" s="222">
        <v>30</v>
      </c>
      <c r="I308" s="223"/>
      <c r="J308" s="224">
        <f>ROUND(I308*H308,2)</f>
        <v>0</v>
      </c>
      <c r="K308" s="220" t="s">
        <v>187</v>
      </c>
      <c r="L308" s="44"/>
      <c r="M308" s="225" t="s">
        <v>1</v>
      </c>
      <c r="N308" s="226" t="s">
        <v>45</v>
      </c>
      <c r="O308" s="91"/>
      <c r="P308" s="227">
        <f>O308*H308</f>
        <v>0</v>
      </c>
      <c r="Q308" s="227">
        <v>0</v>
      </c>
      <c r="R308" s="227">
        <f>Q308*H308</f>
        <v>0</v>
      </c>
      <c r="S308" s="227">
        <v>0</v>
      </c>
      <c r="T308" s="228">
        <f>S308*H308</f>
        <v>0</v>
      </c>
      <c r="U308" s="38"/>
      <c r="V308" s="38"/>
      <c r="W308" s="38"/>
      <c r="X308" s="38"/>
      <c r="Y308" s="38"/>
      <c r="Z308" s="38"/>
      <c r="AA308" s="38"/>
      <c r="AB308" s="38"/>
      <c r="AC308" s="38"/>
      <c r="AD308" s="38"/>
      <c r="AE308" s="38"/>
      <c r="AR308" s="229" t="s">
        <v>228</v>
      </c>
      <c r="AT308" s="229" t="s">
        <v>183</v>
      </c>
      <c r="AU308" s="229" t="s">
        <v>127</v>
      </c>
      <c r="AY308" s="17" t="s">
        <v>181</v>
      </c>
      <c r="BE308" s="230">
        <f>IF(N308="základní",J308,0)</f>
        <v>0</v>
      </c>
      <c r="BF308" s="230">
        <f>IF(N308="snížená",J308,0)</f>
        <v>0</v>
      </c>
      <c r="BG308" s="230">
        <f>IF(N308="zákl. přenesená",J308,0)</f>
        <v>0</v>
      </c>
      <c r="BH308" s="230">
        <f>IF(N308="sníž. přenesená",J308,0)</f>
        <v>0</v>
      </c>
      <c r="BI308" s="230">
        <f>IF(N308="nulová",J308,0)</f>
        <v>0</v>
      </c>
      <c r="BJ308" s="17" t="s">
        <v>127</v>
      </c>
      <c r="BK308" s="230">
        <f>ROUND(I308*H308,2)</f>
        <v>0</v>
      </c>
      <c r="BL308" s="17" t="s">
        <v>228</v>
      </c>
      <c r="BM308" s="229" t="s">
        <v>529</v>
      </c>
    </row>
    <row r="309" s="2" customFormat="1">
      <c r="A309" s="38"/>
      <c r="B309" s="39"/>
      <c r="C309" s="40"/>
      <c r="D309" s="231" t="s">
        <v>189</v>
      </c>
      <c r="E309" s="40"/>
      <c r="F309" s="232" t="s">
        <v>2346</v>
      </c>
      <c r="G309" s="40"/>
      <c r="H309" s="40"/>
      <c r="I309" s="233"/>
      <c r="J309" s="40"/>
      <c r="K309" s="40"/>
      <c r="L309" s="44"/>
      <c r="M309" s="234"/>
      <c r="N309" s="235"/>
      <c r="O309" s="91"/>
      <c r="P309" s="91"/>
      <c r="Q309" s="91"/>
      <c r="R309" s="91"/>
      <c r="S309" s="91"/>
      <c r="T309" s="92"/>
      <c r="U309" s="38"/>
      <c r="V309" s="38"/>
      <c r="W309" s="38"/>
      <c r="X309" s="38"/>
      <c r="Y309" s="38"/>
      <c r="Z309" s="38"/>
      <c r="AA309" s="38"/>
      <c r="AB309" s="38"/>
      <c r="AC309" s="38"/>
      <c r="AD309" s="38"/>
      <c r="AE309" s="38"/>
      <c r="AT309" s="17" t="s">
        <v>189</v>
      </c>
      <c r="AU309" s="17" t="s">
        <v>127</v>
      </c>
    </row>
    <row r="310" s="2" customFormat="1" ht="24.15" customHeight="1">
      <c r="A310" s="38"/>
      <c r="B310" s="39"/>
      <c r="C310" s="218" t="s">
        <v>531</v>
      </c>
      <c r="D310" s="218" t="s">
        <v>183</v>
      </c>
      <c r="E310" s="219" t="s">
        <v>2347</v>
      </c>
      <c r="F310" s="220" t="s">
        <v>2348</v>
      </c>
      <c r="G310" s="221" t="s">
        <v>241</v>
      </c>
      <c r="H310" s="222">
        <v>30</v>
      </c>
      <c r="I310" s="223"/>
      <c r="J310" s="224">
        <f>ROUND(I310*H310,2)</f>
        <v>0</v>
      </c>
      <c r="K310" s="220" t="s">
        <v>187</v>
      </c>
      <c r="L310" s="44"/>
      <c r="M310" s="225" t="s">
        <v>1</v>
      </c>
      <c r="N310" s="226" t="s">
        <v>45</v>
      </c>
      <c r="O310" s="91"/>
      <c r="P310" s="227">
        <f>O310*H310</f>
        <v>0</v>
      </c>
      <c r="Q310" s="227">
        <v>0</v>
      </c>
      <c r="R310" s="227">
        <f>Q310*H310</f>
        <v>0</v>
      </c>
      <c r="S310" s="227">
        <v>0</v>
      </c>
      <c r="T310" s="228">
        <f>S310*H310</f>
        <v>0</v>
      </c>
      <c r="U310" s="38"/>
      <c r="V310" s="38"/>
      <c r="W310" s="38"/>
      <c r="X310" s="38"/>
      <c r="Y310" s="38"/>
      <c r="Z310" s="38"/>
      <c r="AA310" s="38"/>
      <c r="AB310" s="38"/>
      <c r="AC310" s="38"/>
      <c r="AD310" s="38"/>
      <c r="AE310" s="38"/>
      <c r="AR310" s="229" t="s">
        <v>228</v>
      </c>
      <c r="AT310" s="229" t="s">
        <v>183</v>
      </c>
      <c r="AU310" s="229" t="s">
        <v>127</v>
      </c>
      <c r="AY310" s="17" t="s">
        <v>181</v>
      </c>
      <c r="BE310" s="230">
        <f>IF(N310="základní",J310,0)</f>
        <v>0</v>
      </c>
      <c r="BF310" s="230">
        <f>IF(N310="snížená",J310,0)</f>
        <v>0</v>
      </c>
      <c r="BG310" s="230">
        <f>IF(N310="zákl. přenesená",J310,0)</f>
        <v>0</v>
      </c>
      <c r="BH310" s="230">
        <f>IF(N310="sníž. přenesená",J310,0)</f>
        <v>0</v>
      </c>
      <c r="BI310" s="230">
        <f>IF(N310="nulová",J310,0)</f>
        <v>0</v>
      </c>
      <c r="BJ310" s="17" t="s">
        <v>127</v>
      </c>
      <c r="BK310" s="230">
        <f>ROUND(I310*H310,2)</f>
        <v>0</v>
      </c>
      <c r="BL310" s="17" t="s">
        <v>228</v>
      </c>
      <c r="BM310" s="229" t="s">
        <v>534</v>
      </c>
    </row>
    <row r="311" s="2" customFormat="1">
      <c r="A311" s="38"/>
      <c r="B311" s="39"/>
      <c r="C311" s="40"/>
      <c r="D311" s="231" t="s">
        <v>189</v>
      </c>
      <c r="E311" s="40"/>
      <c r="F311" s="232" t="s">
        <v>2349</v>
      </c>
      <c r="G311" s="40"/>
      <c r="H311" s="40"/>
      <c r="I311" s="233"/>
      <c r="J311" s="40"/>
      <c r="K311" s="40"/>
      <c r="L311" s="44"/>
      <c r="M311" s="234"/>
      <c r="N311" s="235"/>
      <c r="O311" s="91"/>
      <c r="P311" s="91"/>
      <c r="Q311" s="91"/>
      <c r="R311" s="91"/>
      <c r="S311" s="91"/>
      <c r="T311" s="92"/>
      <c r="U311" s="38"/>
      <c r="V311" s="38"/>
      <c r="W311" s="38"/>
      <c r="X311" s="38"/>
      <c r="Y311" s="38"/>
      <c r="Z311" s="38"/>
      <c r="AA311" s="38"/>
      <c r="AB311" s="38"/>
      <c r="AC311" s="38"/>
      <c r="AD311" s="38"/>
      <c r="AE311" s="38"/>
      <c r="AT311" s="17" t="s">
        <v>189</v>
      </c>
      <c r="AU311" s="17" t="s">
        <v>127</v>
      </c>
    </row>
    <row r="312" s="2" customFormat="1" ht="24.15" customHeight="1">
      <c r="A312" s="38"/>
      <c r="B312" s="39"/>
      <c r="C312" s="218" t="s">
        <v>362</v>
      </c>
      <c r="D312" s="218" t="s">
        <v>183</v>
      </c>
      <c r="E312" s="219" t="s">
        <v>2350</v>
      </c>
      <c r="F312" s="220" t="s">
        <v>2351</v>
      </c>
      <c r="G312" s="221" t="s">
        <v>241</v>
      </c>
      <c r="H312" s="222">
        <v>15</v>
      </c>
      <c r="I312" s="223"/>
      <c r="J312" s="224">
        <f>ROUND(I312*H312,2)</f>
        <v>0</v>
      </c>
      <c r="K312" s="220" t="s">
        <v>187</v>
      </c>
      <c r="L312" s="44"/>
      <c r="M312" s="225" t="s">
        <v>1</v>
      </c>
      <c r="N312" s="226" t="s">
        <v>45</v>
      </c>
      <c r="O312" s="91"/>
      <c r="P312" s="227">
        <f>O312*H312</f>
        <v>0</v>
      </c>
      <c r="Q312" s="227">
        <v>0</v>
      </c>
      <c r="R312" s="227">
        <f>Q312*H312</f>
        <v>0</v>
      </c>
      <c r="S312" s="227">
        <v>0</v>
      </c>
      <c r="T312" s="228">
        <f>S312*H312</f>
        <v>0</v>
      </c>
      <c r="U312" s="38"/>
      <c r="V312" s="38"/>
      <c r="W312" s="38"/>
      <c r="X312" s="38"/>
      <c r="Y312" s="38"/>
      <c r="Z312" s="38"/>
      <c r="AA312" s="38"/>
      <c r="AB312" s="38"/>
      <c r="AC312" s="38"/>
      <c r="AD312" s="38"/>
      <c r="AE312" s="38"/>
      <c r="AR312" s="229" t="s">
        <v>228</v>
      </c>
      <c r="AT312" s="229" t="s">
        <v>183</v>
      </c>
      <c r="AU312" s="229" t="s">
        <v>127</v>
      </c>
      <c r="AY312" s="17" t="s">
        <v>181</v>
      </c>
      <c r="BE312" s="230">
        <f>IF(N312="základní",J312,0)</f>
        <v>0</v>
      </c>
      <c r="BF312" s="230">
        <f>IF(N312="snížená",J312,0)</f>
        <v>0</v>
      </c>
      <c r="BG312" s="230">
        <f>IF(N312="zákl. přenesená",J312,0)</f>
        <v>0</v>
      </c>
      <c r="BH312" s="230">
        <f>IF(N312="sníž. přenesená",J312,0)</f>
        <v>0</v>
      </c>
      <c r="BI312" s="230">
        <f>IF(N312="nulová",J312,0)</f>
        <v>0</v>
      </c>
      <c r="BJ312" s="17" t="s">
        <v>127</v>
      </c>
      <c r="BK312" s="230">
        <f>ROUND(I312*H312,2)</f>
        <v>0</v>
      </c>
      <c r="BL312" s="17" t="s">
        <v>228</v>
      </c>
      <c r="BM312" s="229" t="s">
        <v>538</v>
      </c>
    </row>
    <row r="313" s="2" customFormat="1">
      <c r="A313" s="38"/>
      <c r="B313" s="39"/>
      <c r="C313" s="40"/>
      <c r="D313" s="231" t="s">
        <v>189</v>
      </c>
      <c r="E313" s="40"/>
      <c r="F313" s="232" t="s">
        <v>2352</v>
      </c>
      <c r="G313" s="40"/>
      <c r="H313" s="40"/>
      <c r="I313" s="233"/>
      <c r="J313" s="40"/>
      <c r="K313" s="40"/>
      <c r="L313" s="44"/>
      <c r="M313" s="234"/>
      <c r="N313" s="235"/>
      <c r="O313" s="91"/>
      <c r="P313" s="91"/>
      <c r="Q313" s="91"/>
      <c r="R313" s="91"/>
      <c r="S313" s="91"/>
      <c r="T313" s="92"/>
      <c r="U313" s="38"/>
      <c r="V313" s="38"/>
      <c r="W313" s="38"/>
      <c r="X313" s="38"/>
      <c r="Y313" s="38"/>
      <c r="Z313" s="38"/>
      <c r="AA313" s="38"/>
      <c r="AB313" s="38"/>
      <c r="AC313" s="38"/>
      <c r="AD313" s="38"/>
      <c r="AE313" s="38"/>
      <c r="AT313" s="17" t="s">
        <v>189</v>
      </c>
      <c r="AU313" s="17" t="s">
        <v>127</v>
      </c>
    </row>
    <row r="314" s="2" customFormat="1" ht="49.05" customHeight="1">
      <c r="A314" s="38"/>
      <c r="B314" s="39"/>
      <c r="C314" s="218" t="s">
        <v>542</v>
      </c>
      <c r="D314" s="218" t="s">
        <v>183</v>
      </c>
      <c r="E314" s="219" t="s">
        <v>2353</v>
      </c>
      <c r="F314" s="220" t="s">
        <v>2354</v>
      </c>
      <c r="G314" s="221" t="s">
        <v>241</v>
      </c>
      <c r="H314" s="222">
        <v>155</v>
      </c>
      <c r="I314" s="223"/>
      <c r="J314" s="224">
        <f>ROUND(I314*H314,2)</f>
        <v>0</v>
      </c>
      <c r="K314" s="220" t="s">
        <v>187</v>
      </c>
      <c r="L314" s="44"/>
      <c r="M314" s="225" t="s">
        <v>1</v>
      </c>
      <c r="N314" s="226" t="s">
        <v>45</v>
      </c>
      <c r="O314" s="91"/>
      <c r="P314" s="227">
        <f>O314*H314</f>
        <v>0</v>
      </c>
      <c r="Q314" s="227">
        <v>0</v>
      </c>
      <c r="R314" s="227">
        <f>Q314*H314</f>
        <v>0</v>
      </c>
      <c r="S314" s="227">
        <v>0</v>
      </c>
      <c r="T314" s="228">
        <f>S314*H314</f>
        <v>0</v>
      </c>
      <c r="U314" s="38"/>
      <c r="V314" s="38"/>
      <c r="W314" s="38"/>
      <c r="X314" s="38"/>
      <c r="Y314" s="38"/>
      <c r="Z314" s="38"/>
      <c r="AA314" s="38"/>
      <c r="AB314" s="38"/>
      <c r="AC314" s="38"/>
      <c r="AD314" s="38"/>
      <c r="AE314" s="38"/>
      <c r="AR314" s="229" t="s">
        <v>228</v>
      </c>
      <c r="AT314" s="229" t="s">
        <v>183</v>
      </c>
      <c r="AU314" s="229" t="s">
        <v>127</v>
      </c>
      <c r="AY314" s="17" t="s">
        <v>181</v>
      </c>
      <c r="BE314" s="230">
        <f>IF(N314="základní",J314,0)</f>
        <v>0</v>
      </c>
      <c r="BF314" s="230">
        <f>IF(N314="snížená",J314,0)</f>
        <v>0</v>
      </c>
      <c r="BG314" s="230">
        <f>IF(N314="zákl. přenesená",J314,0)</f>
        <v>0</v>
      </c>
      <c r="BH314" s="230">
        <f>IF(N314="sníž. přenesená",J314,0)</f>
        <v>0</v>
      </c>
      <c r="BI314" s="230">
        <f>IF(N314="nulová",J314,0)</f>
        <v>0</v>
      </c>
      <c r="BJ314" s="17" t="s">
        <v>127</v>
      </c>
      <c r="BK314" s="230">
        <f>ROUND(I314*H314,2)</f>
        <v>0</v>
      </c>
      <c r="BL314" s="17" t="s">
        <v>228</v>
      </c>
      <c r="BM314" s="229" t="s">
        <v>545</v>
      </c>
    </row>
    <row r="315" s="2" customFormat="1">
      <c r="A315" s="38"/>
      <c r="B315" s="39"/>
      <c r="C315" s="40"/>
      <c r="D315" s="231" t="s">
        <v>189</v>
      </c>
      <c r="E315" s="40"/>
      <c r="F315" s="232" t="s">
        <v>2355</v>
      </c>
      <c r="G315" s="40"/>
      <c r="H315" s="40"/>
      <c r="I315" s="233"/>
      <c r="J315" s="40"/>
      <c r="K315" s="40"/>
      <c r="L315" s="44"/>
      <c r="M315" s="234"/>
      <c r="N315" s="235"/>
      <c r="O315" s="91"/>
      <c r="P315" s="91"/>
      <c r="Q315" s="91"/>
      <c r="R315" s="91"/>
      <c r="S315" s="91"/>
      <c r="T315" s="92"/>
      <c r="U315" s="38"/>
      <c r="V315" s="38"/>
      <c r="W315" s="38"/>
      <c r="X315" s="38"/>
      <c r="Y315" s="38"/>
      <c r="Z315" s="38"/>
      <c r="AA315" s="38"/>
      <c r="AB315" s="38"/>
      <c r="AC315" s="38"/>
      <c r="AD315" s="38"/>
      <c r="AE315" s="38"/>
      <c r="AT315" s="17" t="s">
        <v>189</v>
      </c>
      <c r="AU315" s="17" t="s">
        <v>127</v>
      </c>
    </row>
    <row r="316" s="2" customFormat="1" ht="55.5" customHeight="1">
      <c r="A316" s="38"/>
      <c r="B316" s="39"/>
      <c r="C316" s="218" t="s">
        <v>368</v>
      </c>
      <c r="D316" s="218" t="s">
        <v>183</v>
      </c>
      <c r="E316" s="219" t="s">
        <v>2356</v>
      </c>
      <c r="F316" s="220" t="s">
        <v>2357</v>
      </c>
      <c r="G316" s="221" t="s">
        <v>241</v>
      </c>
      <c r="H316" s="222">
        <v>6</v>
      </c>
      <c r="I316" s="223"/>
      <c r="J316" s="224">
        <f>ROUND(I316*H316,2)</f>
        <v>0</v>
      </c>
      <c r="K316" s="220" t="s">
        <v>187</v>
      </c>
      <c r="L316" s="44"/>
      <c r="M316" s="225" t="s">
        <v>1</v>
      </c>
      <c r="N316" s="226" t="s">
        <v>45</v>
      </c>
      <c r="O316" s="91"/>
      <c r="P316" s="227">
        <f>O316*H316</f>
        <v>0</v>
      </c>
      <c r="Q316" s="227">
        <v>0</v>
      </c>
      <c r="R316" s="227">
        <f>Q316*H316</f>
        <v>0</v>
      </c>
      <c r="S316" s="227">
        <v>0</v>
      </c>
      <c r="T316" s="228">
        <f>S316*H316</f>
        <v>0</v>
      </c>
      <c r="U316" s="38"/>
      <c r="V316" s="38"/>
      <c r="W316" s="38"/>
      <c r="X316" s="38"/>
      <c r="Y316" s="38"/>
      <c r="Z316" s="38"/>
      <c r="AA316" s="38"/>
      <c r="AB316" s="38"/>
      <c r="AC316" s="38"/>
      <c r="AD316" s="38"/>
      <c r="AE316" s="38"/>
      <c r="AR316" s="229" t="s">
        <v>228</v>
      </c>
      <c r="AT316" s="229" t="s">
        <v>183</v>
      </c>
      <c r="AU316" s="229" t="s">
        <v>127</v>
      </c>
      <c r="AY316" s="17" t="s">
        <v>181</v>
      </c>
      <c r="BE316" s="230">
        <f>IF(N316="základní",J316,0)</f>
        <v>0</v>
      </c>
      <c r="BF316" s="230">
        <f>IF(N316="snížená",J316,0)</f>
        <v>0</v>
      </c>
      <c r="BG316" s="230">
        <f>IF(N316="zákl. přenesená",J316,0)</f>
        <v>0</v>
      </c>
      <c r="BH316" s="230">
        <f>IF(N316="sníž. přenesená",J316,0)</f>
        <v>0</v>
      </c>
      <c r="BI316" s="230">
        <f>IF(N316="nulová",J316,0)</f>
        <v>0</v>
      </c>
      <c r="BJ316" s="17" t="s">
        <v>127</v>
      </c>
      <c r="BK316" s="230">
        <f>ROUND(I316*H316,2)</f>
        <v>0</v>
      </c>
      <c r="BL316" s="17" t="s">
        <v>228</v>
      </c>
      <c r="BM316" s="229" t="s">
        <v>551</v>
      </c>
    </row>
    <row r="317" s="2" customFormat="1">
      <c r="A317" s="38"/>
      <c r="B317" s="39"/>
      <c r="C317" s="40"/>
      <c r="D317" s="231" t="s">
        <v>189</v>
      </c>
      <c r="E317" s="40"/>
      <c r="F317" s="232" t="s">
        <v>2358</v>
      </c>
      <c r="G317" s="40"/>
      <c r="H317" s="40"/>
      <c r="I317" s="233"/>
      <c r="J317" s="40"/>
      <c r="K317" s="40"/>
      <c r="L317" s="44"/>
      <c r="M317" s="234"/>
      <c r="N317" s="235"/>
      <c r="O317" s="91"/>
      <c r="P317" s="91"/>
      <c r="Q317" s="91"/>
      <c r="R317" s="91"/>
      <c r="S317" s="91"/>
      <c r="T317" s="92"/>
      <c r="U317" s="38"/>
      <c r="V317" s="38"/>
      <c r="W317" s="38"/>
      <c r="X317" s="38"/>
      <c r="Y317" s="38"/>
      <c r="Z317" s="38"/>
      <c r="AA317" s="38"/>
      <c r="AB317" s="38"/>
      <c r="AC317" s="38"/>
      <c r="AD317" s="38"/>
      <c r="AE317" s="38"/>
      <c r="AT317" s="17" t="s">
        <v>189</v>
      </c>
      <c r="AU317" s="17" t="s">
        <v>127</v>
      </c>
    </row>
    <row r="318" s="2" customFormat="1" ht="55.5" customHeight="1">
      <c r="A318" s="38"/>
      <c r="B318" s="39"/>
      <c r="C318" s="218" t="s">
        <v>553</v>
      </c>
      <c r="D318" s="218" t="s">
        <v>183</v>
      </c>
      <c r="E318" s="219" t="s">
        <v>2359</v>
      </c>
      <c r="F318" s="220" t="s">
        <v>2360</v>
      </c>
      <c r="G318" s="221" t="s">
        <v>241</v>
      </c>
      <c r="H318" s="222">
        <v>13</v>
      </c>
      <c r="I318" s="223"/>
      <c r="J318" s="224">
        <f>ROUND(I318*H318,2)</f>
        <v>0</v>
      </c>
      <c r="K318" s="220" t="s">
        <v>187</v>
      </c>
      <c r="L318" s="44"/>
      <c r="M318" s="225" t="s">
        <v>1</v>
      </c>
      <c r="N318" s="226" t="s">
        <v>45</v>
      </c>
      <c r="O318" s="91"/>
      <c r="P318" s="227">
        <f>O318*H318</f>
        <v>0</v>
      </c>
      <c r="Q318" s="227">
        <v>0</v>
      </c>
      <c r="R318" s="227">
        <f>Q318*H318</f>
        <v>0</v>
      </c>
      <c r="S318" s="227">
        <v>0</v>
      </c>
      <c r="T318" s="228">
        <f>S318*H318</f>
        <v>0</v>
      </c>
      <c r="U318" s="38"/>
      <c r="V318" s="38"/>
      <c r="W318" s="38"/>
      <c r="X318" s="38"/>
      <c r="Y318" s="38"/>
      <c r="Z318" s="38"/>
      <c r="AA318" s="38"/>
      <c r="AB318" s="38"/>
      <c r="AC318" s="38"/>
      <c r="AD318" s="38"/>
      <c r="AE318" s="38"/>
      <c r="AR318" s="229" t="s">
        <v>228</v>
      </c>
      <c r="AT318" s="229" t="s">
        <v>183</v>
      </c>
      <c r="AU318" s="229" t="s">
        <v>127</v>
      </c>
      <c r="AY318" s="17" t="s">
        <v>181</v>
      </c>
      <c r="BE318" s="230">
        <f>IF(N318="základní",J318,0)</f>
        <v>0</v>
      </c>
      <c r="BF318" s="230">
        <f>IF(N318="snížená",J318,0)</f>
        <v>0</v>
      </c>
      <c r="BG318" s="230">
        <f>IF(N318="zákl. přenesená",J318,0)</f>
        <v>0</v>
      </c>
      <c r="BH318" s="230">
        <f>IF(N318="sníž. přenesená",J318,0)</f>
        <v>0</v>
      </c>
      <c r="BI318" s="230">
        <f>IF(N318="nulová",J318,0)</f>
        <v>0</v>
      </c>
      <c r="BJ318" s="17" t="s">
        <v>127</v>
      </c>
      <c r="BK318" s="230">
        <f>ROUND(I318*H318,2)</f>
        <v>0</v>
      </c>
      <c r="BL318" s="17" t="s">
        <v>228</v>
      </c>
      <c r="BM318" s="229" t="s">
        <v>556</v>
      </c>
    </row>
    <row r="319" s="2" customFormat="1">
      <c r="A319" s="38"/>
      <c r="B319" s="39"/>
      <c r="C319" s="40"/>
      <c r="D319" s="231" t="s">
        <v>189</v>
      </c>
      <c r="E319" s="40"/>
      <c r="F319" s="232" t="s">
        <v>2361</v>
      </c>
      <c r="G319" s="40"/>
      <c r="H319" s="40"/>
      <c r="I319" s="233"/>
      <c r="J319" s="40"/>
      <c r="K319" s="40"/>
      <c r="L319" s="44"/>
      <c r="M319" s="234"/>
      <c r="N319" s="235"/>
      <c r="O319" s="91"/>
      <c r="P319" s="91"/>
      <c r="Q319" s="91"/>
      <c r="R319" s="91"/>
      <c r="S319" s="91"/>
      <c r="T319" s="92"/>
      <c r="U319" s="38"/>
      <c r="V319" s="38"/>
      <c r="W319" s="38"/>
      <c r="X319" s="38"/>
      <c r="Y319" s="38"/>
      <c r="Z319" s="38"/>
      <c r="AA319" s="38"/>
      <c r="AB319" s="38"/>
      <c r="AC319" s="38"/>
      <c r="AD319" s="38"/>
      <c r="AE319" s="38"/>
      <c r="AT319" s="17" t="s">
        <v>189</v>
      </c>
      <c r="AU319" s="17" t="s">
        <v>127</v>
      </c>
    </row>
    <row r="320" s="2" customFormat="1" ht="55.5" customHeight="1">
      <c r="A320" s="38"/>
      <c r="B320" s="39"/>
      <c r="C320" s="218" t="s">
        <v>373</v>
      </c>
      <c r="D320" s="218" t="s">
        <v>183</v>
      </c>
      <c r="E320" s="219" t="s">
        <v>2362</v>
      </c>
      <c r="F320" s="220" t="s">
        <v>2363</v>
      </c>
      <c r="G320" s="221" t="s">
        <v>241</v>
      </c>
      <c r="H320" s="222">
        <v>27</v>
      </c>
      <c r="I320" s="223"/>
      <c r="J320" s="224">
        <f>ROUND(I320*H320,2)</f>
        <v>0</v>
      </c>
      <c r="K320" s="220" t="s">
        <v>187</v>
      </c>
      <c r="L320" s="44"/>
      <c r="M320" s="225" t="s">
        <v>1</v>
      </c>
      <c r="N320" s="226" t="s">
        <v>45</v>
      </c>
      <c r="O320" s="91"/>
      <c r="P320" s="227">
        <f>O320*H320</f>
        <v>0</v>
      </c>
      <c r="Q320" s="227">
        <v>0</v>
      </c>
      <c r="R320" s="227">
        <f>Q320*H320</f>
        <v>0</v>
      </c>
      <c r="S320" s="227">
        <v>0</v>
      </c>
      <c r="T320" s="228">
        <f>S320*H320</f>
        <v>0</v>
      </c>
      <c r="U320" s="38"/>
      <c r="V320" s="38"/>
      <c r="W320" s="38"/>
      <c r="X320" s="38"/>
      <c r="Y320" s="38"/>
      <c r="Z320" s="38"/>
      <c r="AA320" s="38"/>
      <c r="AB320" s="38"/>
      <c r="AC320" s="38"/>
      <c r="AD320" s="38"/>
      <c r="AE320" s="38"/>
      <c r="AR320" s="229" t="s">
        <v>228</v>
      </c>
      <c r="AT320" s="229" t="s">
        <v>183</v>
      </c>
      <c r="AU320" s="229" t="s">
        <v>127</v>
      </c>
      <c r="AY320" s="17" t="s">
        <v>181</v>
      </c>
      <c r="BE320" s="230">
        <f>IF(N320="základní",J320,0)</f>
        <v>0</v>
      </c>
      <c r="BF320" s="230">
        <f>IF(N320="snížená",J320,0)</f>
        <v>0</v>
      </c>
      <c r="BG320" s="230">
        <f>IF(N320="zákl. přenesená",J320,0)</f>
        <v>0</v>
      </c>
      <c r="BH320" s="230">
        <f>IF(N320="sníž. přenesená",J320,0)</f>
        <v>0</v>
      </c>
      <c r="BI320" s="230">
        <f>IF(N320="nulová",J320,0)</f>
        <v>0</v>
      </c>
      <c r="BJ320" s="17" t="s">
        <v>127</v>
      </c>
      <c r="BK320" s="230">
        <f>ROUND(I320*H320,2)</f>
        <v>0</v>
      </c>
      <c r="BL320" s="17" t="s">
        <v>228</v>
      </c>
      <c r="BM320" s="229" t="s">
        <v>562</v>
      </c>
    </row>
    <row r="321" s="2" customFormat="1">
      <c r="A321" s="38"/>
      <c r="B321" s="39"/>
      <c r="C321" s="40"/>
      <c r="D321" s="231" t="s">
        <v>189</v>
      </c>
      <c r="E321" s="40"/>
      <c r="F321" s="232" t="s">
        <v>2364</v>
      </c>
      <c r="G321" s="40"/>
      <c r="H321" s="40"/>
      <c r="I321" s="233"/>
      <c r="J321" s="40"/>
      <c r="K321" s="40"/>
      <c r="L321" s="44"/>
      <c r="M321" s="234"/>
      <c r="N321" s="235"/>
      <c r="O321" s="91"/>
      <c r="P321" s="91"/>
      <c r="Q321" s="91"/>
      <c r="R321" s="91"/>
      <c r="S321" s="91"/>
      <c r="T321" s="92"/>
      <c r="U321" s="38"/>
      <c r="V321" s="38"/>
      <c r="W321" s="38"/>
      <c r="X321" s="38"/>
      <c r="Y321" s="38"/>
      <c r="Z321" s="38"/>
      <c r="AA321" s="38"/>
      <c r="AB321" s="38"/>
      <c r="AC321" s="38"/>
      <c r="AD321" s="38"/>
      <c r="AE321" s="38"/>
      <c r="AT321" s="17" t="s">
        <v>189</v>
      </c>
      <c r="AU321" s="17" t="s">
        <v>127</v>
      </c>
    </row>
    <row r="322" s="2" customFormat="1" ht="55.5" customHeight="1">
      <c r="A322" s="38"/>
      <c r="B322" s="39"/>
      <c r="C322" s="218" t="s">
        <v>568</v>
      </c>
      <c r="D322" s="218" t="s">
        <v>183</v>
      </c>
      <c r="E322" s="219" t="s">
        <v>2365</v>
      </c>
      <c r="F322" s="220" t="s">
        <v>2366</v>
      </c>
      <c r="G322" s="221" t="s">
        <v>241</v>
      </c>
      <c r="H322" s="222">
        <v>12</v>
      </c>
      <c r="I322" s="223"/>
      <c r="J322" s="224">
        <f>ROUND(I322*H322,2)</f>
        <v>0</v>
      </c>
      <c r="K322" s="220" t="s">
        <v>187</v>
      </c>
      <c r="L322" s="44"/>
      <c r="M322" s="225" t="s">
        <v>1</v>
      </c>
      <c r="N322" s="226" t="s">
        <v>45</v>
      </c>
      <c r="O322" s="91"/>
      <c r="P322" s="227">
        <f>O322*H322</f>
        <v>0</v>
      </c>
      <c r="Q322" s="227">
        <v>0</v>
      </c>
      <c r="R322" s="227">
        <f>Q322*H322</f>
        <v>0</v>
      </c>
      <c r="S322" s="227">
        <v>0</v>
      </c>
      <c r="T322" s="228">
        <f>S322*H322</f>
        <v>0</v>
      </c>
      <c r="U322" s="38"/>
      <c r="V322" s="38"/>
      <c r="W322" s="38"/>
      <c r="X322" s="38"/>
      <c r="Y322" s="38"/>
      <c r="Z322" s="38"/>
      <c r="AA322" s="38"/>
      <c r="AB322" s="38"/>
      <c r="AC322" s="38"/>
      <c r="AD322" s="38"/>
      <c r="AE322" s="38"/>
      <c r="AR322" s="229" t="s">
        <v>228</v>
      </c>
      <c r="AT322" s="229" t="s">
        <v>183</v>
      </c>
      <c r="AU322" s="229" t="s">
        <v>127</v>
      </c>
      <c r="AY322" s="17" t="s">
        <v>181</v>
      </c>
      <c r="BE322" s="230">
        <f>IF(N322="základní",J322,0)</f>
        <v>0</v>
      </c>
      <c r="BF322" s="230">
        <f>IF(N322="snížená",J322,0)</f>
        <v>0</v>
      </c>
      <c r="BG322" s="230">
        <f>IF(N322="zákl. přenesená",J322,0)</f>
        <v>0</v>
      </c>
      <c r="BH322" s="230">
        <f>IF(N322="sníž. přenesená",J322,0)</f>
        <v>0</v>
      </c>
      <c r="BI322" s="230">
        <f>IF(N322="nulová",J322,0)</f>
        <v>0</v>
      </c>
      <c r="BJ322" s="17" t="s">
        <v>127</v>
      </c>
      <c r="BK322" s="230">
        <f>ROUND(I322*H322,2)</f>
        <v>0</v>
      </c>
      <c r="BL322" s="17" t="s">
        <v>228</v>
      </c>
      <c r="BM322" s="229" t="s">
        <v>571</v>
      </c>
    </row>
    <row r="323" s="2" customFormat="1">
      <c r="A323" s="38"/>
      <c r="B323" s="39"/>
      <c r="C323" s="40"/>
      <c r="D323" s="231" t="s">
        <v>189</v>
      </c>
      <c r="E323" s="40"/>
      <c r="F323" s="232" t="s">
        <v>2367</v>
      </c>
      <c r="G323" s="40"/>
      <c r="H323" s="40"/>
      <c r="I323" s="233"/>
      <c r="J323" s="40"/>
      <c r="K323" s="40"/>
      <c r="L323" s="44"/>
      <c r="M323" s="234"/>
      <c r="N323" s="235"/>
      <c r="O323" s="91"/>
      <c r="P323" s="91"/>
      <c r="Q323" s="91"/>
      <c r="R323" s="91"/>
      <c r="S323" s="91"/>
      <c r="T323" s="92"/>
      <c r="U323" s="38"/>
      <c r="V323" s="38"/>
      <c r="W323" s="38"/>
      <c r="X323" s="38"/>
      <c r="Y323" s="38"/>
      <c r="Z323" s="38"/>
      <c r="AA323" s="38"/>
      <c r="AB323" s="38"/>
      <c r="AC323" s="38"/>
      <c r="AD323" s="38"/>
      <c r="AE323" s="38"/>
      <c r="AT323" s="17" t="s">
        <v>189</v>
      </c>
      <c r="AU323" s="17" t="s">
        <v>127</v>
      </c>
    </row>
    <row r="324" s="2" customFormat="1" ht="55.5" customHeight="1">
      <c r="A324" s="38"/>
      <c r="B324" s="39"/>
      <c r="C324" s="218" t="s">
        <v>379</v>
      </c>
      <c r="D324" s="218" t="s">
        <v>183</v>
      </c>
      <c r="E324" s="219" t="s">
        <v>2368</v>
      </c>
      <c r="F324" s="220" t="s">
        <v>2369</v>
      </c>
      <c r="G324" s="221" t="s">
        <v>241</v>
      </c>
      <c r="H324" s="222">
        <v>230</v>
      </c>
      <c r="I324" s="223"/>
      <c r="J324" s="224">
        <f>ROUND(I324*H324,2)</f>
        <v>0</v>
      </c>
      <c r="K324" s="220" t="s">
        <v>729</v>
      </c>
      <c r="L324" s="44"/>
      <c r="M324" s="225" t="s">
        <v>1</v>
      </c>
      <c r="N324" s="226" t="s">
        <v>45</v>
      </c>
      <c r="O324" s="91"/>
      <c r="P324" s="227">
        <f>O324*H324</f>
        <v>0</v>
      </c>
      <c r="Q324" s="227">
        <v>0</v>
      </c>
      <c r="R324" s="227">
        <f>Q324*H324</f>
        <v>0</v>
      </c>
      <c r="S324" s="227">
        <v>0</v>
      </c>
      <c r="T324" s="228">
        <f>S324*H324</f>
        <v>0</v>
      </c>
      <c r="U324" s="38"/>
      <c r="V324" s="38"/>
      <c r="W324" s="38"/>
      <c r="X324" s="38"/>
      <c r="Y324" s="38"/>
      <c r="Z324" s="38"/>
      <c r="AA324" s="38"/>
      <c r="AB324" s="38"/>
      <c r="AC324" s="38"/>
      <c r="AD324" s="38"/>
      <c r="AE324" s="38"/>
      <c r="AR324" s="229" t="s">
        <v>228</v>
      </c>
      <c r="AT324" s="229" t="s">
        <v>183</v>
      </c>
      <c r="AU324" s="229" t="s">
        <v>127</v>
      </c>
      <c r="AY324" s="17" t="s">
        <v>181</v>
      </c>
      <c r="BE324" s="230">
        <f>IF(N324="základní",J324,0)</f>
        <v>0</v>
      </c>
      <c r="BF324" s="230">
        <f>IF(N324="snížená",J324,0)</f>
        <v>0</v>
      </c>
      <c r="BG324" s="230">
        <f>IF(N324="zákl. přenesená",J324,0)</f>
        <v>0</v>
      </c>
      <c r="BH324" s="230">
        <f>IF(N324="sníž. přenesená",J324,0)</f>
        <v>0</v>
      </c>
      <c r="BI324" s="230">
        <f>IF(N324="nulová",J324,0)</f>
        <v>0</v>
      </c>
      <c r="BJ324" s="17" t="s">
        <v>127</v>
      </c>
      <c r="BK324" s="230">
        <f>ROUND(I324*H324,2)</f>
        <v>0</v>
      </c>
      <c r="BL324" s="17" t="s">
        <v>228</v>
      </c>
      <c r="BM324" s="229" t="s">
        <v>575</v>
      </c>
    </row>
    <row r="325" s="13" customFormat="1">
      <c r="A325" s="13"/>
      <c r="B325" s="236"/>
      <c r="C325" s="237"/>
      <c r="D325" s="238" t="s">
        <v>191</v>
      </c>
      <c r="E325" s="239" t="s">
        <v>1</v>
      </c>
      <c r="F325" s="240" t="s">
        <v>2370</v>
      </c>
      <c r="G325" s="237"/>
      <c r="H325" s="241">
        <v>230</v>
      </c>
      <c r="I325" s="242"/>
      <c r="J325" s="237"/>
      <c r="K325" s="237"/>
      <c r="L325" s="243"/>
      <c r="M325" s="244"/>
      <c r="N325" s="245"/>
      <c r="O325" s="245"/>
      <c r="P325" s="245"/>
      <c r="Q325" s="245"/>
      <c r="R325" s="245"/>
      <c r="S325" s="245"/>
      <c r="T325" s="246"/>
      <c r="U325" s="13"/>
      <c r="V325" s="13"/>
      <c r="W325" s="13"/>
      <c r="X325" s="13"/>
      <c r="Y325" s="13"/>
      <c r="Z325" s="13"/>
      <c r="AA325" s="13"/>
      <c r="AB325" s="13"/>
      <c r="AC325" s="13"/>
      <c r="AD325" s="13"/>
      <c r="AE325" s="13"/>
      <c r="AT325" s="247" t="s">
        <v>191</v>
      </c>
      <c r="AU325" s="247" t="s">
        <v>127</v>
      </c>
      <c r="AV325" s="13" t="s">
        <v>127</v>
      </c>
      <c r="AW325" s="13" t="s">
        <v>36</v>
      </c>
      <c r="AX325" s="13" t="s">
        <v>79</v>
      </c>
      <c r="AY325" s="247" t="s">
        <v>181</v>
      </c>
    </row>
    <row r="326" s="14" customFormat="1">
      <c r="A326" s="14"/>
      <c r="B326" s="248"/>
      <c r="C326" s="249"/>
      <c r="D326" s="238" t="s">
        <v>191</v>
      </c>
      <c r="E326" s="250" t="s">
        <v>1</v>
      </c>
      <c r="F326" s="251" t="s">
        <v>193</v>
      </c>
      <c r="G326" s="249"/>
      <c r="H326" s="252">
        <v>230</v>
      </c>
      <c r="I326" s="253"/>
      <c r="J326" s="249"/>
      <c r="K326" s="249"/>
      <c r="L326" s="254"/>
      <c r="M326" s="255"/>
      <c r="N326" s="256"/>
      <c r="O326" s="256"/>
      <c r="P326" s="256"/>
      <c r="Q326" s="256"/>
      <c r="R326" s="256"/>
      <c r="S326" s="256"/>
      <c r="T326" s="257"/>
      <c r="U326" s="14"/>
      <c r="V326" s="14"/>
      <c r="W326" s="14"/>
      <c r="X326" s="14"/>
      <c r="Y326" s="14"/>
      <c r="Z326" s="14"/>
      <c r="AA326" s="14"/>
      <c r="AB326" s="14"/>
      <c r="AC326" s="14"/>
      <c r="AD326" s="14"/>
      <c r="AE326" s="14"/>
      <c r="AT326" s="258" t="s">
        <v>191</v>
      </c>
      <c r="AU326" s="258" t="s">
        <v>127</v>
      </c>
      <c r="AV326" s="14" t="s">
        <v>188</v>
      </c>
      <c r="AW326" s="14" t="s">
        <v>36</v>
      </c>
      <c r="AX326" s="14" t="s">
        <v>86</v>
      </c>
      <c r="AY326" s="258" t="s">
        <v>181</v>
      </c>
    </row>
    <row r="327" s="2" customFormat="1" ht="16.5" customHeight="1">
      <c r="A327" s="38"/>
      <c r="B327" s="39"/>
      <c r="C327" s="218" t="s">
        <v>584</v>
      </c>
      <c r="D327" s="218" t="s">
        <v>183</v>
      </c>
      <c r="E327" s="219" t="s">
        <v>2371</v>
      </c>
      <c r="F327" s="220" t="s">
        <v>2372</v>
      </c>
      <c r="G327" s="221" t="s">
        <v>241</v>
      </c>
      <c r="H327" s="222">
        <v>320</v>
      </c>
      <c r="I327" s="223"/>
      <c r="J327" s="224">
        <f>ROUND(I327*H327,2)</f>
        <v>0</v>
      </c>
      <c r="K327" s="220" t="s">
        <v>187</v>
      </c>
      <c r="L327" s="44"/>
      <c r="M327" s="225" t="s">
        <v>1</v>
      </c>
      <c r="N327" s="226" t="s">
        <v>45</v>
      </c>
      <c r="O327" s="91"/>
      <c r="P327" s="227">
        <f>O327*H327</f>
        <v>0</v>
      </c>
      <c r="Q327" s="227">
        <v>0</v>
      </c>
      <c r="R327" s="227">
        <f>Q327*H327</f>
        <v>0</v>
      </c>
      <c r="S327" s="227">
        <v>0</v>
      </c>
      <c r="T327" s="228">
        <f>S327*H327</f>
        <v>0</v>
      </c>
      <c r="U327" s="38"/>
      <c r="V327" s="38"/>
      <c r="W327" s="38"/>
      <c r="X327" s="38"/>
      <c r="Y327" s="38"/>
      <c r="Z327" s="38"/>
      <c r="AA327" s="38"/>
      <c r="AB327" s="38"/>
      <c r="AC327" s="38"/>
      <c r="AD327" s="38"/>
      <c r="AE327" s="38"/>
      <c r="AR327" s="229" t="s">
        <v>228</v>
      </c>
      <c r="AT327" s="229" t="s">
        <v>183</v>
      </c>
      <c r="AU327" s="229" t="s">
        <v>127</v>
      </c>
      <c r="AY327" s="17" t="s">
        <v>181</v>
      </c>
      <c r="BE327" s="230">
        <f>IF(N327="základní",J327,0)</f>
        <v>0</v>
      </c>
      <c r="BF327" s="230">
        <f>IF(N327="snížená",J327,0)</f>
        <v>0</v>
      </c>
      <c r="BG327" s="230">
        <f>IF(N327="zákl. přenesená",J327,0)</f>
        <v>0</v>
      </c>
      <c r="BH327" s="230">
        <f>IF(N327="sníž. přenesená",J327,0)</f>
        <v>0</v>
      </c>
      <c r="BI327" s="230">
        <f>IF(N327="nulová",J327,0)</f>
        <v>0</v>
      </c>
      <c r="BJ327" s="17" t="s">
        <v>127</v>
      </c>
      <c r="BK327" s="230">
        <f>ROUND(I327*H327,2)</f>
        <v>0</v>
      </c>
      <c r="BL327" s="17" t="s">
        <v>228</v>
      </c>
      <c r="BM327" s="229" t="s">
        <v>587</v>
      </c>
    </row>
    <row r="328" s="2" customFormat="1">
      <c r="A328" s="38"/>
      <c r="B328" s="39"/>
      <c r="C328" s="40"/>
      <c r="D328" s="231" t="s">
        <v>189</v>
      </c>
      <c r="E328" s="40"/>
      <c r="F328" s="232" t="s">
        <v>2373</v>
      </c>
      <c r="G328" s="40"/>
      <c r="H328" s="40"/>
      <c r="I328" s="233"/>
      <c r="J328" s="40"/>
      <c r="K328" s="40"/>
      <c r="L328" s="44"/>
      <c r="M328" s="234"/>
      <c r="N328" s="235"/>
      <c r="O328" s="91"/>
      <c r="P328" s="91"/>
      <c r="Q328" s="91"/>
      <c r="R328" s="91"/>
      <c r="S328" s="91"/>
      <c r="T328" s="92"/>
      <c r="U328" s="38"/>
      <c r="V328" s="38"/>
      <c r="W328" s="38"/>
      <c r="X328" s="38"/>
      <c r="Y328" s="38"/>
      <c r="Z328" s="38"/>
      <c r="AA328" s="38"/>
      <c r="AB328" s="38"/>
      <c r="AC328" s="38"/>
      <c r="AD328" s="38"/>
      <c r="AE328" s="38"/>
      <c r="AT328" s="17" t="s">
        <v>189</v>
      </c>
      <c r="AU328" s="17" t="s">
        <v>127</v>
      </c>
    </row>
    <row r="329" s="2" customFormat="1" ht="16.5" customHeight="1">
      <c r="A329" s="38"/>
      <c r="B329" s="39"/>
      <c r="C329" s="218" t="s">
        <v>384</v>
      </c>
      <c r="D329" s="218" t="s">
        <v>183</v>
      </c>
      <c r="E329" s="219" t="s">
        <v>2374</v>
      </c>
      <c r="F329" s="220" t="s">
        <v>2375</v>
      </c>
      <c r="G329" s="221" t="s">
        <v>241</v>
      </c>
      <c r="H329" s="222">
        <v>40</v>
      </c>
      <c r="I329" s="223"/>
      <c r="J329" s="224">
        <f>ROUND(I329*H329,2)</f>
        <v>0</v>
      </c>
      <c r="K329" s="220" t="s">
        <v>187</v>
      </c>
      <c r="L329" s="44"/>
      <c r="M329" s="225" t="s">
        <v>1</v>
      </c>
      <c r="N329" s="226" t="s">
        <v>45</v>
      </c>
      <c r="O329" s="91"/>
      <c r="P329" s="227">
        <f>O329*H329</f>
        <v>0</v>
      </c>
      <c r="Q329" s="227">
        <v>0</v>
      </c>
      <c r="R329" s="227">
        <f>Q329*H329</f>
        <v>0</v>
      </c>
      <c r="S329" s="227">
        <v>0</v>
      </c>
      <c r="T329" s="228">
        <f>S329*H329</f>
        <v>0</v>
      </c>
      <c r="U329" s="38"/>
      <c r="V329" s="38"/>
      <c r="W329" s="38"/>
      <c r="X329" s="38"/>
      <c r="Y329" s="38"/>
      <c r="Z329" s="38"/>
      <c r="AA329" s="38"/>
      <c r="AB329" s="38"/>
      <c r="AC329" s="38"/>
      <c r="AD329" s="38"/>
      <c r="AE329" s="38"/>
      <c r="AR329" s="229" t="s">
        <v>228</v>
      </c>
      <c r="AT329" s="229" t="s">
        <v>183</v>
      </c>
      <c r="AU329" s="229" t="s">
        <v>127</v>
      </c>
      <c r="AY329" s="17" t="s">
        <v>181</v>
      </c>
      <c r="BE329" s="230">
        <f>IF(N329="základní",J329,0)</f>
        <v>0</v>
      </c>
      <c r="BF329" s="230">
        <f>IF(N329="snížená",J329,0)</f>
        <v>0</v>
      </c>
      <c r="BG329" s="230">
        <f>IF(N329="zákl. přenesená",J329,0)</f>
        <v>0</v>
      </c>
      <c r="BH329" s="230">
        <f>IF(N329="sníž. přenesená",J329,0)</f>
        <v>0</v>
      </c>
      <c r="BI329" s="230">
        <f>IF(N329="nulová",J329,0)</f>
        <v>0</v>
      </c>
      <c r="BJ329" s="17" t="s">
        <v>127</v>
      </c>
      <c r="BK329" s="230">
        <f>ROUND(I329*H329,2)</f>
        <v>0</v>
      </c>
      <c r="BL329" s="17" t="s">
        <v>228</v>
      </c>
      <c r="BM329" s="229" t="s">
        <v>591</v>
      </c>
    </row>
    <row r="330" s="2" customFormat="1">
      <c r="A330" s="38"/>
      <c r="B330" s="39"/>
      <c r="C330" s="40"/>
      <c r="D330" s="231" t="s">
        <v>189</v>
      </c>
      <c r="E330" s="40"/>
      <c r="F330" s="232" t="s">
        <v>2376</v>
      </c>
      <c r="G330" s="40"/>
      <c r="H330" s="40"/>
      <c r="I330" s="233"/>
      <c r="J330" s="40"/>
      <c r="K330" s="40"/>
      <c r="L330" s="44"/>
      <c r="M330" s="234"/>
      <c r="N330" s="235"/>
      <c r="O330" s="91"/>
      <c r="P330" s="91"/>
      <c r="Q330" s="91"/>
      <c r="R330" s="91"/>
      <c r="S330" s="91"/>
      <c r="T330" s="92"/>
      <c r="U330" s="38"/>
      <c r="V330" s="38"/>
      <c r="W330" s="38"/>
      <c r="X330" s="38"/>
      <c r="Y330" s="38"/>
      <c r="Z330" s="38"/>
      <c r="AA330" s="38"/>
      <c r="AB330" s="38"/>
      <c r="AC330" s="38"/>
      <c r="AD330" s="38"/>
      <c r="AE330" s="38"/>
      <c r="AT330" s="17" t="s">
        <v>189</v>
      </c>
      <c r="AU330" s="17" t="s">
        <v>127</v>
      </c>
    </row>
    <row r="331" s="2" customFormat="1" ht="16.5" customHeight="1">
      <c r="A331" s="38"/>
      <c r="B331" s="39"/>
      <c r="C331" s="218" t="s">
        <v>593</v>
      </c>
      <c r="D331" s="218" t="s">
        <v>183</v>
      </c>
      <c r="E331" s="219" t="s">
        <v>2377</v>
      </c>
      <c r="F331" s="220" t="s">
        <v>2378</v>
      </c>
      <c r="G331" s="221" t="s">
        <v>241</v>
      </c>
      <c r="H331" s="222">
        <v>30</v>
      </c>
      <c r="I331" s="223"/>
      <c r="J331" s="224">
        <f>ROUND(I331*H331,2)</f>
        <v>0</v>
      </c>
      <c r="K331" s="220" t="s">
        <v>187</v>
      </c>
      <c r="L331" s="44"/>
      <c r="M331" s="225" t="s">
        <v>1</v>
      </c>
      <c r="N331" s="226" t="s">
        <v>45</v>
      </c>
      <c r="O331" s="91"/>
      <c r="P331" s="227">
        <f>O331*H331</f>
        <v>0</v>
      </c>
      <c r="Q331" s="227">
        <v>0</v>
      </c>
      <c r="R331" s="227">
        <f>Q331*H331</f>
        <v>0</v>
      </c>
      <c r="S331" s="227">
        <v>0</v>
      </c>
      <c r="T331" s="228">
        <f>S331*H331</f>
        <v>0</v>
      </c>
      <c r="U331" s="38"/>
      <c r="V331" s="38"/>
      <c r="W331" s="38"/>
      <c r="X331" s="38"/>
      <c r="Y331" s="38"/>
      <c r="Z331" s="38"/>
      <c r="AA331" s="38"/>
      <c r="AB331" s="38"/>
      <c r="AC331" s="38"/>
      <c r="AD331" s="38"/>
      <c r="AE331" s="38"/>
      <c r="AR331" s="229" t="s">
        <v>228</v>
      </c>
      <c r="AT331" s="229" t="s">
        <v>183</v>
      </c>
      <c r="AU331" s="229" t="s">
        <v>127</v>
      </c>
      <c r="AY331" s="17" t="s">
        <v>181</v>
      </c>
      <c r="BE331" s="230">
        <f>IF(N331="základní",J331,0)</f>
        <v>0</v>
      </c>
      <c r="BF331" s="230">
        <f>IF(N331="snížená",J331,0)</f>
        <v>0</v>
      </c>
      <c r="BG331" s="230">
        <f>IF(N331="zákl. přenesená",J331,0)</f>
        <v>0</v>
      </c>
      <c r="BH331" s="230">
        <f>IF(N331="sníž. přenesená",J331,0)</f>
        <v>0</v>
      </c>
      <c r="BI331" s="230">
        <f>IF(N331="nulová",J331,0)</f>
        <v>0</v>
      </c>
      <c r="BJ331" s="17" t="s">
        <v>127</v>
      </c>
      <c r="BK331" s="230">
        <f>ROUND(I331*H331,2)</f>
        <v>0</v>
      </c>
      <c r="BL331" s="17" t="s">
        <v>228</v>
      </c>
      <c r="BM331" s="229" t="s">
        <v>596</v>
      </c>
    </row>
    <row r="332" s="2" customFormat="1">
      <c r="A332" s="38"/>
      <c r="B332" s="39"/>
      <c r="C332" s="40"/>
      <c r="D332" s="231" t="s">
        <v>189</v>
      </c>
      <c r="E332" s="40"/>
      <c r="F332" s="232" t="s">
        <v>2379</v>
      </c>
      <c r="G332" s="40"/>
      <c r="H332" s="40"/>
      <c r="I332" s="233"/>
      <c r="J332" s="40"/>
      <c r="K332" s="40"/>
      <c r="L332" s="44"/>
      <c r="M332" s="234"/>
      <c r="N332" s="235"/>
      <c r="O332" s="91"/>
      <c r="P332" s="91"/>
      <c r="Q332" s="91"/>
      <c r="R332" s="91"/>
      <c r="S332" s="91"/>
      <c r="T332" s="92"/>
      <c r="U332" s="38"/>
      <c r="V332" s="38"/>
      <c r="W332" s="38"/>
      <c r="X332" s="38"/>
      <c r="Y332" s="38"/>
      <c r="Z332" s="38"/>
      <c r="AA332" s="38"/>
      <c r="AB332" s="38"/>
      <c r="AC332" s="38"/>
      <c r="AD332" s="38"/>
      <c r="AE332" s="38"/>
      <c r="AT332" s="17" t="s">
        <v>189</v>
      </c>
      <c r="AU332" s="17" t="s">
        <v>127</v>
      </c>
    </row>
    <row r="333" s="2" customFormat="1" ht="16.5" customHeight="1">
      <c r="A333" s="38"/>
      <c r="B333" s="39"/>
      <c r="C333" s="218" t="s">
        <v>390</v>
      </c>
      <c r="D333" s="218" t="s">
        <v>183</v>
      </c>
      <c r="E333" s="219" t="s">
        <v>2380</v>
      </c>
      <c r="F333" s="220" t="s">
        <v>2381</v>
      </c>
      <c r="G333" s="221" t="s">
        <v>241</v>
      </c>
      <c r="H333" s="222">
        <v>30</v>
      </c>
      <c r="I333" s="223"/>
      <c r="J333" s="224">
        <f>ROUND(I333*H333,2)</f>
        <v>0</v>
      </c>
      <c r="K333" s="220" t="s">
        <v>187</v>
      </c>
      <c r="L333" s="44"/>
      <c r="M333" s="225" t="s">
        <v>1</v>
      </c>
      <c r="N333" s="226" t="s">
        <v>45</v>
      </c>
      <c r="O333" s="91"/>
      <c r="P333" s="227">
        <f>O333*H333</f>
        <v>0</v>
      </c>
      <c r="Q333" s="227">
        <v>0</v>
      </c>
      <c r="R333" s="227">
        <f>Q333*H333</f>
        <v>0</v>
      </c>
      <c r="S333" s="227">
        <v>0</v>
      </c>
      <c r="T333" s="228">
        <f>S333*H333</f>
        <v>0</v>
      </c>
      <c r="U333" s="38"/>
      <c r="V333" s="38"/>
      <c r="W333" s="38"/>
      <c r="X333" s="38"/>
      <c r="Y333" s="38"/>
      <c r="Z333" s="38"/>
      <c r="AA333" s="38"/>
      <c r="AB333" s="38"/>
      <c r="AC333" s="38"/>
      <c r="AD333" s="38"/>
      <c r="AE333" s="38"/>
      <c r="AR333" s="229" t="s">
        <v>228</v>
      </c>
      <c r="AT333" s="229" t="s">
        <v>183</v>
      </c>
      <c r="AU333" s="229" t="s">
        <v>127</v>
      </c>
      <c r="AY333" s="17" t="s">
        <v>181</v>
      </c>
      <c r="BE333" s="230">
        <f>IF(N333="základní",J333,0)</f>
        <v>0</v>
      </c>
      <c r="BF333" s="230">
        <f>IF(N333="snížená",J333,0)</f>
        <v>0</v>
      </c>
      <c r="BG333" s="230">
        <f>IF(N333="zákl. přenesená",J333,0)</f>
        <v>0</v>
      </c>
      <c r="BH333" s="230">
        <f>IF(N333="sníž. přenesená",J333,0)</f>
        <v>0</v>
      </c>
      <c r="BI333" s="230">
        <f>IF(N333="nulová",J333,0)</f>
        <v>0</v>
      </c>
      <c r="BJ333" s="17" t="s">
        <v>127</v>
      </c>
      <c r="BK333" s="230">
        <f>ROUND(I333*H333,2)</f>
        <v>0</v>
      </c>
      <c r="BL333" s="17" t="s">
        <v>228</v>
      </c>
      <c r="BM333" s="229" t="s">
        <v>602</v>
      </c>
    </row>
    <row r="334" s="2" customFormat="1">
      <c r="A334" s="38"/>
      <c r="B334" s="39"/>
      <c r="C334" s="40"/>
      <c r="D334" s="231" t="s">
        <v>189</v>
      </c>
      <c r="E334" s="40"/>
      <c r="F334" s="232" t="s">
        <v>2382</v>
      </c>
      <c r="G334" s="40"/>
      <c r="H334" s="40"/>
      <c r="I334" s="233"/>
      <c r="J334" s="40"/>
      <c r="K334" s="40"/>
      <c r="L334" s="44"/>
      <c r="M334" s="234"/>
      <c r="N334" s="235"/>
      <c r="O334" s="91"/>
      <c r="P334" s="91"/>
      <c r="Q334" s="91"/>
      <c r="R334" s="91"/>
      <c r="S334" s="91"/>
      <c r="T334" s="92"/>
      <c r="U334" s="38"/>
      <c r="V334" s="38"/>
      <c r="W334" s="38"/>
      <c r="X334" s="38"/>
      <c r="Y334" s="38"/>
      <c r="Z334" s="38"/>
      <c r="AA334" s="38"/>
      <c r="AB334" s="38"/>
      <c r="AC334" s="38"/>
      <c r="AD334" s="38"/>
      <c r="AE334" s="38"/>
      <c r="AT334" s="17" t="s">
        <v>189</v>
      </c>
      <c r="AU334" s="17" t="s">
        <v>127</v>
      </c>
    </row>
    <row r="335" s="2" customFormat="1" ht="16.5" customHeight="1">
      <c r="A335" s="38"/>
      <c r="B335" s="39"/>
      <c r="C335" s="218" t="s">
        <v>604</v>
      </c>
      <c r="D335" s="218" t="s">
        <v>183</v>
      </c>
      <c r="E335" s="219" t="s">
        <v>2383</v>
      </c>
      <c r="F335" s="220" t="s">
        <v>2384</v>
      </c>
      <c r="G335" s="221" t="s">
        <v>241</v>
      </c>
      <c r="H335" s="222">
        <v>30</v>
      </c>
      <c r="I335" s="223"/>
      <c r="J335" s="224">
        <f>ROUND(I335*H335,2)</f>
        <v>0</v>
      </c>
      <c r="K335" s="220" t="s">
        <v>187</v>
      </c>
      <c r="L335" s="44"/>
      <c r="M335" s="225" t="s">
        <v>1</v>
      </c>
      <c r="N335" s="226" t="s">
        <v>45</v>
      </c>
      <c r="O335" s="91"/>
      <c r="P335" s="227">
        <f>O335*H335</f>
        <v>0</v>
      </c>
      <c r="Q335" s="227">
        <v>0</v>
      </c>
      <c r="R335" s="227">
        <f>Q335*H335</f>
        <v>0</v>
      </c>
      <c r="S335" s="227">
        <v>0</v>
      </c>
      <c r="T335" s="228">
        <f>S335*H335</f>
        <v>0</v>
      </c>
      <c r="U335" s="38"/>
      <c r="V335" s="38"/>
      <c r="W335" s="38"/>
      <c r="X335" s="38"/>
      <c r="Y335" s="38"/>
      <c r="Z335" s="38"/>
      <c r="AA335" s="38"/>
      <c r="AB335" s="38"/>
      <c r="AC335" s="38"/>
      <c r="AD335" s="38"/>
      <c r="AE335" s="38"/>
      <c r="AR335" s="229" t="s">
        <v>228</v>
      </c>
      <c r="AT335" s="229" t="s">
        <v>183</v>
      </c>
      <c r="AU335" s="229" t="s">
        <v>127</v>
      </c>
      <c r="AY335" s="17" t="s">
        <v>181</v>
      </c>
      <c r="BE335" s="230">
        <f>IF(N335="základní",J335,0)</f>
        <v>0</v>
      </c>
      <c r="BF335" s="230">
        <f>IF(N335="snížená",J335,0)</f>
        <v>0</v>
      </c>
      <c r="BG335" s="230">
        <f>IF(N335="zákl. přenesená",J335,0)</f>
        <v>0</v>
      </c>
      <c r="BH335" s="230">
        <f>IF(N335="sníž. přenesená",J335,0)</f>
        <v>0</v>
      </c>
      <c r="BI335" s="230">
        <f>IF(N335="nulová",J335,0)</f>
        <v>0</v>
      </c>
      <c r="BJ335" s="17" t="s">
        <v>127</v>
      </c>
      <c r="BK335" s="230">
        <f>ROUND(I335*H335,2)</f>
        <v>0</v>
      </c>
      <c r="BL335" s="17" t="s">
        <v>228</v>
      </c>
      <c r="BM335" s="229" t="s">
        <v>607</v>
      </c>
    </row>
    <row r="336" s="2" customFormat="1">
      <c r="A336" s="38"/>
      <c r="B336" s="39"/>
      <c r="C336" s="40"/>
      <c r="D336" s="231" t="s">
        <v>189</v>
      </c>
      <c r="E336" s="40"/>
      <c r="F336" s="232" t="s">
        <v>2385</v>
      </c>
      <c r="G336" s="40"/>
      <c r="H336" s="40"/>
      <c r="I336" s="233"/>
      <c r="J336" s="40"/>
      <c r="K336" s="40"/>
      <c r="L336" s="44"/>
      <c r="M336" s="234"/>
      <c r="N336" s="235"/>
      <c r="O336" s="91"/>
      <c r="P336" s="91"/>
      <c r="Q336" s="91"/>
      <c r="R336" s="91"/>
      <c r="S336" s="91"/>
      <c r="T336" s="92"/>
      <c r="U336" s="38"/>
      <c r="V336" s="38"/>
      <c r="W336" s="38"/>
      <c r="X336" s="38"/>
      <c r="Y336" s="38"/>
      <c r="Z336" s="38"/>
      <c r="AA336" s="38"/>
      <c r="AB336" s="38"/>
      <c r="AC336" s="38"/>
      <c r="AD336" s="38"/>
      <c r="AE336" s="38"/>
      <c r="AT336" s="17" t="s">
        <v>189</v>
      </c>
      <c r="AU336" s="17" t="s">
        <v>127</v>
      </c>
    </row>
    <row r="337" s="2" customFormat="1" ht="16.5" customHeight="1">
      <c r="A337" s="38"/>
      <c r="B337" s="39"/>
      <c r="C337" s="218" t="s">
        <v>395</v>
      </c>
      <c r="D337" s="218" t="s">
        <v>183</v>
      </c>
      <c r="E337" s="219" t="s">
        <v>2386</v>
      </c>
      <c r="F337" s="220" t="s">
        <v>2387</v>
      </c>
      <c r="G337" s="221" t="s">
        <v>241</v>
      </c>
      <c r="H337" s="222">
        <v>15</v>
      </c>
      <c r="I337" s="223"/>
      <c r="J337" s="224">
        <f>ROUND(I337*H337,2)</f>
        <v>0</v>
      </c>
      <c r="K337" s="220" t="s">
        <v>187</v>
      </c>
      <c r="L337" s="44"/>
      <c r="M337" s="225" t="s">
        <v>1</v>
      </c>
      <c r="N337" s="226" t="s">
        <v>45</v>
      </c>
      <c r="O337" s="91"/>
      <c r="P337" s="227">
        <f>O337*H337</f>
        <v>0</v>
      </c>
      <c r="Q337" s="227">
        <v>0</v>
      </c>
      <c r="R337" s="227">
        <f>Q337*H337</f>
        <v>0</v>
      </c>
      <c r="S337" s="227">
        <v>0</v>
      </c>
      <c r="T337" s="228">
        <f>S337*H337</f>
        <v>0</v>
      </c>
      <c r="U337" s="38"/>
      <c r="V337" s="38"/>
      <c r="W337" s="38"/>
      <c r="X337" s="38"/>
      <c r="Y337" s="38"/>
      <c r="Z337" s="38"/>
      <c r="AA337" s="38"/>
      <c r="AB337" s="38"/>
      <c r="AC337" s="38"/>
      <c r="AD337" s="38"/>
      <c r="AE337" s="38"/>
      <c r="AR337" s="229" t="s">
        <v>228</v>
      </c>
      <c r="AT337" s="229" t="s">
        <v>183</v>
      </c>
      <c r="AU337" s="229" t="s">
        <v>127</v>
      </c>
      <c r="AY337" s="17" t="s">
        <v>181</v>
      </c>
      <c r="BE337" s="230">
        <f>IF(N337="základní",J337,0)</f>
        <v>0</v>
      </c>
      <c r="BF337" s="230">
        <f>IF(N337="snížená",J337,0)</f>
        <v>0</v>
      </c>
      <c r="BG337" s="230">
        <f>IF(N337="zákl. přenesená",J337,0)</f>
        <v>0</v>
      </c>
      <c r="BH337" s="230">
        <f>IF(N337="sníž. přenesená",J337,0)</f>
        <v>0</v>
      </c>
      <c r="BI337" s="230">
        <f>IF(N337="nulová",J337,0)</f>
        <v>0</v>
      </c>
      <c r="BJ337" s="17" t="s">
        <v>127</v>
      </c>
      <c r="BK337" s="230">
        <f>ROUND(I337*H337,2)</f>
        <v>0</v>
      </c>
      <c r="BL337" s="17" t="s">
        <v>228</v>
      </c>
      <c r="BM337" s="229" t="s">
        <v>612</v>
      </c>
    </row>
    <row r="338" s="2" customFormat="1">
      <c r="A338" s="38"/>
      <c r="B338" s="39"/>
      <c r="C338" s="40"/>
      <c r="D338" s="231" t="s">
        <v>189</v>
      </c>
      <c r="E338" s="40"/>
      <c r="F338" s="232" t="s">
        <v>2388</v>
      </c>
      <c r="G338" s="40"/>
      <c r="H338" s="40"/>
      <c r="I338" s="233"/>
      <c r="J338" s="40"/>
      <c r="K338" s="40"/>
      <c r="L338" s="44"/>
      <c r="M338" s="234"/>
      <c r="N338" s="235"/>
      <c r="O338" s="91"/>
      <c r="P338" s="91"/>
      <c r="Q338" s="91"/>
      <c r="R338" s="91"/>
      <c r="S338" s="91"/>
      <c r="T338" s="92"/>
      <c r="U338" s="38"/>
      <c r="V338" s="38"/>
      <c r="W338" s="38"/>
      <c r="X338" s="38"/>
      <c r="Y338" s="38"/>
      <c r="Z338" s="38"/>
      <c r="AA338" s="38"/>
      <c r="AB338" s="38"/>
      <c r="AC338" s="38"/>
      <c r="AD338" s="38"/>
      <c r="AE338" s="38"/>
      <c r="AT338" s="17" t="s">
        <v>189</v>
      </c>
      <c r="AU338" s="17" t="s">
        <v>127</v>
      </c>
    </row>
    <row r="339" s="2" customFormat="1" ht="24.15" customHeight="1">
      <c r="A339" s="38"/>
      <c r="B339" s="39"/>
      <c r="C339" s="218" t="s">
        <v>614</v>
      </c>
      <c r="D339" s="218" t="s">
        <v>183</v>
      </c>
      <c r="E339" s="219" t="s">
        <v>2389</v>
      </c>
      <c r="F339" s="220" t="s">
        <v>2390</v>
      </c>
      <c r="G339" s="221" t="s">
        <v>235</v>
      </c>
      <c r="H339" s="222">
        <v>50</v>
      </c>
      <c r="I339" s="223"/>
      <c r="J339" s="224">
        <f>ROUND(I339*H339,2)</f>
        <v>0</v>
      </c>
      <c r="K339" s="220" t="s">
        <v>187</v>
      </c>
      <c r="L339" s="44"/>
      <c r="M339" s="225" t="s">
        <v>1</v>
      </c>
      <c r="N339" s="226" t="s">
        <v>45</v>
      </c>
      <c r="O339" s="91"/>
      <c r="P339" s="227">
        <f>O339*H339</f>
        <v>0</v>
      </c>
      <c r="Q339" s="227">
        <v>0</v>
      </c>
      <c r="R339" s="227">
        <f>Q339*H339</f>
        <v>0</v>
      </c>
      <c r="S339" s="227">
        <v>0</v>
      </c>
      <c r="T339" s="228">
        <f>S339*H339</f>
        <v>0</v>
      </c>
      <c r="U339" s="38"/>
      <c r="V339" s="38"/>
      <c r="W339" s="38"/>
      <c r="X339" s="38"/>
      <c r="Y339" s="38"/>
      <c r="Z339" s="38"/>
      <c r="AA339" s="38"/>
      <c r="AB339" s="38"/>
      <c r="AC339" s="38"/>
      <c r="AD339" s="38"/>
      <c r="AE339" s="38"/>
      <c r="AR339" s="229" t="s">
        <v>228</v>
      </c>
      <c r="AT339" s="229" t="s">
        <v>183</v>
      </c>
      <c r="AU339" s="229" t="s">
        <v>127</v>
      </c>
      <c r="AY339" s="17" t="s">
        <v>181</v>
      </c>
      <c r="BE339" s="230">
        <f>IF(N339="základní",J339,0)</f>
        <v>0</v>
      </c>
      <c r="BF339" s="230">
        <f>IF(N339="snížená",J339,0)</f>
        <v>0</v>
      </c>
      <c r="BG339" s="230">
        <f>IF(N339="zákl. přenesená",J339,0)</f>
        <v>0</v>
      </c>
      <c r="BH339" s="230">
        <f>IF(N339="sníž. přenesená",J339,0)</f>
        <v>0</v>
      </c>
      <c r="BI339" s="230">
        <f>IF(N339="nulová",J339,0)</f>
        <v>0</v>
      </c>
      <c r="BJ339" s="17" t="s">
        <v>127</v>
      </c>
      <c r="BK339" s="230">
        <f>ROUND(I339*H339,2)</f>
        <v>0</v>
      </c>
      <c r="BL339" s="17" t="s">
        <v>228</v>
      </c>
      <c r="BM339" s="229" t="s">
        <v>617</v>
      </c>
    </row>
    <row r="340" s="2" customFormat="1">
      <c r="A340" s="38"/>
      <c r="B340" s="39"/>
      <c r="C340" s="40"/>
      <c r="D340" s="231" t="s">
        <v>189</v>
      </c>
      <c r="E340" s="40"/>
      <c r="F340" s="232" t="s">
        <v>2391</v>
      </c>
      <c r="G340" s="40"/>
      <c r="H340" s="40"/>
      <c r="I340" s="233"/>
      <c r="J340" s="40"/>
      <c r="K340" s="40"/>
      <c r="L340" s="44"/>
      <c r="M340" s="234"/>
      <c r="N340" s="235"/>
      <c r="O340" s="91"/>
      <c r="P340" s="91"/>
      <c r="Q340" s="91"/>
      <c r="R340" s="91"/>
      <c r="S340" s="91"/>
      <c r="T340" s="92"/>
      <c r="U340" s="38"/>
      <c r="V340" s="38"/>
      <c r="W340" s="38"/>
      <c r="X340" s="38"/>
      <c r="Y340" s="38"/>
      <c r="Z340" s="38"/>
      <c r="AA340" s="38"/>
      <c r="AB340" s="38"/>
      <c r="AC340" s="38"/>
      <c r="AD340" s="38"/>
      <c r="AE340" s="38"/>
      <c r="AT340" s="17" t="s">
        <v>189</v>
      </c>
      <c r="AU340" s="17" t="s">
        <v>127</v>
      </c>
    </row>
    <row r="341" s="2" customFormat="1" ht="16.5" customHeight="1">
      <c r="A341" s="38"/>
      <c r="B341" s="39"/>
      <c r="C341" s="218" t="s">
        <v>401</v>
      </c>
      <c r="D341" s="218" t="s">
        <v>183</v>
      </c>
      <c r="E341" s="219" t="s">
        <v>2392</v>
      </c>
      <c r="F341" s="220" t="s">
        <v>2393</v>
      </c>
      <c r="G341" s="221" t="s">
        <v>235</v>
      </c>
      <c r="H341" s="222">
        <v>36</v>
      </c>
      <c r="I341" s="223"/>
      <c r="J341" s="224">
        <f>ROUND(I341*H341,2)</f>
        <v>0</v>
      </c>
      <c r="K341" s="220" t="s">
        <v>187</v>
      </c>
      <c r="L341" s="44"/>
      <c r="M341" s="225" t="s">
        <v>1</v>
      </c>
      <c r="N341" s="226" t="s">
        <v>45</v>
      </c>
      <c r="O341" s="91"/>
      <c r="P341" s="227">
        <f>O341*H341</f>
        <v>0</v>
      </c>
      <c r="Q341" s="227">
        <v>0</v>
      </c>
      <c r="R341" s="227">
        <f>Q341*H341</f>
        <v>0</v>
      </c>
      <c r="S341" s="227">
        <v>0</v>
      </c>
      <c r="T341" s="228">
        <f>S341*H341</f>
        <v>0</v>
      </c>
      <c r="U341" s="38"/>
      <c r="V341" s="38"/>
      <c r="W341" s="38"/>
      <c r="X341" s="38"/>
      <c r="Y341" s="38"/>
      <c r="Z341" s="38"/>
      <c r="AA341" s="38"/>
      <c r="AB341" s="38"/>
      <c r="AC341" s="38"/>
      <c r="AD341" s="38"/>
      <c r="AE341" s="38"/>
      <c r="AR341" s="229" t="s">
        <v>228</v>
      </c>
      <c r="AT341" s="229" t="s">
        <v>183</v>
      </c>
      <c r="AU341" s="229" t="s">
        <v>127</v>
      </c>
      <c r="AY341" s="17" t="s">
        <v>181</v>
      </c>
      <c r="BE341" s="230">
        <f>IF(N341="základní",J341,0)</f>
        <v>0</v>
      </c>
      <c r="BF341" s="230">
        <f>IF(N341="snížená",J341,0)</f>
        <v>0</v>
      </c>
      <c r="BG341" s="230">
        <f>IF(N341="zákl. přenesená",J341,0)</f>
        <v>0</v>
      </c>
      <c r="BH341" s="230">
        <f>IF(N341="sníž. přenesená",J341,0)</f>
        <v>0</v>
      </c>
      <c r="BI341" s="230">
        <f>IF(N341="nulová",J341,0)</f>
        <v>0</v>
      </c>
      <c r="BJ341" s="17" t="s">
        <v>127</v>
      </c>
      <c r="BK341" s="230">
        <f>ROUND(I341*H341,2)</f>
        <v>0</v>
      </c>
      <c r="BL341" s="17" t="s">
        <v>228</v>
      </c>
      <c r="BM341" s="229" t="s">
        <v>622</v>
      </c>
    </row>
    <row r="342" s="2" customFormat="1">
      <c r="A342" s="38"/>
      <c r="B342" s="39"/>
      <c r="C342" s="40"/>
      <c r="D342" s="231" t="s">
        <v>189</v>
      </c>
      <c r="E342" s="40"/>
      <c r="F342" s="232" t="s">
        <v>2394</v>
      </c>
      <c r="G342" s="40"/>
      <c r="H342" s="40"/>
      <c r="I342" s="233"/>
      <c r="J342" s="40"/>
      <c r="K342" s="40"/>
      <c r="L342" s="44"/>
      <c r="M342" s="234"/>
      <c r="N342" s="235"/>
      <c r="O342" s="91"/>
      <c r="P342" s="91"/>
      <c r="Q342" s="91"/>
      <c r="R342" s="91"/>
      <c r="S342" s="91"/>
      <c r="T342" s="92"/>
      <c r="U342" s="38"/>
      <c r="V342" s="38"/>
      <c r="W342" s="38"/>
      <c r="X342" s="38"/>
      <c r="Y342" s="38"/>
      <c r="Z342" s="38"/>
      <c r="AA342" s="38"/>
      <c r="AB342" s="38"/>
      <c r="AC342" s="38"/>
      <c r="AD342" s="38"/>
      <c r="AE342" s="38"/>
      <c r="AT342" s="17" t="s">
        <v>189</v>
      </c>
      <c r="AU342" s="17" t="s">
        <v>127</v>
      </c>
    </row>
    <row r="343" s="2" customFormat="1" ht="16.5" customHeight="1">
      <c r="A343" s="38"/>
      <c r="B343" s="39"/>
      <c r="C343" s="218" t="s">
        <v>624</v>
      </c>
      <c r="D343" s="218" t="s">
        <v>183</v>
      </c>
      <c r="E343" s="219" t="s">
        <v>2395</v>
      </c>
      <c r="F343" s="220" t="s">
        <v>2396</v>
      </c>
      <c r="G343" s="221" t="s">
        <v>235</v>
      </c>
      <c r="H343" s="222">
        <v>1</v>
      </c>
      <c r="I343" s="223"/>
      <c r="J343" s="224">
        <f>ROUND(I343*H343,2)</f>
        <v>0</v>
      </c>
      <c r="K343" s="220" t="s">
        <v>187</v>
      </c>
      <c r="L343" s="44"/>
      <c r="M343" s="225" t="s">
        <v>1</v>
      </c>
      <c r="N343" s="226" t="s">
        <v>45</v>
      </c>
      <c r="O343" s="91"/>
      <c r="P343" s="227">
        <f>O343*H343</f>
        <v>0</v>
      </c>
      <c r="Q343" s="227">
        <v>0</v>
      </c>
      <c r="R343" s="227">
        <f>Q343*H343</f>
        <v>0</v>
      </c>
      <c r="S343" s="227">
        <v>0</v>
      </c>
      <c r="T343" s="228">
        <f>S343*H343</f>
        <v>0</v>
      </c>
      <c r="U343" s="38"/>
      <c r="V343" s="38"/>
      <c r="W343" s="38"/>
      <c r="X343" s="38"/>
      <c r="Y343" s="38"/>
      <c r="Z343" s="38"/>
      <c r="AA343" s="38"/>
      <c r="AB343" s="38"/>
      <c r="AC343" s="38"/>
      <c r="AD343" s="38"/>
      <c r="AE343" s="38"/>
      <c r="AR343" s="229" t="s">
        <v>228</v>
      </c>
      <c r="AT343" s="229" t="s">
        <v>183</v>
      </c>
      <c r="AU343" s="229" t="s">
        <v>127</v>
      </c>
      <c r="AY343" s="17" t="s">
        <v>181</v>
      </c>
      <c r="BE343" s="230">
        <f>IF(N343="základní",J343,0)</f>
        <v>0</v>
      </c>
      <c r="BF343" s="230">
        <f>IF(N343="snížená",J343,0)</f>
        <v>0</v>
      </c>
      <c r="BG343" s="230">
        <f>IF(N343="zákl. přenesená",J343,0)</f>
        <v>0</v>
      </c>
      <c r="BH343" s="230">
        <f>IF(N343="sníž. přenesená",J343,0)</f>
        <v>0</v>
      </c>
      <c r="BI343" s="230">
        <f>IF(N343="nulová",J343,0)</f>
        <v>0</v>
      </c>
      <c r="BJ343" s="17" t="s">
        <v>127</v>
      </c>
      <c r="BK343" s="230">
        <f>ROUND(I343*H343,2)</f>
        <v>0</v>
      </c>
      <c r="BL343" s="17" t="s">
        <v>228</v>
      </c>
      <c r="BM343" s="229" t="s">
        <v>627</v>
      </c>
    </row>
    <row r="344" s="2" customFormat="1">
      <c r="A344" s="38"/>
      <c r="B344" s="39"/>
      <c r="C344" s="40"/>
      <c r="D344" s="231" t="s">
        <v>189</v>
      </c>
      <c r="E344" s="40"/>
      <c r="F344" s="232" t="s">
        <v>2397</v>
      </c>
      <c r="G344" s="40"/>
      <c r="H344" s="40"/>
      <c r="I344" s="233"/>
      <c r="J344" s="40"/>
      <c r="K344" s="40"/>
      <c r="L344" s="44"/>
      <c r="M344" s="234"/>
      <c r="N344" s="235"/>
      <c r="O344" s="91"/>
      <c r="P344" s="91"/>
      <c r="Q344" s="91"/>
      <c r="R344" s="91"/>
      <c r="S344" s="91"/>
      <c r="T344" s="92"/>
      <c r="U344" s="38"/>
      <c r="V344" s="38"/>
      <c r="W344" s="38"/>
      <c r="X344" s="38"/>
      <c r="Y344" s="38"/>
      <c r="Z344" s="38"/>
      <c r="AA344" s="38"/>
      <c r="AB344" s="38"/>
      <c r="AC344" s="38"/>
      <c r="AD344" s="38"/>
      <c r="AE344" s="38"/>
      <c r="AT344" s="17" t="s">
        <v>189</v>
      </c>
      <c r="AU344" s="17" t="s">
        <v>127</v>
      </c>
    </row>
    <row r="345" s="2" customFormat="1" ht="16.5" customHeight="1">
      <c r="A345" s="38"/>
      <c r="B345" s="39"/>
      <c r="C345" s="218" t="s">
        <v>406</v>
      </c>
      <c r="D345" s="218" t="s">
        <v>183</v>
      </c>
      <c r="E345" s="219" t="s">
        <v>2398</v>
      </c>
      <c r="F345" s="220" t="s">
        <v>2399</v>
      </c>
      <c r="G345" s="221" t="s">
        <v>235</v>
      </c>
      <c r="H345" s="222">
        <v>1</v>
      </c>
      <c r="I345" s="223"/>
      <c r="J345" s="224">
        <f>ROUND(I345*H345,2)</f>
        <v>0</v>
      </c>
      <c r="K345" s="220" t="s">
        <v>187</v>
      </c>
      <c r="L345" s="44"/>
      <c r="M345" s="225" t="s">
        <v>1</v>
      </c>
      <c r="N345" s="226" t="s">
        <v>45</v>
      </c>
      <c r="O345" s="91"/>
      <c r="P345" s="227">
        <f>O345*H345</f>
        <v>0</v>
      </c>
      <c r="Q345" s="227">
        <v>0</v>
      </c>
      <c r="R345" s="227">
        <f>Q345*H345</f>
        <v>0</v>
      </c>
      <c r="S345" s="227">
        <v>0</v>
      </c>
      <c r="T345" s="228">
        <f>S345*H345</f>
        <v>0</v>
      </c>
      <c r="U345" s="38"/>
      <c r="V345" s="38"/>
      <c r="W345" s="38"/>
      <c r="X345" s="38"/>
      <c r="Y345" s="38"/>
      <c r="Z345" s="38"/>
      <c r="AA345" s="38"/>
      <c r="AB345" s="38"/>
      <c r="AC345" s="38"/>
      <c r="AD345" s="38"/>
      <c r="AE345" s="38"/>
      <c r="AR345" s="229" t="s">
        <v>228</v>
      </c>
      <c r="AT345" s="229" t="s">
        <v>183</v>
      </c>
      <c r="AU345" s="229" t="s">
        <v>127</v>
      </c>
      <c r="AY345" s="17" t="s">
        <v>181</v>
      </c>
      <c r="BE345" s="230">
        <f>IF(N345="základní",J345,0)</f>
        <v>0</v>
      </c>
      <c r="BF345" s="230">
        <f>IF(N345="snížená",J345,0)</f>
        <v>0</v>
      </c>
      <c r="BG345" s="230">
        <f>IF(N345="zákl. přenesená",J345,0)</f>
        <v>0</v>
      </c>
      <c r="BH345" s="230">
        <f>IF(N345="sníž. přenesená",J345,0)</f>
        <v>0</v>
      </c>
      <c r="BI345" s="230">
        <f>IF(N345="nulová",J345,0)</f>
        <v>0</v>
      </c>
      <c r="BJ345" s="17" t="s">
        <v>127</v>
      </c>
      <c r="BK345" s="230">
        <f>ROUND(I345*H345,2)</f>
        <v>0</v>
      </c>
      <c r="BL345" s="17" t="s">
        <v>228</v>
      </c>
      <c r="BM345" s="229" t="s">
        <v>631</v>
      </c>
    </row>
    <row r="346" s="2" customFormat="1">
      <c r="A346" s="38"/>
      <c r="B346" s="39"/>
      <c r="C346" s="40"/>
      <c r="D346" s="231" t="s">
        <v>189</v>
      </c>
      <c r="E346" s="40"/>
      <c r="F346" s="232" t="s">
        <v>2400</v>
      </c>
      <c r="G346" s="40"/>
      <c r="H346" s="40"/>
      <c r="I346" s="233"/>
      <c r="J346" s="40"/>
      <c r="K346" s="40"/>
      <c r="L346" s="44"/>
      <c r="M346" s="234"/>
      <c r="N346" s="235"/>
      <c r="O346" s="91"/>
      <c r="P346" s="91"/>
      <c r="Q346" s="91"/>
      <c r="R346" s="91"/>
      <c r="S346" s="91"/>
      <c r="T346" s="92"/>
      <c r="U346" s="38"/>
      <c r="V346" s="38"/>
      <c r="W346" s="38"/>
      <c r="X346" s="38"/>
      <c r="Y346" s="38"/>
      <c r="Z346" s="38"/>
      <c r="AA346" s="38"/>
      <c r="AB346" s="38"/>
      <c r="AC346" s="38"/>
      <c r="AD346" s="38"/>
      <c r="AE346" s="38"/>
      <c r="AT346" s="17" t="s">
        <v>189</v>
      </c>
      <c r="AU346" s="17" t="s">
        <v>127</v>
      </c>
    </row>
    <row r="347" s="2" customFormat="1" ht="16.5" customHeight="1">
      <c r="A347" s="38"/>
      <c r="B347" s="39"/>
      <c r="C347" s="218" t="s">
        <v>637</v>
      </c>
      <c r="D347" s="218" t="s">
        <v>183</v>
      </c>
      <c r="E347" s="219" t="s">
        <v>2401</v>
      </c>
      <c r="F347" s="220" t="s">
        <v>2402</v>
      </c>
      <c r="G347" s="221" t="s">
        <v>235</v>
      </c>
      <c r="H347" s="222">
        <v>1</v>
      </c>
      <c r="I347" s="223"/>
      <c r="J347" s="224">
        <f>ROUND(I347*H347,2)</f>
        <v>0</v>
      </c>
      <c r="K347" s="220" t="s">
        <v>187</v>
      </c>
      <c r="L347" s="44"/>
      <c r="M347" s="225" t="s">
        <v>1</v>
      </c>
      <c r="N347" s="226" t="s">
        <v>45</v>
      </c>
      <c r="O347" s="91"/>
      <c r="P347" s="227">
        <f>O347*H347</f>
        <v>0</v>
      </c>
      <c r="Q347" s="227">
        <v>0</v>
      </c>
      <c r="R347" s="227">
        <f>Q347*H347</f>
        <v>0</v>
      </c>
      <c r="S347" s="227">
        <v>0</v>
      </c>
      <c r="T347" s="228">
        <f>S347*H347</f>
        <v>0</v>
      </c>
      <c r="U347" s="38"/>
      <c r="V347" s="38"/>
      <c r="W347" s="38"/>
      <c r="X347" s="38"/>
      <c r="Y347" s="38"/>
      <c r="Z347" s="38"/>
      <c r="AA347" s="38"/>
      <c r="AB347" s="38"/>
      <c r="AC347" s="38"/>
      <c r="AD347" s="38"/>
      <c r="AE347" s="38"/>
      <c r="AR347" s="229" t="s">
        <v>228</v>
      </c>
      <c r="AT347" s="229" t="s">
        <v>183</v>
      </c>
      <c r="AU347" s="229" t="s">
        <v>127</v>
      </c>
      <c r="AY347" s="17" t="s">
        <v>181</v>
      </c>
      <c r="BE347" s="230">
        <f>IF(N347="základní",J347,0)</f>
        <v>0</v>
      </c>
      <c r="BF347" s="230">
        <f>IF(N347="snížená",J347,0)</f>
        <v>0</v>
      </c>
      <c r="BG347" s="230">
        <f>IF(N347="zákl. přenesená",J347,0)</f>
        <v>0</v>
      </c>
      <c r="BH347" s="230">
        <f>IF(N347="sníž. přenesená",J347,0)</f>
        <v>0</v>
      </c>
      <c r="BI347" s="230">
        <f>IF(N347="nulová",J347,0)</f>
        <v>0</v>
      </c>
      <c r="BJ347" s="17" t="s">
        <v>127</v>
      </c>
      <c r="BK347" s="230">
        <f>ROUND(I347*H347,2)</f>
        <v>0</v>
      </c>
      <c r="BL347" s="17" t="s">
        <v>228</v>
      </c>
      <c r="BM347" s="229" t="s">
        <v>640</v>
      </c>
    </row>
    <row r="348" s="2" customFormat="1">
      <c r="A348" s="38"/>
      <c r="B348" s="39"/>
      <c r="C348" s="40"/>
      <c r="D348" s="231" t="s">
        <v>189</v>
      </c>
      <c r="E348" s="40"/>
      <c r="F348" s="232" t="s">
        <v>2403</v>
      </c>
      <c r="G348" s="40"/>
      <c r="H348" s="40"/>
      <c r="I348" s="233"/>
      <c r="J348" s="40"/>
      <c r="K348" s="40"/>
      <c r="L348" s="44"/>
      <c r="M348" s="234"/>
      <c r="N348" s="235"/>
      <c r="O348" s="91"/>
      <c r="P348" s="91"/>
      <c r="Q348" s="91"/>
      <c r="R348" s="91"/>
      <c r="S348" s="91"/>
      <c r="T348" s="92"/>
      <c r="U348" s="38"/>
      <c r="V348" s="38"/>
      <c r="W348" s="38"/>
      <c r="X348" s="38"/>
      <c r="Y348" s="38"/>
      <c r="Z348" s="38"/>
      <c r="AA348" s="38"/>
      <c r="AB348" s="38"/>
      <c r="AC348" s="38"/>
      <c r="AD348" s="38"/>
      <c r="AE348" s="38"/>
      <c r="AT348" s="17" t="s">
        <v>189</v>
      </c>
      <c r="AU348" s="17" t="s">
        <v>127</v>
      </c>
    </row>
    <row r="349" s="2" customFormat="1" ht="33" customHeight="1">
      <c r="A349" s="38"/>
      <c r="B349" s="39"/>
      <c r="C349" s="218" t="s">
        <v>412</v>
      </c>
      <c r="D349" s="218" t="s">
        <v>183</v>
      </c>
      <c r="E349" s="219" t="s">
        <v>2404</v>
      </c>
      <c r="F349" s="220" t="s">
        <v>2405</v>
      </c>
      <c r="G349" s="221" t="s">
        <v>241</v>
      </c>
      <c r="H349" s="222">
        <v>465</v>
      </c>
      <c r="I349" s="223"/>
      <c r="J349" s="224">
        <f>ROUND(I349*H349,2)</f>
        <v>0</v>
      </c>
      <c r="K349" s="220" t="s">
        <v>187</v>
      </c>
      <c r="L349" s="44"/>
      <c r="M349" s="225" t="s">
        <v>1</v>
      </c>
      <c r="N349" s="226" t="s">
        <v>45</v>
      </c>
      <c r="O349" s="91"/>
      <c r="P349" s="227">
        <f>O349*H349</f>
        <v>0</v>
      </c>
      <c r="Q349" s="227">
        <v>0</v>
      </c>
      <c r="R349" s="227">
        <f>Q349*H349</f>
        <v>0</v>
      </c>
      <c r="S349" s="227">
        <v>0</v>
      </c>
      <c r="T349" s="228">
        <f>S349*H349</f>
        <v>0</v>
      </c>
      <c r="U349" s="38"/>
      <c r="V349" s="38"/>
      <c r="W349" s="38"/>
      <c r="X349" s="38"/>
      <c r="Y349" s="38"/>
      <c r="Z349" s="38"/>
      <c r="AA349" s="38"/>
      <c r="AB349" s="38"/>
      <c r="AC349" s="38"/>
      <c r="AD349" s="38"/>
      <c r="AE349" s="38"/>
      <c r="AR349" s="229" t="s">
        <v>228</v>
      </c>
      <c r="AT349" s="229" t="s">
        <v>183</v>
      </c>
      <c r="AU349" s="229" t="s">
        <v>127</v>
      </c>
      <c r="AY349" s="17" t="s">
        <v>181</v>
      </c>
      <c r="BE349" s="230">
        <f>IF(N349="základní",J349,0)</f>
        <v>0</v>
      </c>
      <c r="BF349" s="230">
        <f>IF(N349="snížená",J349,0)</f>
        <v>0</v>
      </c>
      <c r="BG349" s="230">
        <f>IF(N349="zákl. přenesená",J349,0)</f>
        <v>0</v>
      </c>
      <c r="BH349" s="230">
        <f>IF(N349="sníž. přenesená",J349,0)</f>
        <v>0</v>
      </c>
      <c r="BI349" s="230">
        <f>IF(N349="nulová",J349,0)</f>
        <v>0</v>
      </c>
      <c r="BJ349" s="17" t="s">
        <v>127</v>
      </c>
      <c r="BK349" s="230">
        <f>ROUND(I349*H349,2)</f>
        <v>0</v>
      </c>
      <c r="BL349" s="17" t="s">
        <v>228</v>
      </c>
      <c r="BM349" s="229" t="s">
        <v>645</v>
      </c>
    </row>
    <row r="350" s="2" customFormat="1">
      <c r="A350" s="38"/>
      <c r="B350" s="39"/>
      <c r="C350" s="40"/>
      <c r="D350" s="231" t="s">
        <v>189</v>
      </c>
      <c r="E350" s="40"/>
      <c r="F350" s="232" t="s">
        <v>2406</v>
      </c>
      <c r="G350" s="40"/>
      <c r="H350" s="40"/>
      <c r="I350" s="233"/>
      <c r="J350" s="40"/>
      <c r="K350" s="40"/>
      <c r="L350" s="44"/>
      <c r="M350" s="234"/>
      <c r="N350" s="235"/>
      <c r="O350" s="91"/>
      <c r="P350" s="91"/>
      <c r="Q350" s="91"/>
      <c r="R350" s="91"/>
      <c r="S350" s="91"/>
      <c r="T350" s="92"/>
      <c r="U350" s="38"/>
      <c r="V350" s="38"/>
      <c r="W350" s="38"/>
      <c r="X350" s="38"/>
      <c r="Y350" s="38"/>
      <c r="Z350" s="38"/>
      <c r="AA350" s="38"/>
      <c r="AB350" s="38"/>
      <c r="AC350" s="38"/>
      <c r="AD350" s="38"/>
      <c r="AE350" s="38"/>
      <c r="AT350" s="17" t="s">
        <v>189</v>
      </c>
      <c r="AU350" s="17" t="s">
        <v>127</v>
      </c>
    </row>
    <row r="351" s="13" customFormat="1">
      <c r="A351" s="13"/>
      <c r="B351" s="236"/>
      <c r="C351" s="237"/>
      <c r="D351" s="238" t="s">
        <v>191</v>
      </c>
      <c r="E351" s="239" t="s">
        <v>1</v>
      </c>
      <c r="F351" s="240" t="s">
        <v>2407</v>
      </c>
      <c r="G351" s="237"/>
      <c r="H351" s="241">
        <v>465</v>
      </c>
      <c r="I351" s="242"/>
      <c r="J351" s="237"/>
      <c r="K351" s="237"/>
      <c r="L351" s="243"/>
      <c r="M351" s="244"/>
      <c r="N351" s="245"/>
      <c r="O351" s="245"/>
      <c r="P351" s="245"/>
      <c r="Q351" s="245"/>
      <c r="R351" s="245"/>
      <c r="S351" s="245"/>
      <c r="T351" s="246"/>
      <c r="U351" s="13"/>
      <c r="V351" s="13"/>
      <c r="W351" s="13"/>
      <c r="X351" s="13"/>
      <c r="Y351" s="13"/>
      <c r="Z351" s="13"/>
      <c r="AA351" s="13"/>
      <c r="AB351" s="13"/>
      <c r="AC351" s="13"/>
      <c r="AD351" s="13"/>
      <c r="AE351" s="13"/>
      <c r="AT351" s="247" t="s">
        <v>191</v>
      </c>
      <c r="AU351" s="247" t="s">
        <v>127</v>
      </c>
      <c r="AV351" s="13" t="s">
        <v>127</v>
      </c>
      <c r="AW351" s="13" t="s">
        <v>36</v>
      </c>
      <c r="AX351" s="13" t="s">
        <v>79</v>
      </c>
      <c r="AY351" s="247" t="s">
        <v>181</v>
      </c>
    </row>
    <row r="352" s="14" customFormat="1">
      <c r="A352" s="14"/>
      <c r="B352" s="248"/>
      <c r="C352" s="249"/>
      <c r="D352" s="238" t="s">
        <v>191</v>
      </c>
      <c r="E352" s="250" t="s">
        <v>1</v>
      </c>
      <c r="F352" s="251" t="s">
        <v>193</v>
      </c>
      <c r="G352" s="249"/>
      <c r="H352" s="252">
        <v>465</v>
      </c>
      <c r="I352" s="253"/>
      <c r="J352" s="249"/>
      <c r="K352" s="249"/>
      <c r="L352" s="254"/>
      <c r="M352" s="255"/>
      <c r="N352" s="256"/>
      <c r="O352" s="256"/>
      <c r="P352" s="256"/>
      <c r="Q352" s="256"/>
      <c r="R352" s="256"/>
      <c r="S352" s="256"/>
      <c r="T352" s="257"/>
      <c r="U352" s="14"/>
      <c r="V352" s="14"/>
      <c r="W352" s="14"/>
      <c r="X352" s="14"/>
      <c r="Y352" s="14"/>
      <c r="Z352" s="14"/>
      <c r="AA352" s="14"/>
      <c r="AB352" s="14"/>
      <c r="AC352" s="14"/>
      <c r="AD352" s="14"/>
      <c r="AE352" s="14"/>
      <c r="AT352" s="258" t="s">
        <v>191</v>
      </c>
      <c r="AU352" s="258" t="s">
        <v>127</v>
      </c>
      <c r="AV352" s="14" t="s">
        <v>188</v>
      </c>
      <c r="AW352" s="14" t="s">
        <v>36</v>
      </c>
      <c r="AX352" s="14" t="s">
        <v>86</v>
      </c>
      <c r="AY352" s="258" t="s">
        <v>181</v>
      </c>
    </row>
    <row r="353" s="2" customFormat="1" ht="37.8" customHeight="1">
      <c r="A353" s="38"/>
      <c r="B353" s="39"/>
      <c r="C353" s="218" t="s">
        <v>648</v>
      </c>
      <c r="D353" s="218" t="s">
        <v>183</v>
      </c>
      <c r="E353" s="219" t="s">
        <v>2408</v>
      </c>
      <c r="F353" s="220" t="s">
        <v>2409</v>
      </c>
      <c r="G353" s="221" t="s">
        <v>241</v>
      </c>
      <c r="H353" s="222">
        <v>420</v>
      </c>
      <c r="I353" s="223"/>
      <c r="J353" s="224">
        <f>ROUND(I353*H353,2)</f>
        <v>0</v>
      </c>
      <c r="K353" s="220" t="s">
        <v>187</v>
      </c>
      <c r="L353" s="44"/>
      <c r="M353" s="225" t="s">
        <v>1</v>
      </c>
      <c r="N353" s="226" t="s">
        <v>45</v>
      </c>
      <c r="O353" s="91"/>
      <c r="P353" s="227">
        <f>O353*H353</f>
        <v>0</v>
      </c>
      <c r="Q353" s="227">
        <v>0</v>
      </c>
      <c r="R353" s="227">
        <f>Q353*H353</f>
        <v>0</v>
      </c>
      <c r="S353" s="227">
        <v>0</v>
      </c>
      <c r="T353" s="228">
        <f>S353*H353</f>
        <v>0</v>
      </c>
      <c r="U353" s="38"/>
      <c r="V353" s="38"/>
      <c r="W353" s="38"/>
      <c r="X353" s="38"/>
      <c r="Y353" s="38"/>
      <c r="Z353" s="38"/>
      <c r="AA353" s="38"/>
      <c r="AB353" s="38"/>
      <c r="AC353" s="38"/>
      <c r="AD353" s="38"/>
      <c r="AE353" s="38"/>
      <c r="AR353" s="229" t="s">
        <v>228</v>
      </c>
      <c r="AT353" s="229" t="s">
        <v>183</v>
      </c>
      <c r="AU353" s="229" t="s">
        <v>127</v>
      </c>
      <c r="AY353" s="17" t="s">
        <v>181</v>
      </c>
      <c r="BE353" s="230">
        <f>IF(N353="základní",J353,0)</f>
        <v>0</v>
      </c>
      <c r="BF353" s="230">
        <f>IF(N353="snížená",J353,0)</f>
        <v>0</v>
      </c>
      <c r="BG353" s="230">
        <f>IF(N353="zákl. přenesená",J353,0)</f>
        <v>0</v>
      </c>
      <c r="BH353" s="230">
        <f>IF(N353="sníž. přenesená",J353,0)</f>
        <v>0</v>
      </c>
      <c r="BI353" s="230">
        <f>IF(N353="nulová",J353,0)</f>
        <v>0</v>
      </c>
      <c r="BJ353" s="17" t="s">
        <v>127</v>
      </c>
      <c r="BK353" s="230">
        <f>ROUND(I353*H353,2)</f>
        <v>0</v>
      </c>
      <c r="BL353" s="17" t="s">
        <v>228</v>
      </c>
      <c r="BM353" s="229" t="s">
        <v>651</v>
      </c>
    </row>
    <row r="354" s="2" customFormat="1">
      <c r="A354" s="38"/>
      <c r="B354" s="39"/>
      <c r="C354" s="40"/>
      <c r="D354" s="231" t="s">
        <v>189</v>
      </c>
      <c r="E354" s="40"/>
      <c r="F354" s="232" t="s">
        <v>2410</v>
      </c>
      <c r="G354" s="40"/>
      <c r="H354" s="40"/>
      <c r="I354" s="233"/>
      <c r="J354" s="40"/>
      <c r="K354" s="40"/>
      <c r="L354" s="44"/>
      <c r="M354" s="234"/>
      <c r="N354" s="235"/>
      <c r="O354" s="91"/>
      <c r="P354" s="91"/>
      <c r="Q354" s="91"/>
      <c r="R354" s="91"/>
      <c r="S354" s="91"/>
      <c r="T354" s="92"/>
      <c r="U354" s="38"/>
      <c r="V354" s="38"/>
      <c r="W354" s="38"/>
      <c r="X354" s="38"/>
      <c r="Y354" s="38"/>
      <c r="Z354" s="38"/>
      <c r="AA354" s="38"/>
      <c r="AB354" s="38"/>
      <c r="AC354" s="38"/>
      <c r="AD354" s="38"/>
      <c r="AE354" s="38"/>
      <c r="AT354" s="17" t="s">
        <v>189</v>
      </c>
      <c r="AU354" s="17" t="s">
        <v>127</v>
      </c>
    </row>
    <row r="355" s="13" customFormat="1">
      <c r="A355" s="13"/>
      <c r="B355" s="236"/>
      <c r="C355" s="237"/>
      <c r="D355" s="238" t="s">
        <v>191</v>
      </c>
      <c r="E355" s="239" t="s">
        <v>1</v>
      </c>
      <c r="F355" s="240" t="s">
        <v>2411</v>
      </c>
      <c r="G355" s="237"/>
      <c r="H355" s="241">
        <v>420</v>
      </c>
      <c r="I355" s="242"/>
      <c r="J355" s="237"/>
      <c r="K355" s="237"/>
      <c r="L355" s="243"/>
      <c r="M355" s="244"/>
      <c r="N355" s="245"/>
      <c r="O355" s="245"/>
      <c r="P355" s="245"/>
      <c r="Q355" s="245"/>
      <c r="R355" s="245"/>
      <c r="S355" s="245"/>
      <c r="T355" s="246"/>
      <c r="U355" s="13"/>
      <c r="V355" s="13"/>
      <c r="W355" s="13"/>
      <c r="X355" s="13"/>
      <c r="Y355" s="13"/>
      <c r="Z355" s="13"/>
      <c r="AA355" s="13"/>
      <c r="AB355" s="13"/>
      <c r="AC355" s="13"/>
      <c r="AD355" s="13"/>
      <c r="AE355" s="13"/>
      <c r="AT355" s="247" t="s">
        <v>191</v>
      </c>
      <c r="AU355" s="247" t="s">
        <v>127</v>
      </c>
      <c r="AV355" s="13" t="s">
        <v>127</v>
      </c>
      <c r="AW355" s="13" t="s">
        <v>36</v>
      </c>
      <c r="AX355" s="13" t="s">
        <v>79</v>
      </c>
      <c r="AY355" s="247" t="s">
        <v>181</v>
      </c>
    </row>
    <row r="356" s="14" customFormat="1">
      <c r="A356" s="14"/>
      <c r="B356" s="248"/>
      <c r="C356" s="249"/>
      <c r="D356" s="238" t="s">
        <v>191</v>
      </c>
      <c r="E356" s="250" t="s">
        <v>1</v>
      </c>
      <c r="F356" s="251" t="s">
        <v>193</v>
      </c>
      <c r="G356" s="249"/>
      <c r="H356" s="252">
        <v>420</v>
      </c>
      <c r="I356" s="253"/>
      <c r="J356" s="249"/>
      <c r="K356" s="249"/>
      <c r="L356" s="254"/>
      <c r="M356" s="255"/>
      <c r="N356" s="256"/>
      <c r="O356" s="256"/>
      <c r="P356" s="256"/>
      <c r="Q356" s="256"/>
      <c r="R356" s="256"/>
      <c r="S356" s="256"/>
      <c r="T356" s="257"/>
      <c r="U356" s="14"/>
      <c r="V356" s="14"/>
      <c r="W356" s="14"/>
      <c r="X356" s="14"/>
      <c r="Y356" s="14"/>
      <c r="Z356" s="14"/>
      <c r="AA356" s="14"/>
      <c r="AB356" s="14"/>
      <c r="AC356" s="14"/>
      <c r="AD356" s="14"/>
      <c r="AE356" s="14"/>
      <c r="AT356" s="258" t="s">
        <v>191</v>
      </c>
      <c r="AU356" s="258" t="s">
        <v>127</v>
      </c>
      <c r="AV356" s="14" t="s">
        <v>188</v>
      </c>
      <c r="AW356" s="14" t="s">
        <v>36</v>
      </c>
      <c r="AX356" s="14" t="s">
        <v>86</v>
      </c>
      <c r="AY356" s="258" t="s">
        <v>181</v>
      </c>
    </row>
    <row r="357" s="2" customFormat="1" ht="37.8" customHeight="1">
      <c r="A357" s="38"/>
      <c r="B357" s="39"/>
      <c r="C357" s="218" t="s">
        <v>417</v>
      </c>
      <c r="D357" s="218" t="s">
        <v>183</v>
      </c>
      <c r="E357" s="219" t="s">
        <v>2412</v>
      </c>
      <c r="F357" s="220" t="s">
        <v>2413</v>
      </c>
      <c r="G357" s="221" t="s">
        <v>241</v>
      </c>
      <c r="H357" s="222">
        <v>45</v>
      </c>
      <c r="I357" s="223"/>
      <c r="J357" s="224">
        <f>ROUND(I357*H357,2)</f>
        <v>0</v>
      </c>
      <c r="K357" s="220" t="s">
        <v>187</v>
      </c>
      <c r="L357" s="44"/>
      <c r="M357" s="225" t="s">
        <v>1</v>
      </c>
      <c r="N357" s="226" t="s">
        <v>45</v>
      </c>
      <c r="O357" s="91"/>
      <c r="P357" s="227">
        <f>O357*H357</f>
        <v>0</v>
      </c>
      <c r="Q357" s="227">
        <v>0</v>
      </c>
      <c r="R357" s="227">
        <f>Q357*H357</f>
        <v>0</v>
      </c>
      <c r="S357" s="227">
        <v>0</v>
      </c>
      <c r="T357" s="228">
        <f>S357*H357</f>
        <v>0</v>
      </c>
      <c r="U357" s="38"/>
      <c r="V357" s="38"/>
      <c r="W357" s="38"/>
      <c r="X357" s="38"/>
      <c r="Y357" s="38"/>
      <c r="Z357" s="38"/>
      <c r="AA357" s="38"/>
      <c r="AB357" s="38"/>
      <c r="AC357" s="38"/>
      <c r="AD357" s="38"/>
      <c r="AE357" s="38"/>
      <c r="AR357" s="229" t="s">
        <v>228</v>
      </c>
      <c r="AT357" s="229" t="s">
        <v>183</v>
      </c>
      <c r="AU357" s="229" t="s">
        <v>127</v>
      </c>
      <c r="AY357" s="17" t="s">
        <v>181</v>
      </c>
      <c r="BE357" s="230">
        <f>IF(N357="základní",J357,0)</f>
        <v>0</v>
      </c>
      <c r="BF357" s="230">
        <f>IF(N357="snížená",J357,0)</f>
        <v>0</v>
      </c>
      <c r="BG357" s="230">
        <f>IF(N357="zákl. přenesená",J357,0)</f>
        <v>0</v>
      </c>
      <c r="BH357" s="230">
        <f>IF(N357="sníž. přenesená",J357,0)</f>
        <v>0</v>
      </c>
      <c r="BI357" s="230">
        <f>IF(N357="nulová",J357,0)</f>
        <v>0</v>
      </c>
      <c r="BJ357" s="17" t="s">
        <v>127</v>
      </c>
      <c r="BK357" s="230">
        <f>ROUND(I357*H357,2)</f>
        <v>0</v>
      </c>
      <c r="BL357" s="17" t="s">
        <v>228</v>
      </c>
      <c r="BM357" s="229" t="s">
        <v>655</v>
      </c>
    </row>
    <row r="358" s="2" customFormat="1">
      <c r="A358" s="38"/>
      <c r="B358" s="39"/>
      <c r="C358" s="40"/>
      <c r="D358" s="231" t="s">
        <v>189</v>
      </c>
      <c r="E358" s="40"/>
      <c r="F358" s="232" t="s">
        <v>2414</v>
      </c>
      <c r="G358" s="40"/>
      <c r="H358" s="40"/>
      <c r="I358" s="233"/>
      <c r="J358" s="40"/>
      <c r="K358" s="40"/>
      <c r="L358" s="44"/>
      <c r="M358" s="234"/>
      <c r="N358" s="235"/>
      <c r="O358" s="91"/>
      <c r="P358" s="91"/>
      <c r="Q358" s="91"/>
      <c r="R358" s="91"/>
      <c r="S358" s="91"/>
      <c r="T358" s="92"/>
      <c r="U358" s="38"/>
      <c r="V358" s="38"/>
      <c r="W358" s="38"/>
      <c r="X358" s="38"/>
      <c r="Y358" s="38"/>
      <c r="Z358" s="38"/>
      <c r="AA358" s="38"/>
      <c r="AB358" s="38"/>
      <c r="AC358" s="38"/>
      <c r="AD358" s="38"/>
      <c r="AE358" s="38"/>
      <c r="AT358" s="17" t="s">
        <v>189</v>
      </c>
      <c r="AU358" s="17" t="s">
        <v>127</v>
      </c>
    </row>
    <row r="359" s="13" customFormat="1">
      <c r="A359" s="13"/>
      <c r="B359" s="236"/>
      <c r="C359" s="237"/>
      <c r="D359" s="238" t="s">
        <v>191</v>
      </c>
      <c r="E359" s="239" t="s">
        <v>1</v>
      </c>
      <c r="F359" s="240" t="s">
        <v>2415</v>
      </c>
      <c r="G359" s="237"/>
      <c r="H359" s="241">
        <v>45</v>
      </c>
      <c r="I359" s="242"/>
      <c r="J359" s="237"/>
      <c r="K359" s="237"/>
      <c r="L359" s="243"/>
      <c r="M359" s="244"/>
      <c r="N359" s="245"/>
      <c r="O359" s="245"/>
      <c r="P359" s="245"/>
      <c r="Q359" s="245"/>
      <c r="R359" s="245"/>
      <c r="S359" s="245"/>
      <c r="T359" s="246"/>
      <c r="U359" s="13"/>
      <c r="V359" s="13"/>
      <c r="W359" s="13"/>
      <c r="X359" s="13"/>
      <c r="Y359" s="13"/>
      <c r="Z359" s="13"/>
      <c r="AA359" s="13"/>
      <c r="AB359" s="13"/>
      <c r="AC359" s="13"/>
      <c r="AD359" s="13"/>
      <c r="AE359" s="13"/>
      <c r="AT359" s="247" t="s">
        <v>191</v>
      </c>
      <c r="AU359" s="247" t="s">
        <v>127</v>
      </c>
      <c r="AV359" s="13" t="s">
        <v>127</v>
      </c>
      <c r="AW359" s="13" t="s">
        <v>36</v>
      </c>
      <c r="AX359" s="13" t="s">
        <v>79</v>
      </c>
      <c r="AY359" s="247" t="s">
        <v>181</v>
      </c>
    </row>
    <row r="360" s="14" customFormat="1">
      <c r="A360" s="14"/>
      <c r="B360" s="248"/>
      <c r="C360" s="249"/>
      <c r="D360" s="238" t="s">
        <v>191</v>
      </c>
      <c r="E360" s="250" t="s">
        <v>1</v>
      </c>
      <c r="F360" s="251" t="s">
        <v>193</v>
      </c>
      <c r="G360" s="249"/>
      <c r="H360" s="252">
        <v>45</v>
      </c>
      <c r="I360" s="253"/>
      <c r="J360" s="249"/>
      <c r="K360" s="249"/>
      <c r="L360" s="254"/>
      <c r="M360" s="255"/>
      <c r="N360" s="256"/>
      <c r="O360" s="256"/>
      <c r="P360" s="256"/>
      <c r="Q360" s="256"/>
      <c r="R360" s="256"/>
      <c r="S360" s="256"/>
      <c r="T360" s="257"/>
      <c r="U360" s="14"/>
      <c r="V360" s="14"/>
      <c r="W360" s="14"/>
      <c r="X360" s="14"/>
      <c r="Y360" s="14"/>
      <c r="Z360" s="14"/>
      <c r="AA360" s="14"/>
      <c r="AB360" s="14"/>
      <c r="AC360" s="14"/>
      <c r="AD360" s="14"/>
      <c r="AE360" s="14"/>
      <c r="AT360" s="258" t="s">
        <v>191</v>
      </c>
      <c r="AU360" s="258" t="s">
        <v>127</v>
      </c>
      <c r="AV360" s="14" t="s">
        <v>188</v>
      </c>
      <c r="AW360" s="14" t="s">
        <v>36</v>
      </c>
      <c r="AX360" s="14" t="s">
        <v>86</v>
      </c>
      <c r="AY360" s="258" t="s">
        <v>181</v>
      </c>
    </row>
    <row r="361" s="2" customFormat="1" ht="44.25" customHeight="1">
      <c r="A361" s="38"/>
      <c r="B361" s="39"/>
      <c r="C361" s="218" t="s">
        <v>658</v>
      </c>
      <c r="D361" s="218" t="s">
        <v>183</v>
      </c>
      <c r="E361" s="219" t="s">
        <v>2416</v>
      </c>
      <c r="F361" s="220" t="s">
        <v>2417</v>
      </c>
      <c r="G361" s="221" t="s">
        <v>983</v>
      </c>
      <c r="H361" s="279"/>
      <c r="I361" s="223"/>
      <c r="J361" s="224">
        <f>ROUND(I361*H361,2)</f>
        <v>0</v>
      </c>
      <c r="K361" s="220" t="s">
        <v>187</v>
      </c>
      <c r="L361" s="44"/>
      <c r="M361" s="225" t="s">
        <v>1</v>
      </c>
      <c r="N361" s="226" t="s">
        <v>45</v>
      </c>
      <c r="O361" s="91"/>
      <c r="P361" s="227">
        <f>O361*H361</f>
        <v>0</v>
      </c>
      <c r="Q361" s="227">
        <v>0</v>
      </c>
      <c r="R361" s="227">
        <f>Q361*H361</f>
        <v>0</v>
      </c>
      <c r="S361" s="227">
        <v>0</v>
      </c>
      <c r="T361" s="228">
        <f>S361*H361</f>
        <v>0</v>
      </c>
      <c r="U361" s="38"/>
      <c r="V361" s="38"/>
      <c r="W361" s="38"/>
      <c r="X361" s="38"/>
      <c r="Y361" s="38"/>
      <c r="Z361" s="38"/>
      <c r="AA361" s="38"/>
      <c r="AB361" s="38"/>
      <c r="AC361" s="38"/>
      <c r="AD361" s="38"/>
      <c r="AE361" s="38"/>
      <c r="AR361" s="229" t="s">
        <v>228</v>
      </c>
      <c r="AT361" s="229" t="s">
        <v>183</v>
      </c>
      <c r="AU361" s="229" t="s">
        <v>127</v>
      </c>
      <c r="AY361" s="17" t="s">
        <v>181</v>
      </c>
      <c r="BE361" s="230">
        <f>IF(N361="základní",J361,0)</f>
        <v>0</v>
      </c>
      <c r="BF361" s="230">
        <f>IF(N361="snížená",J361,0)</f>
        <v>0</v>
      </c>
      <c r="BG361" s="230">
        <f>IF(N361="zákl. přenesená",J361,0)</f>
        <v>0</v>
      </c>
      <c r="BH361" s="230">
        <f>IF(N361="sníž. přenesená",J361,0)</f>
        <v>0</v>
      </c>
      <c r="BI361" s="230">
        <f>IF(N361="nulová",J361,0)</f>
        <v>0</v>
      </c>
      <c r="BJ361" s="17" t="s">
        <v>127</v>
      </c>
      <c r="BK361" s="230">
        <f>ROUND(I361*H361,2)</f>
        <v>0</v>
      </c>
      <c r="BL361" s="17" t="s">
        <v>228</v>
      </c>
      <c r="BM361" s="229" t="s">
        <v>661</v>
      </c>
    </row>
    <row r="362" s="2" customFormat="1">
      <c r="A362" s="38"/>
      <c r="B362" s="39"/>
      <c r="C362" s="40"/>
      <c r="D362" s="231" t="s">
        <v>189</v>
      </c>
      <c r="E362" s="40"/>
      <c r="F362" s="232" t="s">
        <v>2418</v>
      </c>
      <c r="G362" s="40"/>
      <c r="H362" s="40"/>
      <c r="I362" s="233"/>
      <c r="J362" s="40"/>
      <c r="K362" s="40"/>
      <c r="L362" s="44"/>
      <c r="M362" s="234"/>
      <c r="N362" s="235"/>
      <c r="O362" s="91"/>
      <c r="P362" s="91"/>
      <c r="Q362" s="91"/>
      <c r="R362" s="91"/>
      <c r="S362" s="91"/>
      <c r="T362" s="92"/>
      <c r="U362" s="38"/>
      <c r="V362" s="38"/>
      <c r="W362" s="38"/>
      <c r="X362" s="38"/>
      <c r="Y362" s="38"/>
      <c r="Z362" s="38"/>
      <c r="AA362" s="38"/>
      <c r="AB362" s="38"/>
      <c r="AC362" s="38"/>
      <c r="AD362" s="38"/>
      <c r="AE362" s="38"/>
      <c r="AT362" s="17" t="s">
        <v>189</v>
      </c>
      <c r="AU362" s="17" t="s">
        <v>127</v>
      </c>
    </row>
    <row r="363" s="12" customFormat="1" ht="22.8" customHeight="1">
      <c r="A363" s="12"/>
      <c r="B363" s="202"/>
      <c r="C363" s="203"/>
      <c r="D363" s="204" t="s">
        <v>78</v>
      </c>
      <c r="E363" s="216" t="s">
        <v>2419</v>
      </c>
      <c r="F363" s="216" t="s">
        <v>2420</v>
      </c>
      <c r="G363" s="203"/>
      <c r="H363" s="203"/>
      <c r="I363" s="206"/>
      <c r="J363" s="217">
        <f>BK363</f>
        <v>0</v>
      </c>
      <c r="K363" s="203"/>
      <c r="L363" s="208"/>
      <c r="M363" s="209"/>
      <c r="N363" s="210"/>
      <c r="O363" s="210"/>
      <c r="P363" s="211">
        <f>SUM(P364:P473)</f>
        <v>0</v>
      </c>
      <c r="Q363" s="210"/>
      <c r="R363" s="211">
        <f>SUM(R364:R473)</f>
        <v>0</v>
      </c>
      <c r="S363" s="210"/>
      <c r="T363" s="212">
        <f>SUM(T364:T473)</f>
        <v>0</v>
      </c>
      <c r="U363" s="12"/>
      <c r="V363" s="12"/>
      <c r="W363" s="12"/>
      <c r="X363" s="12"/>
      <c r="Y363" s="12"/>
      <c r="Z363" s="12"/>
      <c r="AA363" s="12"/>
      <c r="AB363" s="12"/>
      <c r="AC363" s="12"/>
      <c r="AD363" s="12"/>
      <c r="AE363" s="12"/>
      <c r="AR363" s="213" t="s">
        <v>127</v>
      </c>
      <c r="AT363" s="214" t="s">
        <v>78</v>
      </c>
      <c r="AU363" s="214" t="s">
        <v>86</v>
      </c>
      <c r="AY363" s="213" t="s">
        <v>181</v>
      </c>
      <c r="BK363" s="215">
        <f>SUM(BK364:BK473)</f>
        <v>0</v>
      </c>
    </row>
    <row r="364" s="2" customFormat="1" ht="21.75" customHeight="1">
      <c r="A364" s="38"/>
      <c r="B364" s="39"/>
      <c r="C364" s="218" t="s">
        <v>422</v>
      </c>
      <c r="D364" s="218" t="s">
        <v>183</v>
      </c>
      <c r="E364" s="219" t="s">
        <v>2421</v>
      </c>
      <c r="F364" s="220" t="s">
        <v>2422</v>
      </c>
      <c r="G364" s="221" t="s">
        <v>235</v>
      </c>
      <c r="H364" s="222">
        <v>2</v>
      </c>
      <c r="I364" s="223"/>
      <c r="J364" s="224">
        <f>ROUND(I364*H364,2)</f>
        <v>0</v>
      </c>
      <c r="K364" s="220" t="s">
        <v>729</v>
      </c>
      <c r="L364" s="44"/>
      <c r="M364" s="225" t="s">
        <v>1</v>
      </c>
      <c r="N364" s="226" t="s">
        <v>45</v>
      </c>
      <c r="O364" s="91"/>
      <c r="P364" s="227">
        <f>O364*H364</f>
        <v>0</v>
      </c>
      <c r="Q364" s="227">
        <v>0</v>
      </c>
      <c r="R364" s="227">
        <f>Q364*H364</f>
        <v>0</v>
      </c>
      <c r="S364" s="227">
        <v>0</v>
      </c>
      <c r="T364" s="228">
        <f>S364*H364</f>
        <v>0</v>
      </c>
      <c r="U364" s="38"/>
      <c r="V364" s="38"/>
      <c r="W364" s="38"/>
      <c r="X364" s="38"/>
      <c r="Y364" s="38"/>
      <c r="Z364" s="38"/>
      <c r="AA364" s="38"/>
      <c r="AB364" s="38"/>
      <c r="AC364" s="38"/>
      <c r="AD364" s="38"/>
      <c r="AE364" s="38"/>
      <c r="AR364" s="229" t="s">
        <v>228</v>
      </c>
      <c r="AT364" s="229" t="s">
        <v>183</v>
      </c>
      <c r="AU364" s="229" t="s">
        <v>127</v>
      </c>
      <c r="AY364" s="17" t="s">
        <v>181</v>
      </c>
      <c r="BE364" s="230">
        <f>IF(N364="základní",J364,0)</f>
        <v>0</v>
      </c>
      <c r="BF364" s="230">
        <f>IF(N364="snížená",J364,0)</f>
        <v>0</v>
      </c>
      <c r="BG364" s="230">
        <f>IF(N364="zákl. přenesená",J364,0)</f>
        <v>0</v>
      </c>
      <c r="BH364" s="230">
        <f>IF(N364="sníž. přenesená",J364,0)</f>
        <v>0</v>
      </c>
      <c r="BI364" s="230">
        <f>IF(N364="nulová",J364,0)</f>
        <v>0</v>
      </c>
      <c r="BJ364" s="17" t="s">
        <v>127</v>
      </c>
      <c r="BK364" s="230">
        <f>ROUND(I364*H364,2)</f>
        <v>0</v>
      </c>
      <c r="BL364" s="17" t="s">
        <v>228</v>
      </c>
      <c r="BM364" s="229" t="s">
        <v>665</v>
      </c>
    </row>
    <row r="365" s="2" customFormat="1" ht="33" customHeight="1">
      <c r="A365" s="38"/>
      <c r="B365" s="39"/>
      <c r="C365" s="218" t="s">
        <v>668</v>
      </c>
      <c r="D365" s="218" t="s">
        <v>183</v>
      </c>
      <c r="E365" s="219" t="s">
        <v>2423</v>
      </c>
      <c r="F365" s="220" t="s">
        <v>2424</v>
      </c>
      <c r="G365" s="221" t="s">
        <v>1477</v>
      </c>
      <c r="H365" s="222">
        <v>1</v>
      </c>
      <c r="I365" s="223"/>
      <c r="J365" s="224">
        <f>ROUND(I365*H365,2)</f>
        <v>0</v>
      </c>
      <c r="K365" s="220" t="s">
        <v>187</v>
      </c>
      <c r="L365" s="44"/>
      <c r="M365" s="225" t="s">
        <v>1</v>
      </c>
      <c r="N365" s="226" t="s">
        <v>45</v>
      </c>
      <c r="O365" s="91"/>
      <c r="P365" s="227">
        <f>O365*H365</f>
        <v>0</v>
      </c>
      <c r="Q365" s="227">
        <v>0</v>
      </c>
      <c r="R365" s="227">
        <f>Q365*H365</f>
        <v>0</v>
      </c>
      <c r="S365" s="227">
        <v>0</v>
      </c>
      <c r="T365" s="228">
        <f>S365*H365</f>
        <v>0</v>
      </c>
      <c r="U365" s="38"/>
      <c r="V365" s="38"/>
      <c r="W365" s="38"/>
      <c r="X365" s="38"/>
      <c r="Y365" s="38"/>
      <c r="Z365" s="38"/>
      <c r="AA365" s="38"/>
      <c r="AB365" s="38"/>
      <c r="AC365" s="38"/>
      <c r="AD365" s="38"/>
      <c r="AE365" s="38"/>
      <c r="AR365" s="229" t="s">
        <v>228</v>
      </c>
      <c r="AT365" s="229" t="s">
        <v>183</v>
      </c>
      <c r="AU365" s="229" t="s">
        <v>127</v>
      </c>
      <c r="AY365" s="17" t="s">
        <v>181</v>
      </c>
      <c r="BE365" s="230">
        <f>IF(N365="základní",J365,0)</f>
        <v>0</v>
      </c>
      <c r="BF365" s="230">
        <f>IF(N365="snížená",J365,0)</f>
        <v>0</v>
      </c>
      <c r="BG365" s="230">
        <f>IF(N365="zákl. přenesená",J365,0)</f>
        <v>0</v>
      </c>
      <c r="BH365" s="230">
        <f>IF(N365="sníž. přenesená",J365,0)</f>
        <v>0</v>
      </c>
      <c r="BI365" s="230">
        <f>IF(N365="nulová",J365,0)</f>
        <v>0</v>
      </c>
      <c r="BJ365" s="17" t="s">
        <v>127</v>
      </c>
      <c r="BK365" s="230">
        <f>ROUND(I365*H365,2)</f>
        <v>0</v>
      </c>
      <c r="BL365" s="17" t="s">
        <v>228</v>
      </c>
      <c r="BM365" s="229" t="s">
        <v>671</v>
      </c>
    </row>
    <row r="366" s="2" customFormat="1">
      <c r="A366" s="38"/>
      <c r="B366" s="39"/>
      <c r="C366" s="40"/>
      <c r="D366" s="231" t="s">
        <v>189</v>
      </c>
      <c r="E366" s="40"/>
      <c r="F366" s="232" t="s">
        <v>2425</v>
      </c>
      <c r="G366" s="40"/>
      <c r="H366" s="40"/>
      <c r="I366" s="233"/>
      <c r="J366" s="40"/>
      <c r="K366" s="40"/>
      <c r="L366" s="44"/>
      <c r="M366" s="234"/>
      <c r="N366" s="235"/>
      <c r="O366" s="91"/>
      <c r="P366" s="91"/>
      <c r="Q366" s="91"/>
      <c r="R366" s="91"/>
      <c r="S366" s="91"/>
      <c r="T366" s="92"/>
      <c r="U366" s="38"/>
      <c r="V366" s="38"/>
      <c r="W366" s="38"/>
      <c r="X366" s="38"/>
      <c r="Y366" s="38"/>
      <c r="Z366" s="38"/>
      <c r="AA366" s="38"/>
      <c r="AB366" s="38"/>
      <c r="AC366" s="38"/>
      <c r="AD366" s="38"/>
      <c r="AE366" s="38"/>
      <c r="AT366" s="17" t="s">
        <v>189</v>
      </c>
      <c r="AU366" s="17" t="s">
        <v>127</v>
      </c>
    </row>
    <row r="367" s="2" customFormat="1" ht="37.8" customHeight="1">
      <c r="A367" s="38"/>
      <c r="B367" s="39"/>
      <c r="C367" s="218" t="s">
        <v>427</v>
      </c>
      <c r="D367" s="218" t="s">
        <v>183</v>
      </c>
      <c r="E367" s="219" t="s">
        <v>2426</v>
      </c>
      <c r="F367" s="220" t="s">
        <v>2427</v>
      </c>
      <c r="G367" s="221" t="s">
        <v>1477</v>
      </c>
      <c r="H367" s="222">
        <v>4</v>
      </c>
      <c r="I367" s="223"/>
      <c r="J367" s="224">
        <f>ROUND(I367*H367,2)</f>
        <v>0</v>
      </c>
      <c r="K367" s="220" t="s">
        <v>187</v>
      </c>
      <c r="L367" s="44"/>
      <c r="M367" s="225" t="s">
        <v>1</v>
      </c>
      <c r="N367" s="226" t="s">
        <v>45</v>
      </c>
      <c r="O367" s="91"/>
      <c r="P367" s="227">
        <f>O367*H367</f>
        <v>0</v>
      </c>
      <c r="Q367" s="227">
        <v>0</v>
      </c>
      <c r="R367" s="227">
        <f>Q367*H367</f>
        <v>0</v>
      </c>
      <c r="S367" s="227">
        <v>0</v>
      </c>
      <c r="T367" s="228">
        <f>S367*H367</f>
        <v>0</v>
      </c>
      <c r="U367" s="38"/>
      <c r="V367" s="38"/>
      <c r="W367" s="38"/>
      <c r="X367" s="38"/>
      <c r="Y367" s="38"/>
      <c r="Z367" s="38"/>
      <c r="AA367" s="38"/>
      <c r="AB367" s="38"/>
      <c r="AC367" s="38"/>
      <c r="AD367" s="38"/>
      <c r="AE367" s="38"/>
      <c r="AR367" s="229" t="s">
        <v>228</v>
      </c>
      <c r="AT367" s="229" t="s">
        <v>183</v>
      </c>
      <c r="AU367" s="229" t="s">
        <v>127</v>
      </c>
      <c r="AY367" s="17" t="s">
        <v>181</v>
      </c>
      <c r="BE367" s="230">
        <f>IF(N367="základní",J367,0)</f>
        <v>0</v>
      </c>
      <c r="BF367" s="230">
        <f>IF(N367="snížená",J367,0)</f>
        <v>0</v>
      </c>
      <c r="BG367" s="230">
        <f>IF(N367="zákl. přenesená",J367,0)</f>
        <v>0</v>
      </c>
      <c r="BH367" s="230">
        <f>IF(N367="sníž. přenesená",J367,0)</f>
        <v>0</v>
      </c>
      <c r="BI367" s="230">
        <f>IF(N367="nulová",J367,0)</f>
        <v>0</v>
      </c>
      <c r="BJ367" s="17" t="s">
        <v>127</v>
      </c>
      <c r="BK367" s="230">
        <f>ROUND(I367*H367,2)</f>
        <v>0</v>
      </c>
      <c r="BL367" s="17" t="s">
        <v>228</v>
      </c>
      <c r="BM367" s="229" t="s">
        <v>674</v>
      </c>
    </row>
    <row r="368" s="2" customFormat="1">
      <c r="A368" s="38"/>
      <c r="B368" s="39"/>
      <c r="C368" s="40"/>
      <c r="D368" s="231" t="s">
        <v>189</v>
      </c>
      <c r="E368" s="40"/>
      <c r="F368" s="232" t="s">
        <v>2428</v>
      </c>
      <c r="G368" s="40"/>
      <c r="H368" s="40"/>
      <c r="I368" s="233"/>
      <c r="J368" s="40"/>
      <c r="K368" s="40"/>
      <c r="L368" s="44"/>
      <c r="M368" s="234"/>
      <c r="N368" s="235"/>
      <c r="O368" s="91"/>
      <c r="P368" s="91"/>
      <c r="Q368" s="91"/>
      <c r="R368" s="91"/>
      <c r="S368" s="91"/>
      <c r="T368" s="92"/>
      <c r="U368" s="38"/>
      <c r="V368" s="38"/>
      <c r="W368" s="38"/>
      <c r="X368" s="38"/>
      <c r="Y368" s="38"/>
      <c r="Z368" s="38"/>
      <c r="AA368" s="38"/>
      <c r="AB368" s="38"/>
      <c r="AC368" s="38"/>
      <c r="AD368" s="38"/>
      <c r="AE368" s="38"/>
      <c r="AT368" s="17" t="s">
        <v>189</v>
      </c>
      <c r="AU368" s="17" t="s">
        <v>127</v>
      </c>
    </row>
    <row r="369" s="2" customFormat="1" ht="37.8" customHeight="1">
      <c r="A369" s="38"/>
      <c r="B369" s="39"/>
      <c r="C369" s="218" t="s">
        <v>681</v>
      </c>
      <c r="D369" s="218" t="s">
        <v>183</v>
      </c>
      <c r="E369" s="219" t="s">
        <v>2429</v>
      </c>
      <c r="F369" s="220" t="s">
        <v>2430</v>
      </c>
      <c r="G369" s="221" t="s">
        <v>1477</v>
      </c>
      <c r="H369" s="222">
        <v>4</v>
      </c>
      <c r="I369" s="223"/>
      <c r="J369" s="224">
        <f>ROUND(I369*H369,2)</f>
        <v>0</v>
      </c>
      <c r="K369" s="220" t="s">
        <v>187</v>
      </c>
      <c r="L369" s="44"/>
      <c r="M369" s="225" t="s">
        <v>1</v>
      </c>
      <c r="N369" s="226" t="s">
        <v>45</v>
      </c>
      <c r="O369" s="91"/>
      <c r="P369" s="227">
        <f>O369*H369</f>
        <v>0</v>
      </c>
      <c r="Q369" s="227">
        <v>0</v>
      </c>
      <c r="R369" s="227">
        <f>Q369*H369</f>
        <v>0</v>
      </c>
      <c r="S369" s="227">
        <v>0</v>
      </c>
      <c r="T369" s="228">
        <f>S369*H369</f>
        <v>0</v>
      </c>
      <c r="U369" s="38"/>
      <c r="V369" s="38"/>
      <c r="W369" s="38"/>
      <c r="X369" s="38"/>
      <c r="Y369" s="38"/>
      <c r="Z369" s="38"/>
      <c r="AA369" s="38"/>
      <c r="AB369" s="38"/>
      <c r="AC369" s="38"/>
      <c r="AD369" s="38"/>
      <c r="AE369" s="38"/>
      <c r="AR369" s="229" t="s">
        <v>228</v>
      </c>
      <c r="AT369" s="229" t="s">
        <v>183</v>
      </c>
      <c r="AU369" s="229" t="s">
        <v>127</v>
      </c>
      <c r="AY369" s="17" t="s">
        <v>181</v>
      </c>
      <c r="BE369" s="230">
        <f>IF(N369="základní",J369,0)</f>
        <v>0</v>
      </c>
      <c r="BF369" s="230">
        <f>IF(N369="snížená",J369,0)</f>
        <v>0</v>
      </c>
      <c r="BG369" s="230">
        <f>IF(N369="zákl. přenesená",J369,0)</f>
        <v>0</v>
      </c>
      <c r="BH369" s="230">
        <f>IF(N369="sníž. přenesená",J369,0)</f>
        <v>0</v>
      </c>
      <c r="BI369" s="230">
        <f>IF(N369="nulová",J369,0)</f>
        <v>0</v>
      </c>
      <c r="BJ369" s="17" t="s">
        <v>127</v>
      </c>
      <c r="BK369" s="230">
        <f>ROUND(I369*H369,2)</f>
        <v>0</v>
      </c>
      <c r="BL369" s="17" t="s">
        <v>228</v>
      </c>
      <c r="BM369" s="229" t="s">
        <v>684</v>
      </c>
    </row>
    <row r="370" s="2" customFormat="1">
      <c r="A370" s="38"/>
      <c r="B370" s="39"/>
      <c r="C370" s="40"/>
      <c r="D370" s="231" t="s">
        <v>189</v>
      </c>
      <c r="E370" s="40"/>
      <c r="F370" s="232" t="s">
        <v>2431</v>
      </c>
      <c r="G370" s="40"/>
      <c r="H370" s="40"/>
      <c r="I370" s="233"/>
      <c r="J370" s="40"/>
      <c r="K370" s="40"/>
      <c r="L370" s="44"/>
      <c r="M370" s="234"/>
      <c r="N370" s="235"/>
      <c r="O370" s="91"/>
      <c r="P370" s="91"/>
      <c r="Q370" s="91"/>
      <c r="R370" s="91"/>
      <c r="S370" s="91"/>
      <c r="T370" s="92"/>
      <c r="U370" s="38"/>
      <c r="V370" s="38"/>
      <c r="W370" s="38"/>
      <c r="X370" s="38"/>
      <c r="Y370" s="38"/>
      <c r="Z370" s="38"/>
      <c r="AA370" s="38"/>
      <c r="AB370" s="38"/>
      <c r="AC370" s="38"/>
      <c r="AD370" s="38"/>
      <c r="AE370" s="38"/>
      <c r="AT370" s="17" t="s">
        <v>189</v>
      </c>
      <c r="AU370" s="17" t="s">
        <v>127</v>
      </c>
    </row>
    <row r="371" s="2" customFormat="1" ht="37.8" customHeight="1">
      <c r="A371" s="38"/>
      <c r="B371" s="39"/>
      <c r="C371" s="218" t="s">
        <v>434</v>
      </c>
      <c r="D371" s="218" t="s">
        <v>183</v>
      </c>
      <c r="E371" s="219" t="s">
        <v>2432</v>
      </c>
      <c r="F371" s="220" t="s">
        <v>2433</v>
      </c>
      <c r="G371" s="221" t="s">
        <v>1477</v>
      </c>
      <c r="H371" s="222">
        <v>21</v>
      </c>
      <c r="I371" s="223"/>
      <c r="J371" s="224">
        <f>ROUND(I371*H371,2)</f>
        <v>0</v>
      </c>
      <c r="K371" s="220" t="s">
        <v>187</v>
      </c>
      <c r="L371" s="44"/>
      <c r="M371" s="225" t="s">
        <v>1</v>
      </c>
      <c r="N371" s="226" t="s">
        <v>45</v>
      </c>
      <c r="O371" s="91"/>
      <c r="P371" s="227">
        <f>O371*H371</f>
        <v>0</v>
      </c>
      <c r="Q371" s="227">
        <v>0</v>
      </c>
      <c r="R371" s="227">
        <f>Q371*H371</f>
        <v>0</v>
      </c>
      <c r="S371" s="227">
        <v>0</v>
      </c>
      <c r="T371" s="228">
        <f>S371*H371</f>
        <v>0</v>
      </c>
      <c r="U371" s="38"/>
      <c r="V371" s="38"/>
      <c r="W371" s="38"/>
      <c r="X371" s="38"/>
      <c r="Y371" s="38"/>
      <c r="Z371" s="38"/>
      <c r="AA371" s="38"/>
      <c r="AB371" s="38"/>
      <c r="AC371" s="38"/>
      <c r="AD371" s="38"/>
      <c r="AE371" s="38"/>
      <c r="AR371" s="229" t="s">
        <v>228</v>
      </c>
      <c r="AT371" s="229" t="s">
        <v>183</v>
      </c>
      <c r="AU371" s="229" t="s">
        <v>127</v>
      </c>
      <c r="AY371" s="17" t="s">
        <v>181</v>
      </c>
      <c r="BE371" s="230">
        <f>IF(N371="základní",J371,0)</f>
        <v>0</v>
      </c>
      <c r="BF371" s="230">
        <f>IF(N371="snížená",J371,0)</f>
        <v>0</v>
      </c>
      <c r="BG371" s="230">
        <f>IF(N371="zákl. přenesená",J371,0)</f>
        <v>0</v>
      </c>
      <c r="BH371" s="230">
        <f>IF(N371="sníž. přenesená",J371,0)</f>
        <v>0</v>
      </c>
      <c r="BI371" s="230">
        <f>IF(N371="nulová",J371,0)</f>
        <v>0</v>
      </c>
      <c r="BJ371" s="17" t="s">
        <v>127</v>
      </c>
      <c r="BK371" s="230">
        <f>ROUND(I371*H371,2)</f>
        <v>0</v>
      </c>
      <c r="BL371" s="17" t="s">
        <v>228</v>
      </c>
      <c r="BM371" s="229" t="s">
        <v>688</v>
      </c>
    </row>
    <row r="372" s="2" customFormat="1">
      <c r="A372" s="38"/>
      <c r="B372" s="39"/>
      <c r="C372" s="40"/>
      <c r="D372" s="231" t="s">
        <v>189</v>
      </c>
      <c r="E372" s="40"/>
      <c r="F372" s="232" t="s">
        <v>2434</v>
      </c>
      <c r="G372" s="40"/>
      <c r="H372" s="40"/>
      <c r="I372" s="233"/>
      <c r="J372" s="40"/>
      <c r="K372" s="40"/>
      <c r="L372" s="44"/>
      <c r="M372" s="234"/>
      <c r="N372" s="235"/>
      <c r="O372" s="91"/>
      <c r="P372" s="91"/>
      <c r="Q372" s="91"/>
      <c r="R372" s="91"/>
      <c r="S372" s="91"/>
      <c r="T372" s="92"/>
      <c r="U372" s="38"/>
      <c r="V372" s="38"/>
      <c r="W372" s="38"/>
      <c r="X372" s="38"/>
      <c r="Y372" s="38"/>
      <c r="Z372" s="38"/>
      <c r="AA372" s="38"/>
      <c r="AB372" s="38"/>
      <c r="AC372" s="38"/>
      <c r="AD372" s="38"/>
      <c r="AE372" s="38"/>
      <c r="AT372" s="17" t="s">
        <v>189</v>
      </c>
      <c r="AU372" s="17" t="s">
        <v>127</v>
      </c>
    </row>
    <row r="373" s="2" customFormat="1" ht="16.5" customHeight="1">
      <c r="A373" s="38"/>
      <c r="B373" s="39"/>
      <c r="C373" s="218" t="s">
        <v>690</v>
      </c>
      <c r="D373" s="218" t="s">
        <v>183</v>
      </c>
      <c r="E373" s="219" t="s">
        <v>2435</v>
      </c>
      <c r="F373" s="220" t="s">
        <v>2436</v>
      </c>
      <c r="G373" s="221" t="s">
        <v>1477</v>
      </c>
      <c r="H373" s="222">
        <v>1</v>
      </c>
      <c r="I373" s="223"/>
      <c r="J373" s="224">
        <f>ROUND(I373*H373,2)</f>
        <v>0</v>
      </c>
      <c r="K373" s="220" t="s">
        <v>187</v>
      </c>
      <c r="L373" s="44"/>
      <c r="M373" s="225" t="s">
        <v>1</v>
      </c>
      <c r="N373" s="226" t="s">
        <v>45</v>
      </c>
      <c r="O373" s="91"/>
      <c r="P373" s="227">
        <f>O373*H373</f>
        <v>0</v>
      </c>
      <c r="Q373" s="227">
        <v>0</v>
      </c>
      <c r="R373" s="227">
        <f>Q373*H373</f>
        <v>0</v>
      </c>
      <c r="S373" s="227">
        <v>0</v>
      </c>
      <c r="T373" s="228">
        <f>S373*H373</f>
        <v>0</v>
      </c>
      <c r="U373" s="38"/>
      <c r="V373" s="38"/>
      <c r="W373" s="38"/>
      <c r="X373" s="38"/>
      <c r="Y373" s="38"/>
      <c r="Z373" s="38"/>
      <c r="AA373" s="38"/>
      <c r="AB373" s="38"/>
      <c r="AC373" s="38"/>
      <c r="AD373" s="38"/>
      <c r="AE373" s="38"/>
      <c r="AR373" s="229" t="s">
        <v>228</v>
      </c>
      <c r="AT373" s="229" t="s">
        <v>183</v>
      </c>
      <c r="AU373" s="229" t="s">
        <v>127</v>
      </c>
      <c r="AY373" s="17" t="s">
        <v>181</v>
      </c>
      <c r="BE373" s="230">
        <f>IF(N373="základní",J373,0)</f>
        <v>0</v>
      </c>
      <c r="BF373" s="230">
        <f>IF(N373="snížená",J373,0)</f>
        <v>0</v>
      </c>
      <c r="BG373" s="230">
        <f>IF(N373="zákl. přenesená",J373,0)</f>
        <v>0</v>
      </c>
      <c r="BH373" s="230">
        <f>IF(N373="sníž. přenesená",J373,0)</f>
        <v>0</v>
      </c>
      <c r="BI373" s="230">
        <f>IF(N373="nulová",J373,0)</f>
        <v>0</v>
      </c>
      <c r="BJ373" s="17" t="s">
        <v>127</v>
      </c>
      <c r="BK373" s="230">
        <f>ROUND(I373*H373,2)</f>
        <v>0</v>
      </c>
      <c r="BL373" s="17" t="s">
        <v>228</v>
      </c>
      <c r="BM373" s="229" t="s">
        <v>693</v>
      </c>
    </row>
    <row r="374" s="2" customFormat="1">
      <c r="A374" s="38"/>
      <c r="B374" s="39"/>
      <c r="C374" s="40"/>
      <c r="D374" s="231" t="s">
        <v>189</v>
      </c>
      <c r="E374" s="40"/>
      <c r="F374" s="232" t="s">
        <v>2437</v>
      </c>
      <c r="G374" s="40"/>
      <c r="H374" s="40"/>
      <c r="I374" s="233"/>
      <c r="J374" s="40"/>
      <c r="K374" s="40"/>
      <c r="L374" s="44"/>
      <c r="M374" s="234"/>
      <c r="N374" s="235"/>
      <c r="O374" s="91"/>
      <c r="P374" s="91"/>
      <c r="Q374" s="91"/>
      <c r="R374" s="91"/>
      <c r="S374" s="91"/>
      <c r="T374" s="92"/>
      <c r="U374" s="38"/>
      <c r="V374" s="38"/>
      <c r="W374" s="38"/>
      <c r="X374" s="38"/>
      <c r="Y374" s="38"/>
      <c r="Z374" s="38"/>
      <c r="AA374" s="38"/>
      <c r="AB374" s="38"/>
      <c r="AC374" s="38"/>
      <c r="AD374" s="38"/>
      <c r="AE374" s="38"/>
      <c r="AT374" s="17" t="s">
        <v>189</v>
      </c>
      <c r="AU374" s="17" t="s">
        <v>127</v>
      </c>
    </row>
    <row r="375" s="2" customFormat="1" ht="16.5" customHeight="1">
      <c r="A375" s="38"/>
      <c r="B375" s="39"/>
      <c r="C375" s="259" t="s">
        <v>439</v>
      </c>
      <c r="D375" s="259" t="s">
        <v>238</v>
      </c>
      <c r="E375" s="260" t="s">
        <v>2438</v>
      </c>
      <c r="F375" s="261" t="s">
        <v>2439</v>
      </c>
      <c r="G375" s="262" t="s">
        <v>235</v>
      </c>
      <c r="H375" s="263">
        <v>1</v>
      </c>
      <c r="I375" s="264"/>
      <c r="J375" s="265">
        <f>ROUND(I375*H375,2)</f>
        <v>0</v>
      </c>
      <c r="K375" s="261" t="s">
        <v>729</v>
      </c>
      <c r="L375" s="266"/>
      <c r="M375" s="267" t="s">
        <v>1</v>
      </c>
      <c r="N375" s="268" t="s">
        <v>45</v>
      </c>
      <c r="O375" s="91"/>
      <c r="P375" s="227">
        <f>O375*H375</f>
        <v>0</v>
      </c>
      <c r="Q375" s="227">
        <v>0</v>
      </c>
      <c r="R375" s="227">
        <f>Q375*H375</f>
        <v>0</v>
      </c>
      <c r="S375" s="227">
        <v>0</v>
      </c>
      <c r="T375" s="228">
        <f>S375*H375</f>
        <v>0</v>
      </c>
      <c r="U375" s="38"/>
      <c r="V375" s="38"/>
      <c r="W375" s="38"/>
      <c r="X375" s="38"/>
      <c r="Y375" s="38"/>
      <c r="Z375" s="38"/>
      <c r="AA375" s="38"/>
      <c r="AB375" s="38"/>
      <c r="AC375" s="38"/>
      <c r="AD375" s="38"/>
      <c r="AE375" s="38"/>
      <c r="AR375" s="229" t="s">
        <v>269</v>
      </c>
      <c r="AT375" s="229" t="s">
        <v>238</v>
      </c>
      <c r="AU375" s="229" t="s">
        <v>127</v>
      </c>
      <c r="AY375" s="17" t="s">
        <v>181</v>
      </c>
      <c r="BE375" s="230">
        <f>IF(N375="základní",J375,0)</f>
        <v>0</v>
      </c>
      <c r="BF375" s="230">
        <f>IF(N375="snížená",J375,0)</f>
        <v>0</v>
      </c>
      <c r="BG375" s="230">
        <f>IF(N375="zákl. přenesená",J375,0)</f>
        <v>0</v>
      </c>
      <c r="BH375" s="230">
        <f>IF(N375="sníž. přenesená",J375,0)</f>
        <v>0</v>
      </c>
      <c r="BI375" s="230">
        <f>IF(N375="nulová",J375,0)</f>
        <v>0</v>
      </c>
      <c r="BJ375" s="17" t="s">
        <v>127</v>
      </c>
      <c r="BK375" s="230">
        <f>ROUND(I375*H375,2)</f>
        <v>0</v>
      </c>
      <c r="BL375" s="17" t="s">
        <v>228</v>
      </c>
      <c r="BM375" s="229" t="s">
        <v>698</v>
      </c>
    </row>
    <row r="376" s="2" customFormat="1" ht="24.15" customHeight="1">
      <c r="A376" s="38"/>
      <c r="B376" s="39"/>
      <c r="C376" s="218" t="s">
        <v>700</v>
      </c>
      <c r="D376" s="218" t="s">
        <v>183</v>
      </c>
      <c r="E376" s="219" t="s">
        <v>2440</v>
      </c>
      <c r="F376" s="220" t="s">
        <v>2441</v>
      </c>
      <c r="G376" s="221" t="s">
        <v>1477</v>
      </c>
      <c r="H376" s="222">
        <v>1</v>
      </c>
      <c r="I376" s="223"/>
      <c r="J376" s="224">
        <f>ROUND(I376*H376,2)</f>
        <v>0</v>
      </c>
      <c r="K376" s="220" t="s">
        <v>187</v>
      </c>
      <c r="L376" s="44"/>
      <c r="M376" s="225" t="s">
        <v>1</v>
      </c>
      <c r="N376" s="226" t="s">
        <v>45</v>
      </c>
      <c r="O376" s="91"/>
      <c r="P376" s="227">
        <f>O376*H376</f>
        <v>0</v>
      </c>
      <c r="Q376" s="227">
        <v>0</v>
      </c>
      <c r="R376" s="227">
        <f>Q376*H376</f>
        <v>0</v>
      </c>
      <c r="S376" s="227">
        <v>0</v>
      </c>
      <c r="T376" s="228">
        <f>S376*H376</f>
        <v>0</v>
      </c>
      <c r="U376" s="38"/>
      <c r="V376" s="38"/>
      <c r="W376" s="38"/>
      <c r="X376" s="38"/>
      <c r="Y376" s="38"/>
      <c r="Z376" s="38"/>
      <c r="AA376" s="38"/>
      <c r="AB376" s="38"/>
      <c r="AC376" s="38"/>
      <c r="AD376" s="38"/>
      <c r="AE376" s="38"/>
      <c r="AR376" s="229" t="s">
        <v>228</v>
      </c>
      <c r="AT376" s="229" t="s">
        <v>183</v>
      </c>
      <c r="AU376" s="229" t="s">
        <v>127</v>
      </c>
      <c r="AY376" s="17" t="s">
        <v>181</v>
      </c>
      <c r="BE376" s="230">
        <f>IF(N376="základní",J376,0)</f>
        <v>0</v>
      </c>
      <c r="BF376" s="230">
        <f>IF(N376="snížená",J376,0)</f>
        <v>0</v>
      </c>
      <c r="BG376" s="230">
        <f>IF(N376="zákl. přenesená",J376,0)</f>
        <v>0</v>
      </c>
      <c r="BH376" s="230">
        <f>IF(N376="sníž. přenesená",J376,0)</f>
        <v>0</v>
      </c>
      <c r="BI376" s="230">
        <f>IF(N376="nulová",J376,0)</f>
        <v>0</v>
      </c>
      <c r="BJ376" s="17" t="s">
        <v>127</v>
      </c>
      <c r="BK376" s="230">
        <f>ROUND(I376*H376,2)</f>
        <v>0</v>
      </c>
      <c r="BL376" s="17" t="s">
        <v>228</v>
      </c>
      <c r="BM376" s="229" t="s">
        <v>703</v>
      </c>
    </row>
    <row r="377" s="2" customFormat="1">
      <c r="A377" s="38"/>
      <c r="B377" s="39"/>
      <c r="C377" s="40"/>
      <c r="D377" s="231" t="s">
        <v>189</v>
      </c>
      <c r="E377" s="40"/>
      <c r="F377" s="232" t="s">
        <v>2442</v>
      </c>
      <c r="G377" s="40"/>
      <c r="H377" s="40"/>
      <c r="I377" s="233"/>
      <c r="J377" s="40"/>
      <c r="K377" s="40"/>
      <c r="L377" s="44"/>
      <c r="M377" s="234"/>
      <c r="N377" s="235"/>
      <c r="O377" s="91"/>
      <c r="P377" s="91"/>
      <c r="Q377" s="91"/>
      <c r="R377" s="91"/>
      <c r="S377" s="91"/>
      <c r="T377" s="92"/>
      <c r="U377" s="38"/>
      <c r="V377" s="38"/>
      <c r="W377" s="38"/>
      <c r="X377" s="38"/>
      <c r="Y377" s="38"/>
      <c r="Z377" s="38"/>
      <c r="AA377" s="38"/>
      <c r="AB377" s="38"/>
      <c r="AC377" s="38"/>
      <c r="AD377" s="38"/>
      <c r="AE377" s="38"/>
      <c r="AT377" s="17" t="s">
        <v>189</v>
      </c>
      <c r="AU377" s="17" t="s">
        <v>127</v>
      </c>
    </row>
    <row r="378" s="2" customFormat="1" ht="37.8" customHeight="1">
      <c r="A378" s="38"/>
      <c r="B378" s="39"/>
      <c r="C378" s="259" t="s">
        <v>446</v>
      </c>
      <c r="D378" s="259" t="s">
        <v>238</v>
      </c>
      <c r="E378" s="260" t="s">
        <v>2443</v>
      </c>
      <c r="F378" s="261" t="s">
        <v>2444</v>
      </c>
      <c r="G378" s="262" t="s">
        <v>235</v>
      </c>
      <c r="H378" s="263">
        <v>1</v>
      </c>
      <c r="I378" s="264"/>
      <c r="J378" s="265">
        <f>ROUND(I378*H378,2)</f>
        <v>0</v>
      </c>
      <c r="K378" s="261" t="s">
        <v>729</v>
      </c>
      <c r="L378" s="266"/>
      <c r="M378" s="267" t="s">
        <v>1</v>
      </c>
      <c r="N378" s="268" t="s">
        <v>45</v>
      </c>
      <c r="O378" s="91"/>
      <c r="P378" s="227">
        <f>O378*H378</f>
        <v>0</v>
      </c>
      <c r="Q378" s="227">
        <v>0</v>
      </c>
      <c r="R378" s="227">
        <f>Q378*H378</f>
        <v>0</v>
      </c>
      <c r="S378" s="227">
        <v>0</v>
      </c>
      <c r="T378" s="228">
        <f>S378*H378</f>
        <v>0</v>
      </c>
      <c r="U378" s="38"/>
      <c r="V378" s="38"/>
      <c r="W378" s="38"/>
      <c r="X378" s="38"/>
      <c r="Y378" s="38"/>
      <c r="Z378" s="38"/>
      <c r="AA378" s="38"/>
      <c r="AB378" s="38"/>
      <c r="AC378" s="38"/>
      <c r="AD378" s="38"/>
      <c r="AE378" s="38"/>
      <c r="AR378" s="229" t="s">
        <v>269</v>
      </c>
      <c r="AT378" s="229" t="s">
        <v>238</v>
      </c>
      <c r="AU378" s="229" t="s">
        <v>127</v>
      </c>
      <c r="AY378" s="17" t="s">
        <v>181</v>
      </c>
      <c r="BE378" s="230">
        <f>IF(N378="základní",J378,0)</f>
        <v>0</v>
      </c>
      <c r="BF378" s="230">
        <f>IF(N378="snížená",J378,0)</f>
        <v>0</v>
      </c>
      <c r="BG378" s="230">
        <f>IF(N378="zákl. přenesená",J378,0)</f>
        <v>0</v>
      </c>
      <c r="BH378" s="230">
        <f>IF(N378="sníž. přenesená",J378,0)</f>
        <v>0</v>
      </c>
      <c r="BI378" s="230">
        <f>IF(N378="nulová",J378,0)</f>
        <v>0</v>
      </c>
      <c r="BJ378" s="17" t="s">
        <v>127</v>
      </c>
      <c r="BK378" s="230">
        <f>ROUND(I378*H378,2)</f>
        <v>0</v>
      </c>
      <c r="BL378" s="17" t="s">
        <v>228</v>
      </c>
      <c r="BM378" s="229" t="s">
        <v>708</v>
      </c>
    </row>
    <row r="379" s="2" customFormat="1" ht="24.15" customHeight="1">
      <c r="A379" s="38"/>
      <c r="B379" s="39"/>
      <c r="C379" s="218" t="s">
        <v>710</v>
      </c>
      <c r="D379" s="218" t="s">
        <v>183</v>
      </c>
      <c r="E379" s="219" t="s">
        <v>2445</v>
      </c>
      <c r="F379" s="220" t="s">
        <v>2446</v>
      </c>
      <c r="G379" s="221" t="s">
        <v>1477</v>
      </c>
      <c r="H379" s="222">
        <v>2</v>
      </c>
      <c r="I379" s="223"/>
      <c r="J379" s="224">
        <f>ROUND(I379*H379,2)</f>
        <v>0</v>
      </c>
      <c r="K379" s="220" t="s">
        <v>187</v>
      </c>
      <c r="L379" s="44"/>
      <c r="M379" s="225" t="s">
        <v>1</v>
      </c>
      <c r="N379" s="226" t="s">
        <v>45</v>
      </c>
      <c r="O379" s="91"/>
      <c r="P379" s="227">
        <f>O379*H379</f>
        <v>0</v>
      </c>
      <c r="Q379" s="227">
        <v>0</v>
      </c>
      <c r="R379" s="227">
        <f>Q379*H379</f>
        <v>0</v>
      </c>
      <c r="S379" s="227">
        <v>0</v>
      </c>
      <c r="T379" s="228">
        <f>S379*H379</f>
        <v>0</v>
      </c>
      <c r="U379" s="38"/>
      <c r="V379" s="38"/>
      <c r="W379" s="38"/>
      <c r="X379" s="38"/>
      <c r="Y379" s="38"/>
      <c r="Z379" s="38"/>
      <c r="AA379" s="38"/>
      <c r="AB379" s="38"/>
      <c r="AC379" s="38"/>
      <c r="AD379" s="38"/>
      <c r="AE379" s="38"/>
      <c r="AR379" s="229" t="s">
        <v>228</v>
      </c>
      <c r="AT379" s="229" t="s">
        <v>183</v>
      </c>
      <c r="AU379" s="229" t="s">
        <v>127</v>
      </c>
      <c r="AY379" s="17" t="s">
        <v>181</v>
      </c>
      <c r="BE379" s="230">
        <f>IF(N379="základní",J379,0)</f>
        <v>0</v>
      </c>
      <c r="BF379" s="230">
        <f>IF(N379="snížená",J379,0)</f>
        <v>0</v>
      </c>
      <c r="BG379" s="230">
        <f>IF(N379="zákl. přenesená",J379,0)</f>
        <v>0</v>
      </c>
      <c r="BH379" s="230">
        <f>IF(N379="sníž. přenesená",J379,0)</f>
        <v>0</v>
      </c>
      <c r="BI379" s="230">
        <f>IF(N379="nulová",J379,0)</f>
        <v>0</v>
      </c>
      <c r="BJ379" s="17" t="s">
        <v>127</v>
      </c>
      <c r="BK379" s="230">
        <f>ROUND(I379*H379,2)</f>
        <v>0</v>
      </c>
      <c r="BL379" s="17" t="s">
        <v>228</v>
      </c>
      <c r="BM379" s="229" t="s">
        <v>713</v>
      </c>
    </row>
    <row r="380" s="2" customFormat="1">
      <c r="A380" s="38"/>
      <c r="B380" s="39"/>
      <c r="C380" s="40"/>
      <c r="D380" s="231" t="s">
        <v>189</v>
      </c>
      <c r="E380" s="40"/>
      <c r="F380" s="232" t="s">
        <v>2447</v>
      </c>
      <c r="G380" s="40"/>
      <c r="H380" s="40"/>
      <c r="I380" s="233"/>
      <c r="J380" s="40"/>
      <c r="K380" s="40"/>
      <c r="L380" s="44"/>
      <c r="M380" s="234"/>
      <c r="N380" s="235"/>
      <c r="O380" s="91"/>
      <c r="P380" s="91"/>
      <c r="Q380" s="91"/>
      <c r="R380" s="91"/>
      <c r="S380" s="91"/>
      <c r="T380" s="92"/>
      <c r="U380" s="38"/>
      <c r="V380" s="38"/>
      <c r="W380" s="38"/>
      <c r="X380" s="38"/>
      <c r="Y380" s="38"/>
      <c r="Z380" s="38"/>
      <c r="AA380" s="38"/>
      <c r="AB380" s="38"/>
      <c r="AC380" s="38"/>
      <c r="AD380" s="38"/>
      <c r="AE380" s="38"/>
      <c r="AT380" s="17" t="s">
        <v>189</v>
      </c>
      <c r="AU380" s="17" t="s">
        <v>127</v>
      </c>
    </row>
    <row r="381" s="2" customFormat="1" ht="24.15" customHeight="1">
      <c r="A381" s="38"/>
      <c r="B381" s="39"/>
      <c r="C381" s="259" t="s">
        <v>452</v>
      </c>
      <c r="D381" s="259" t="s">
        <v>238</v>
      </c>
      <c r="E381" s="260" t="s">
        <v>2448</v>
      </c>
      <c r="F381" s="261" t="s">
        <v>2449</v>
      </c>
      <c r="G381" s="262" t="s">
        <v>235</v>
      </c>
      <c r="H381" s="263">
        <v>2</v>
      </c>
      <c r="I381" s="264"/>
      <c r="J381" s="265">
        <f>ROUND(I381*H381,2)</f>
        <v>0</v>
      </c>
      <c r="K381" s="261" t="s">
        <v>729</v>
      </c>
      <c r="L381" s="266"/>
      <c r="M381" s="267" t="s">
        <v>1</v>
      </c>
      <c r="N381" s="268" t="s">
        <v>45</v>
      </c>
      <c r="O381" s="91"/>
      <c r="P381" s="227">
        <f>O381*H381</f>
        <v>0</v>
      </c>
      <c r="Q381" s="227">
        <v>0</v>
      </c>
      <c r="R381" s="227">
        <f>Q381*H381</f>
        <v>0</v>
      </c>
      <c r="S381" s="227">
        <v>0</v>
      </c>
      <c r="T381" s="228">
        <f>S381*H381</f>
        <v>0</v>
      </c>
      <c r="U381" s="38"/>
      <c r="V381" s="38"/>
      <c r="W381" s="38"/>
      <c r="X381" s="38"/>
      <c r="Y381" s="38"/>
      <c r="Z381" s="38"/>
      <c r="AA381" s="38"/>
      <c r="AB381" s="38"/>
      <c r="AC381" s="38"/>
      <c r="AD381" s="38"/>
      <c r="AE381" s="38"/>
      <c r="AR381" s="229" t="s">
        <v>269</v>
      </c>
      <c r="AT381" s="229" t="s">
        <v>238</v>
      </c>
      <c r="AU381" s="229" t="s">
        <v>127</v>
      </c>
      <c r="AY381" s="17" t="s">
        <v>181</v>
      </c>
      <c r="BE381" s="230">
        <f>IF(N381="základní",J381,0)</f>
        <v>0</v>
      </c>
      <c r="BF381" s="230">
        <f>IF(N381="snížená",J381,0)</f>
        <v>0</v>
      </c>
      <c r="BG381" s="230">
        <f>IF(N381="zákl. přenesená",J381,0)</f>
        <v>0</v>
      </c>
      <c r="BH381" s="230">
        <f>IF(N381="sníž. přenesená",J381,0)</f>
        <v>0</v>
      </c>
      <c r="BI381" s="230">
        <f>IF(N381="nulová",J381,0)</f>
        <v>0</v>
      </c>
      <c r="BJ381" s="17" t="s">
        <v>127</v>
      </c>
      <c r="BK381" s="230">
        <f>ROUND(I381*H381,2)</f>
        <v>0</v>
      </c>
      <c r="BL381" s="17" t="s">
        <v>228</v>
      </c>
      <c r="BM381" s="229" t="s">
        <v>719</v>
      </c>
    </row>
    <row r="382" s="2" customFormat="1" ht="24.15" customHeight="1">
      <c r="A382" s="38"/>
      <c r="B382" s="39"/>
      <c r="C382" s="218" t="s">
        <v>721</v>
      </c>
      <c r="D382" s="218" t="s">
        <v>183</v>
      </c>
      <c r="E382" s="219" t="s">
        <v>2450</v>
      </c>
      <c r="F382" s="220" t="s">
        <v>2451</v>
      </c>
      <c r="G382" s="221" t="s">
        <v>235</v>
      </c>
      <c r="H382" s="222">
        <v>7</v>
      </c>
      <c r="I382" s="223"/>
      <c r="J382" s="224">
        <f>ROUND(I382*H382,2)</f>
        <v>0</v>
      </c>
      <c r="K382" s="220" t="s">
        <v>729</v>
      </c>
      <c r="L382" s="44"/>
      <c r="M382" s="225" t="s">
        <v>1</v>
      </c>
      <c r="N382" s="226" t="s">
        <v>45</v>
      </c>
      <c r="O382" s="91"/>
      <c r="P382" s="227">
        <f>O382*H382</f>
        <v>0</v>
      </c>
      <c r="Q382" s="227">
        <v>0</v>
      </c>
      <c r="R382" s="227">
        <f>Q382*H382</f>
        <v>0</v>
      </c>
      <c r="S382" s="227">
        <v>0</v>
      </c>
      <c r="T382" s="228">
        <f>S382*H382</f>
        <v>0</v>
      </c>
      <c r="U382" s="38"/>
      <c r="V382" s="38"/>
      <c r="W382" s="38"/>
      <c r="X382" s="38"/>
      <c r="Y382" s="38"/>
      <c r="Z382" s="38"/>
      <c r="AA382" s="38"/>
      <c r="AB382" s="38"/>
      <c r="AC382" s="38"/>
      <c r="AD382" s="38"/>
      <c r="AE382" s="38"/>
      <c r="AR382" s="229" t="s">
        <v>228</v>
      </c>
      <c r="AT382" s="229" t="s">
        <v>183</v>
      </c>
      <c r="AU382" s="229" t="s">
        <v>127</v>
      </c>
      <c r="AY382" s="17" t="s">
        <v>181</v>
      </c>
      <c r="BE382" s="230">
        <f>IF(N382="základní",J382,0)</f>
        <v>0</v>
      </c>
      <c r="BF382" s="230">
        <f>IF(N382="snížená",J382,0)</f>
        <v>0</v>
      </c>
      <c r="BG382" s="230">
        <f>IF(N382="zákl. přenesená",J382,0)</f>
        <v>0</v>
      </c>
      <c r="BH382" s="230">
        <f>IF(N382="sníž. přenesená",J382,0)</f>
        <v>0</v>
      </c>
      <c r="BI382" s="230">
        <f>IF(N382="nulová",J382,0)</f>
        <v>0</v>
      </c>
      <c r="BJ382" s="17" t="s">
        <v>127</v>
      </c>
      <c r="BK382" s="230">
        <f>ROUND(I382*H382,2)</f>
        <v>0</v>
      </c>
      <c r="BL382" s="17" t="s">
        <v>228</v>
      </c>
      <c r="BM382" s="229" t="s">
        <v>724</v>
      </c>
    </row>
    <row r="383" s="2" customFormat="1" ht="16.5" customHeight="1">
      <c r="A383" s="38"/>
      <c r="B383" s="39"/>
      <c r="C383" s="259" t="s">
        <v>461</v>
      </c>
      <c r="D383" s="259" t="s">
        <v>238</v>
      </c>
      <c r="E383" s="260" t="s">
        <v>2452</v>
      </c>
      <c r="F383" s="261" t="s">
        <v>2453</v>
      </c>
      <c r="G383" s="262" t="s">
        <v>2454</v>
      </c>
      <c r="H383" s="263">
        <v>7</v>
      </c>
      <c r="I383" s="264"/>
      <c r="J383" s="265">
        <f>ROUND(I383*H383,2)</f>
        <v>0</v>
      </c>
      <c r="K383" s="261" t="s">
        <v>187</v>
      </c>
      <c r="L383" s="266"/>
      <c r="M383" s="267" t="s">
        <v>1</v>
      </c>
      <c r="N383" s="268" t="s">
        <v>45</v>
      </c>
      <c r="O383" s="91"/>
      <c r="P383" s="227">
        <f>O383*H383</f>
        <v>0</v>
      </c>
      <c r="Q383" s="227">
        <v>0</v>
      </c>
      <c r="R383" s="227">
        <f>Q383*H383</f>
        <v>0</v>
      </c>
      <c r="S383" s="227">
        <v>0</v>
      </c>
      <c r="T383" s="228">
        <f>S383*H383</f>
        <v>0</v>
      </c>
      <c r="U383" s="38"/>
      <c r="V383" s="38"/>
      <c r="W383" s="38"/>
      <c r="X383" s="38"/>
      <c r="Y383" s="38"/>
      <c r="Z383" s="38"/>
      <c r="AA383" s="38"/>
      <c r="AB383" s="38"/>
      <c r="AC383" s="38"/>
      <c r="AD383" s="38"/>
      <c r="AE383" s="38"/>
      <c r="AR383" s="229" t="s">
        <v>269</v>
      </c>
      <c r="AT383" s="229" t="s">
        <v>238</v>
      </c>
      <c r="AU383" s="229" t="s">
        <v>127</v>
      </c>
      <c r="AY383" s="17" t="s">
        <v>181</v>
      </c>
      <c r="BE383" s="230">
        <f>IF(N383="základní",J383,0)</f>
        <v>0</v>
      </c>
      <c r="BF383" s="230">
        <f>IF(N383="snížená",J383,0)</f>
        <v>0</v>
      </c>
      <c r="BG383" s="230">
        <f>IF(N383="zákl. přenesená",J383,0)</f>
        <v>0</v>
      </c>
      <c r="BH383" s="230">
        <f>IF(N383="sníž. přenesená",J383,0)</f>
        <v>0</v>
      </c>
      <c r="BI383" s="230">
        <f>IF(N383="nulová",J383,0)</f>
        <v>0</v>
      </c>
      <c r="BJ383" s="17" t="s">
        <v>127</v>
      </c>
      <c r="BK383" s="230">
        <f>ROUND(I383*H383,2)</f>
        <v>0</v>
      </c>
      <c r="BL383" s="17" t="s">
        <v>228</v>
      </c>
      <c r="BM383" s="229" t="s">
        <v>730</v>
      </c>
    </row>
    <row r="384" s="2" customFormat="1" ht="24.15" customHeight="1">
      <c r="A384" s="38"/>
      <c r="B384" s="39"/>
      <c r="C384" s="218" t="s">
        <v>732</v>
      </c>
      <c r="D384" s="218" t="s">
        <v>183</v>
      </c>
      <c r="E384" s="219" t="s">
        <v>2455</v>
      </c>
      <c r="F384" s="220" t="s">
        <v>2456</v>
      </c>
      <c r="G384" s="221" t="s">
        <v>235</v>
      </c>
      <c r="H384" s="222">
        <v>7</v>
      </c>
      <c r="I384" s="223"/>
      <c r="J384" s="224">
        <f>ROUND(I384*H384,2)</f>
        <v>0</v>
      </c>
      <c r="K384" s="220" t="s">
        <v>187</v>
      </c>
      <c r="L384" s="44"/>
      <c r="M384" s="225" t="s">
        <v>1</v>
      </c>
      <c r="N384" s="226" t="s">
        <v>45</v>
      </c>
      <c r="O384" s="91"/>
      <c r="P384" s="227">
        <f>O384*H384</f>
        <v>0</v>
      </c>
      <c r="Q384" s="227">
        <v>0</v>
      </c>
      <c r="R384" s="227">
        <f>Q384*H384</f>
        <v>0</v>
      </c>
      <c r="S384" s="227">
        <v>0</v>
      </c>
      <c r="T384" s="228">
        <f>S384*H384</f>
        <v>0</v>
      </c>
      <c r="U384" s="38"/>
      <c r="V384" s="38"/>
      <c r="W384" s="38"/>
      <c r="X384" s="38"/>
      <c r="Y384" s="38"/>
      <c r="Z384" s="38"/>
      <c r="AA384" s="38"/>
      <c r="AB384" s="38"/>
      <c r="AC384" s="38"/>
      <c r="AD384" s="38"/>
      <c r="AE384" s="38"/>
      <c r="AR384" s="229" t="s">
        <v>228</v>
      </c>
      <c r="AT384" s="229" t="s">
        <v>183</v>
      </c>
      <c r="AU384" s="229" t="s">
        <v>127</v>
      </c>
      <c r="AY384" s="17" t="s">
        <v>181</v>
      </c>
      <c r="BE384" s="230">
        <f>IF(N384="základní",J384,0)</f>
        <v>0</v>
      </c>
      <c r="BF384" s="230">
        <f>IF(N384="snížená",J384,0)</f>
        <v>0</v>
      </c>
      <c r="BG384" s="230">
        <f>IF(N384="zákl. přenesená",J384,0)</f>
        <v>0</v>
      </c>
      <c r="BH384" s="230">
        <f>IF(N384="sníž. přenesená",J384,0)</f>
        <v>0</v>
      </c>
      <c r="BI384" s="230">
        <f>IF(N384="nulová",J384,0)</f>
        <v>0</v>
      </c>
      <c r="BJ384" s="17" t="s">
        <v>127</v>
      </c>
      <c r="BK384" s="230">
        <f>ROUND(I384*H384,2)</f>
        <v>0</v>
      </c>
      <c r="BL384" s="17" t="s">
        <v>228</v>
      </c>
      <c r="BM384" s="229" t="s">
        <v>735</v>
      </c>
    </row>
    <row r="385" s="2" customFormat="1">
      <c r="A385" s="38"/>
      <c r="B385" s="39"/>
      <c r="C385" s="40"/>
      <c r="D385" s="231" t="s">
        <v>189</v>
      </c>
      <c r="E385" s="40"/>
      <c r="F385" s="232" t="s">
        <v>2457</v>
      </c>
      <c r="G385" s="40"/>
      <c r="H385" s="40"/>
      <c r="I385" s="233"/>
      <c r="J385" s="40"/>
      <c r="K385" s="40"/>
      <c r="L385" s="44"/>
      <c r="M385" s="234"/>
      <c r="N385" s="235"/>
      <c r="O385" s="91"/>
      <c r="P385" s="91"/>
      <c r="Q385" s="91"/>
      <c r="R385" s="91"/>
      <c r="S385" s="91"/>
      <c r="T385" s="92"/>
      <c r="U385" s="38"/>
      <c r="V385" s="38"/>
      <c r="W385" s="38"/>
      <c r="X385" s="38"/>
      <c r="Y385" s="38"/>
      <c r="Z385" s="38"/>
      <c r="AA385" s="38"/>
      <c r="AB385" s="38"/>
      <c r="AC385" s="38"/>
      <c r="AD385" s="38"/>
      <c r="AE385" s="38"/>
      <c r="AT385" s="17" t="s">
        <v>189</v>
      </c>
      <c r="AU385" s="17" t="s">
        <v>127</v>
      </c>
    </row>
    <row r="386" s="2" customFormat="1" ht="16.5" customHeight="1">
      <c r="A386" s="38"/>
      <c r="B386" s="39"/>
      <c r="C386" s="259" t="s">
        <v>470</v>
      </c>
      <c r="D386" s="259" t="s">
        <v>238</v>
      </c>
      <c r="E386" s="260" t="s">
        <v>2458</v>
      </c>
      <c r="F386" s="261" t="s">
        <v>2459</v>
      </c>
      <c r="G386" s="262" t="s">
        <v>235</v>
      </c>
      <c r="H386" s="263">
        <v>7</v>
      </c>
      <c r="I386" s="264"/>
      <c r="J386" s="265">
        <f>ROUND(I386*H386,2)</f>
        <v>0</v>
      </c>
      <c r="K386" s="261" t="s">
        <v>729</v>
      </c>
      <c r="L386" s="266"/>
      <c r="M386" s="267" t="s">
        <v>1</v>
      </c>
      <c r="N386" s="268" t="s">
        <v>45</v>
      </c>
      <c r="O386" s="91"/>
      <c r="P386" s="227">
        <f>O386*H386</f>
        <v>0</v>
      </c>
      <c r="Q386" s="227">
        <v>0</v>
      </c>
      <c r="R386" s="227">
        <f>Q386*H386</f>
        <v>0</v>
      </c>
      <c r="S386" s="227">
        <v>0</v>
      </c>
      <c r="T386" s="228">
        <f>S386*H386</f>
        <v>0</v>
      </c>
      <c r="U386" s="38"/>
      <c r="V386" s="38"/>
      <c r="W386" s="38"/>
      <c r="X386" s="38"/>
      <c r="Y386" s="38"/>
      <c r="Z386" s="38"/>
      <c r="AA386" s="38"/>
      <c r="AB386" s="38"/>
      <c r="AC386" s="38"/>
      <c r="AD386" s="38"/>
      <c r="AE386" s="38"/>
      <c r="AR386" s="229" t="s">
        <v>269</v>
      </c>
      <c r="AT386" s="229" t="s">
        <v>238</v>
      </c>
      <c r="AU386" s="229" t="s">
        <v>127</v>
      </c>
      <c r="AY386" s="17" t="s">
        <v>181</v>
      </c>
      <c r="BE386" s="230">
        <f>IF(N386="základní",J386,0)</f>
        <v>0</v>
      </c>
      <c r="BF386" s="230">
        <f>IF(N386="snížená",J386,0)</f>
        <v>0</v>
      </c>
      <c r="BG386" s="230">
        <f>IF(N386="zákl. přenesená",J386,0)</f>
        <v>0</v>
      </c>
      <c r="BH386" s="230">
        <f>IF(N386="sníž. přenesená",J386,0)</f>
        <v>0</v>
      </c>
      <c r="BI386" s="230">
        <f>IF(N386="nulová",J386,0)</f>
        <v>0</v>
      </c>
      <c r="BJ386" s="17" t="s">
        <v>127</v>
      </c>
      <c r="BK386" s="230">
        <f>ROUND(I386*H386,2)</f>
        <v>0</v>
      </c>
      <c r="BL386" s="17" t="s">
        <v>228</v>
      </c>
      <c r="BM386" s="229" t="s">
        <v>739</v>
      </c>
    </row>
    <row r="387" s="2" customFormat="1" ht="24.15" customHeight="1">
      <c r="A387" s="38"/>
      <c r="B387" s="39"/>
      <c r="C387" s="218" t="s">
        <v>741</v>
      </c>
      <c r="D387" s="218" t="s">
        <v>183</v>
      </c>
      <c r="E387" s="219" t="s">
        <v>2460</v>
      </c>
      <c r="F387" s="220" t="s">
        <v>2461</v>
      </c>
      <c r="G387" s="221" t="s">
        <v>235</v>
      </c>
      <c r="H387" s="222">
        <v>5</v>
      </c>
      <c r="I387" s="223"/>
      <c r="J387" s="224">
        <f>ROUND(I387*H387,2)</f>
        <v>0</v>
      </c>
      <c r="K387" s="220" t="s">
        <v>187</v>
      </c>
      <c r="L387" s="44"/>
      <c r="M387" s="225" t="s">
        <v>1</v>
      </c>
      <c r="N387" s="226" t="s">
        <v>45</v>
      </c>
      <c r="O387" s="91"/>
      <c r="P387" s="227">
        <f>O387*H387</f>
        <v>0</v>
      </c>
      <c r="Q387" s="227">
        <v>0</v>
      </c>
      <c r="R387" s="227">
        <f>Q387*H387</f>
        <v>0</v>
      </c>
      <c r="S387" s="227">
        <v>0</v>
      </c>
      <c r="T387" s="228">
        <f>S387*H387</f>
        <v>0</v>
      </c>
      <c r="U387" s="38"/>
      <c r="V387" s="38"/>
      <c r="W387" s="38"/>
      <c r="X387" s="38"/>
      <c r="Y387" s="38"/>
      <c r="Z387" s="38"/>
      <c r="AA387" s="38"/>
      <c r="AB387" s="38"/>
      <c r="AC387" s="38"/>
      <c r="AD387" s="38"/>
      <c r="AE387" s="38"/>
      <c r="AR387" s="229" t="s">
        <v>228</v>
      </c>
      <c r="AT387" s="229" t="s">
        <v>183</v>
      </c>
      <c r="AU387" s="229" t="s">
        <v>127</v>
      </c>
      <c r="AY387" s="17" t="s">
        <v>181</v>
      </c>
      <c r="BE387" s="230">
        <f>IF(N387="základní",J387,0)</f>
        <v>0</v>
      </c>
      <c r="BF387" s="230">
        <f>IF(N387="snížená",J387,0)</f>
        <v>0</v>
      </c>
      <c r="BG387" s="230">
        <f>IF(N387="zákl. přenesená",J387,0)</f>
        <v>0</v>
      </c>
      <c r="BH387" s="230">
        <f>IF(N387="sníž. přenesená",J387,0)</f>
        <v>0</v>
      </c>
      <c r="BI387" s="230">
        <f>IF(N387="nulová",J387,0)</f>
        <v>0</v>
      </c>
      <c r="BJ387" s="17" t="s">
        <v>127</v>
      </c>
      <c r="BK387" s="230">
        <f>ROUND(I387*H387,2)</f>
        <v>0</v>
      </c>
      <c r="BL387" s="17" t="s">
        <v>228</v>
      </c>
      <c r="BM387" s="229" t="s">
        <v>744</v>
      </c>
    </row>
    <row r="388" s="2" customFormat="1">
      <c r="A388" s="38"/>
      <c r="B388" s="39"/>
      <c r="C388" s="40"/>
      <c r="D388" s="231" t="s">
        <v>189</v>
      </c>
      <c r="E388" s="40"/>
      <c r="F388" s="232" t="s">
        <v>2462</v>
      </c>
      <c r="G388" s="40"/>
      <c r="H388" s="40"/>
      <c r="I388" s="233"/>
      <c r="J388" s="40"/>
      <c r="K388" s="40"/>
      <c r="L388" s="44"/>
      <c r="M388" s="234"/>
      <c r="N388" s="235"/>
      <c r="O388" s="91"/>
      <c r="P388" s="91"/>
      <c r="Q388" s="91"/>
      <c r="R388" s="91"/>
      <c r="S388" s="91"/>
      <c r="T388" s="92"/>
      <c r="U388" s="38"/>
      <c r="V388" s="38"/>
      <c r="W388" s="38"/>
      <c r="X388" s="38"/>
      <c r="Y388" s="38"/>
      <c r="Z388" s="38"/>
      <c r="AA388" s="38"/>
      <c r="AB388" s="38"/>
      <c r="AC388" s="38"/>
      <c r="AD388" s="38"/>
      <c r="AE388" s="38"/>
      <c r="AT388" s="17" t="s">
        <v>189</v>
      </c>
      <c r="AU388" s="17" t="s">
        <v>127</v>
      </c>
    </row>
    <row r="389" s="13" customFormat="1">
      <c r="A389" s="13"/>
      <c r="B389" s="236"/>
      <c r="C389" s="237"/>
      <c r="D389" s="238" t="s">
        <v>191</v>
      </c>
      <c r="E389" s="239" t="s">
        <v>1</v>
      </c>
      <c r="F389" s="240" t="s">
        <v>2463</v>
      </c>
      <c r="G389" s="237"/>
      <c r="H389" s="241">
        <v>5</v>
      </c>
      <c r="I389" s="242"/>
      <c r="J389" s="237"/>
      <c r="K389" s="237"/>
      <c r="L389" s="243"/>
      <c r="M389" s="244"/>
      <c r="N389" s="245"/>
      <c r="O389" s="245"/>
      <c r="P389" s="245"/>
      <c r="Q389" s="245"/>
      <c r="R389" s="245"/>
      <c r="S389" s="245"/>
      <c r="T389" s="246"/>
      <c r="U389" s="13"/>
      <c r="V389" s="13"/>
      <c r="W389" s="13"/>
      <c r="X389" s="13"/>
      <c r="Y389" s="13"/>
      <c r="Z389" s="13"/>
      <c r="AA389" s="13"/>
      <c r="AB389" s="13"/>
      <c r="AC389" s="13"/>
      <c r="AD389" s="13"/>
      <c r="AE389" s="13"/>
      <c r="AT389" s="247" t="s">
        <v>191</v>
      </c>
      <c r="AU389" s="247" t="s">
        <v>127</v>
      </c>
      <c r="AV389" s="13" t="s">
        <v>127</v>
      </c>
      <c r="AW389" s="13" t="s">
        <v>36</v>
      </c>
      <c r="AX389" s="13" t="s">
        <v>79</v>
      </c>
      <c r="AY389" s="247" t="s">
        <v>181</v>
      </c>
    </row>
    <row r="390" s="14" customFormat="1">
      <c r="A390" s="14"/>
      <c r="B390" s="248"/>
      <c r="C390" s="249"/>
      <c r="D390" s="238" t="s">
        <v>191</v>
      </c>
      <c r="E390" s="250" t="s">
        <v>1</v>
      </c>
      <c r="F390" s="251" t="s">
        <v>193</v>
      </c>
      <c r="G390" s="249"/>
      <c r="H390" s="252">
        <v>5</v>
      </c>
      <c r="I390" s="253"/>
      <c r="J390" s="249"/>
      <c r="K390" s="249"/>
      <c r="L390" s="254"/>
      <c r="M390" s="255"/>
      <c r="N390" s="256"/>
      <c r="O390" s="256"/>
      <c r="P390" s="256"/>
      <c r="Q390" s="256"/>
      <c r="R390" s="256"/>
      <c r="S390" s="256"/>
      <c r="T390" s="257"/>
      <c r="U390" s="14"/>
      <c r="V390" s="14"/>
      <c r="W390" s="14"/>
      <c r="X390" s="14"/>
      <c r="Y390" s="14"/>
      <c r="Z390" s="14"/>
      <c r="AA390" s="14"/>
      <c r="AB390" s="14"/>
      <c r="AC390" s="14"/>
      <c r="AD390" s="14"/>
      <c r="AE390" s="14"/>
      <c r="AT390" s="258" t="s">
        <v>191</v>
      </c>
      <c r="AU390" s="258" t="s">
        <v>127</v>
      </c>
      <c r="AV390" s="14" t="s">
        <v>188</v>
      </c>
      <c r="AW390" s="14" t="s">
        <v>36</v>
      </c>
      <c r="AX390" s="14" t="s">
        <v>86</v>
      </c>
      <c r="AY390" s="258" t="s">
        <v>181</v>
      </c>
    </row>
    <row r="391" s="2" customFormat="1" ht="16.5" customHeight="1">
      <c r="A391" s="38"/>
      <c r="B391" s="39"/>
      <c r="C391" s="259" t="s">
        <v>479</v>
      </c>
      <c r="D391" s="259" t="s">
        <v>238</v>
      </c>
      <c r="E391" s="260" t="s">
        <v>2464</v>
      </c>
      <c r="F391" s="261" t="s">
        <v>2465</v>
      </c>
      <c r="G391" s="262" t="s">
        <v>235</v>
      </c>
      <c r="H391" s="263">
        <v>5</v>
      </c>
      <c r="I391" s="264"/>
      <c r="J391" s="265">
        <f>ROUND(I391*H391,2)</f>
        <v>0</v>
      </c>
      <c r="K391" s="261" t="s">
        <v>187</v>
      </c>
      <c r="L391" s="266"/>
      <c r="M391" s="267" t="s">
        <v>1</v>
      </c>
      <c r="N391" s="268" t="s">
        <v>45</v>
      </c>
      <c r="O391" s="91"/>
      <c r="P391" s="227">
        <f>O391*H391</f>
        <v>0</v>
      </c>
      <c r="Q391" s="227">
        <v>0</v>
      </c>
      <c r="R391" s="227">
        <f>Q391*H391</f>
        <v>0</v>
      </c>
      <c r="S391" s="227">
        <v>0</v>
      </c>
      <c r="T391" s="228">
        <f>S391*H391</f>
        <v>0</v>
      </c>
      <c r="U391" s="38"/>
      <c r="V391" s="38"/>
      <c r="W391" s="38"/>
      <c r="X391" s="38"/>
      <c r="Y391" s="38"/>
      <c r="Z391" s="38"/>
      <c r="AA391" s="38"/>
      <c r="AB391" s="38"/>
      <c r="AC391" s="38"/>
      <c r="AD391" s="38"/>
      <c r="AE391" s="38"/>
      <c r="AR391" s="229" t="s">
        <v>269</v>
      </c>
      <c r="AT391" s="229" t="s">
        <v>238</v>
      </c>
      <c r="AU391" s="229" t="s">
        <v>127</v>
      </c>
      <c r="AY391" s="17" t="s">
        <v>181</v>
      </c>
      <c r="BE391" s="230">
        <f>IF(N391="základní",J391,0)</f>
        <v>0</v>
      </c>
      <c r="BF391" s="230">
        <f>IF(N391="snížená",J391,0)</f>
        <v>0</v>
      </c>
      <c r="BG391" s="230">
        <f>IF(N391="zákl. přenesená",J391,0)</f>
        <v>0</v>
      </c>
      <c r="BH391" s="230">
        <f>IF(N391="sníž. přenesená",J391,0)</f>
        <v>0</v>
      </c>
      <c r="BI391" s="230">
        <f>IF(N391="nulová",J391,0)</f>
        <v>0</v>
      </c>
      <c r="BJ391" s="17" t="s">
        <v>127</v>
      </c>
      <c r="BK391" s="230">
        <f>ROUND(I391*H391,2)</f>
        <v>0</v>
      </c>
      <c r="BL391" s="17" t="s">
        <v>228</v>
      </c>
      <c r="BM391" s="229" t="s">
        <v>750</v>
      </c>
    </row>
    <row r="392" s="2" customFormat="1" ht="24.15" customHeight="1">
      <c r="A392" s="38"/>
      <c r="B392" s="39"/>
      <c r="C392" s="218" t="s">
        <v>752</v>
      </c>
      <c r="D392" s="218" t="s">
        <v>183</v>
      </c>
      <c r="E392" s="219" t="s">
        <v>2466</v>
      </c>
      <c r="F392" s="220" t="s">
        <v>2467</v>
      </c>
      <c r="G392" s="221" t="s">
        <v>235</v>
      </c>
      <c r="H392" s="222">
        <v>7</v>
      </c>
      <c r="I392" s="223"/>
      <c r="J392" s="224">
        <f>ROUND(I392*H392,2)</f>
        <v>0</v>
      </c>
      <c r="K392" s="220" t="s">
        <v>187</v>
      </c>
      <c r="L392" s="44"/>
      <c r="M392" s="225" t="s">
        <v>1</v>
      </c>
      <c r="N392" s="226" t="s">
        <v>45</v>
      </c>
      <c r="O392" s="91"/>
      <c r="P392" s="227">
        <f>O392*H392</f>
        <v>0</v>
      </c>
      <c r="Q392" s="227">
        <v>0</v>
      </c>
      <c r="R392" s="227">
        <f>Q392*H392</f>
        <v>0</v>
      </c>
      <c r="S392" s="227">
        <v>0</v>
      </c>
      <c r="T392" s="228">
        <f>S392*H392</f>
        <v>0</v>
      </c>
      <c r="U392" s="38"/>
      <c r="V392" s="38"/>
      <c r="W392" s="38"/>
      <c r="X392" s="38"/>
      <c r="Y392" s="38"/>
      <c r="Z392" s="38"/>
      <c r="AA392" s="38"/>
      <c r="AB392" s="38"/>
      <c r="AC392" s="38"/>
      <c r="AD392" s="38"/>
      <c r="AE392" s="38"/>
      <c r="AR392" s="229" t="s">
        <v>228</v>
      </c>
      <c r="AT392" s="229" t="s">
        <v>183</v>
      </c>
      <c r="AU392" s="229" t="s">
        <v>127</v>
      </c>
      <c r="AY392" s="17" t="s">
        <v>181</v>
      </c>
      <c r="BE392" s="230">
        <f>IF(N392="základní",J392,0)</f>
        <v>0</v>
      </c>
      <c r="BF392" s="230">
        <f>IF(N392="snížená",J392,0)</f>
        <v>0</v>
      </c>
      <c r="BG392" s="230">
        <f>IF(N392="zákl. přenesená",J392,0)</f>
        <v>0</v>
      </c>
      <c r="BH392" s="230">
        <f>IF(N392="sníž. přenesená",J392,0)</f>
        <v>0</v>
      </c>
      <c r="BI392" s="230">
        <f>IF(N392="nulová",J392,0)</f>
        <v>0</v>
      </c>
      <c r="BJ392" s="17" t="s">
        <v>127</v>
      </c>
      <c r="BK392" s="230">
        <f>ROUND(I392*H392,2)</f>
        <v>0</v>
      </c>
      <c r="BL392" s="17" t="s">
        <v>228</v>
      </c>
      <c r="BM392" s="229" t="s">
        <v>755</v>
      </c>
    </row>
    <row r="393" s="2" customFormat="1">
      <c r="A393" s="38"/>
      <c r="B393" s="39"/>
      <c r="C393" s="40"/>
      <c r="D393" s="231" t="s">
        <v>189</v>
      </c>
      <c r="E393" s="40"/>
      <c r="F393" s="232" t="s">
        <v>2468</v>
      </c>
      <c r="G393" s="40"/>
      <c r="H393" s="40"/>
      <c r="I393" s="233"/>
      <c r="J393" s="40"/>
      <c r="K393" s="40"/>
      <c r="L393" s="44"/>
      <c r="M393" s="234"/>
      <c r="N393" s="235"/>
      <c r="O393" s="91"/>
      <c r="P393" s="91"/>
      <c r="Q393" s="91"/>
      <c r="R393" s="91"/>
      <c r="S393" s="91"/>
      <c r="T393" s="92"/>
      <c r="U393" s="38"/>
      <c r="V393" s="38"/>
      <c r="W393" s="38"/>
      <c r="X393" s="38"/>
      <c r="Y393" s="38"/>
      <c r="Z393" s="38"/>
      <c r="AA393" s="38"/>
      <c r="AB393" s="38"/>
      <c r="AC393" s="38"/>
      <c r="AD393" s="38"/>
      <c r="AE393" s="38"/>
      <c r="AT393" s="17" t="s">
        <v>189</v>
      </c>
      <c r="AU393" s="17" t="s">
        <v>127</v>
      </c>
    </row>
    <row r="394" s="2" customFormat="1" ht="24.15" customHeight="1">
      <c r="A394" s="38"/>
      <c r="B394" s="39"/>
      <c r="C394" s="259" t="s">
        <v>483</v>
      </c>
      <c r="D394" s="259" t="s">
        <v>238</v>
      </c>
      <c r="E394" s="260" t="s">
        <v>2469</v>
      </c>
      <c r="F394" s="261" t="s">
        <v>2470</v>
      </c>
      <c r="G394" s="262" t="s">
        <v>235</v>
      </c>
      <c r="H394" s="263">
        <v>7</v>
      </c>
      <c r="I394" s="264"/>
      <c r="J394" s="265">
        <f>ROUND(I394*H394,2)</f>
        <v>0</v>
      </c>
      <c r="K394" s="261" t="s">
        <v>187</v>
      </c>
      <c r="L394" s="266"/>
      <c r="M394" s="267" t="s">
        <v>1</v>
      </c>
      <c r="N394" s="268" t="s">
        <v>45</v>
      </c>
      <c r="O394" s="91"/>
      <c r="P394" s="227">
        <f>O394*H394</f>
        <v>0</v>
      </c>
      <c r="Q394" s="227">
        <v>0</v>
      </c>
      <c r="R394" s="227">
        <f>Q394*H394</f>
        <v>0</v>
      </c>
      <c r="S394" s="227">
        <v>0</v>
      </c>
      <c r="T394" s="228">
        <f>S394*H394</f>
        <v>0</v>
      </c>
      <c r="U394" s="38"/>
      <c r="V394" s="38"/>
      <c r="W394" s="38"/>
      <c r="X394" s="38"/>
      <c r="Y394" s="38"/>
      <c r="Z394" s="38"/>
      <c r="AA394" s="38"/>
      <c r="AB394" s="38"/>
      <c r="AC394" s="38"/>
      <c r="AD394" s="38"/>
      <c r="AE394" s="38"/>
      <c r="AR394" s="229" t="s">
        <v>269</v>
      </c>
      <c r="AT394" s="229" t="s">
        <v>238</v>
      </c>
      <c r="AU394" s="229" t="s">
        <v>127</v>
      </c>
      <c r="AY394" s="17" t="s">
        <v>181</v>
      </c>
      <c r="BE394" s="230">
        <f>IF(N394="základní",J394,0)</f>
        <v>0</v>
      </c>
      <c r="BF394" s="230">
        <f>IF(N394="snížená",J394,0)</f>
        <v>0</v>
      </c>
      <c r="BG394" s="230">
        <f>IF(N394="zákl. přenesená",J394,0)</f>
        <v>0</v>
      </c>
      <c r="BH394" s="230">
        <f>IF(N394="sníž. přenesená",J394,0)</f>
        <v>0</v>
      </c>
      <c r="BI394" s="230">
        <f>IF(N394="nulová",J394,0)</f>
        <v>0</v>
      </c>
      <c r="BJ394" s="17" t="s">
        <v>127</v>
      </c>
      <c r="BK394" s="230">
        <f>ROUND(I394*H394,2)</f>
        <v>0</v>
      </c>
      <c r="BL394" s="17" t="s">
        <v>228</v>
      </c>
      <c r="BM394" s="229" t="s">
        <v>760</v>
      </c>
    </row>
    <row r="395" s="2" customFormat="1" ht="24.15" customHeight="1">
      <c r="A395" s="38"/>
      <c r="B395" s="39"/>
      <c r="C395" s="218" t="s">
        <v>762</v>
      </c>
      <c r="D395" s="218" t="s">
        <v>183</v>
      </c>
      <c r="E395" s="219" t="s">
        <v>2471</v>
      </c>
      <c r="F395" s="220" t="s">
        <v>2472</v>
      </c>
      <c r="G395" s="221" t="s">
        <v>235</v>
      </c>
      <c r="H395" s="222">
        <v>2</v>
      </c>
      <c r="I395" s="223"/>
      <c r="J395" s="224">
        <f>ROUND(I395*H395,2)</f>
        <v>0</v>
      </c>
      <c r="K395" s="220" t="s">
        <v>187</v>
      </c>
      <c r="L395" s="44"/>
      <c r="M395" s="225" t="s">
        <v>1</v>
      </c>
      <c r="N395" s="226" t="s">
        <v>45</v>
      </c>
      <c r="O395" s="91"/>
      <c r="P395" s="227">
        <f>O395*H395</f>
        <v>0</v>
      </c>
      <c r="Q395" s="227">
        <v>0</v>
      </c>
      <c r="R395" s="227">
        <f>Q395*H395</f>
        <v>0</v>
      </c>
      <c r="S395" s="227">
        <v>0</v>
      </c>
      <c r="T395" s="228">
        <f>S395*H395</f>
        <v>0</v>
      </c>
      <c r="U395" s="38"/>
      <c r="V395" s="38"/>
      <c r="W395" s="38"/>
      <c r="X395" s="38"/>
      <c r="Y395" s="38"/>
      <c r="Z395" s="38"/>
      <c r="AA395" s="38"/>
      <c r="AB395" s="38"/>
      <c r="AC395" s="38"/>
      <c r="AD395" s="38"/>
      <c r="AE395" s="38"/>
      <c r="AR395" s="229" t="s">
        <v>228</v>
      </c>
      <c r="AT395" s="229" t="s">
        <v>183</v>
      </c>
      <c r="AU395" s="229" t="s">
        <v>127</v>
      </c>
      <c r="AY395" s="17" t="s">
        <v>181</v>
      </c>
      <c r="BE395" s="230">
        <f>IF(N395="základní",J395,0)</f>
        <v>0</v>
      </c>
      <c r="BF395" s="230">
        <f>IF(N395="snížená",J395,0)</f>
        <v>0</v>
      </c>
      <c r="BG395" s="230">
        <f>IF(N395="zákl. přenesená",J395,0)</f>
        <v>0</v>
      </c>
      <c r="BH395" s="230">
        <f>IF(N395="sníž. přenesená",J395,0)</f>
        <v>0</v>
      </c>
      <c r="BI395" s="230">
        <f>IF(N395="nulová",J395,0)</f>
        <v>0</v>
      </c>
      <c r="BJ395" s="17" t="s">
        <v>127</v>
      </c>
      <c r="BK395" s="230">
        <f>ROUND(I395*H395,2)</f>
        <v>0</v>
      </c>
      <c r="BL395" s="17" t="s">
        <v>228</v>
      </c>
      <c r="BM395" s="229" t="s">
        <v>765</v>
      </c>
    </row>
    <row r="396" s="2" customFormat="1">
      <c r="A396" s="38"/>
      <c r="B396" s="39"/>
      <c r="C396" s="40"/>
      <c r="D396" s="231" t="s">
        <v>189</v>
      </c>
      <c r="E396" s="40"/>
      <c r="F396" s="232" t="s">
        <v>2473</v>
      </c>
      <c r="G396" s="40"/>
      <c r="H396" s="40"/>
      <c r="I396" s="233"/>
      <c r="J396" s="40"/>
      <c r="K396" s="40"/>
      <c r="L396" s="44"/>
      <c r="M396" s="234"/>
      <c r="N396" s="235"/>
      <c r="O396" s="91"/>
      <c r="P396" s="91"/>
      <c r="Q396" s="91"/>
      <c r="R396" s="91"/>
      <c r="S396" s="91"/>
      <c r="T396" s="92"/>
      <c r="U396" s="38"/>
      <c r="V396" s="38"/>
      <c r="W396" s="38"/>
      <c r="X396" s="38"/>
      <c r="Y396" s="38"/>
      <c r="Z396" s="38"/>
      <c r="AA396" s="38"/>
      <c r="AB396" s="38"/>
      <c r="AC396" s="38"/>
      <c r="AD396" s="38"/>
      <c r="AE396" s="38"/>
      <c r="AT396" s="17" t="s">
        <v>189</v>
      </c>
      <c r="AU396" s="17" t="s">
        <v>127</v>
      </c>
    </row>
    <row r="397" s="2" customFormat="1" ht="24.15" customHeight="1">
      <c r="A397" s="38"/>
      <c r="B397" s="39"/>
      <c r="C397" s="259" t="s">
        <v>490</v>
      </c>
      <c r="D397" s="259" t="s">
        <v>238</v>
      </c>
      <c r="E397" s="260" t="s">
        <v>2474</v>
      </c>
      <c r="F397" s="261" t="s">
        <v>2475</v>
      </c>
      <c r="G397" s="262" t="s">
        <v>235</v>
      </c>
      <c r="H397" s="263">
        <v>2</v>
      </c>
      <c r="I397" s="264"/>
      <c r="J397" s="265">
        <f>ROUND(I397*H397,2)</f>
        <v>0</v>
      </c>
      <c r="K397" s="261" t="s">
        <v>187</v>
      </c>
      <c r="L397" s="266"/>
      <c r="M397" s="267" t="s">
        <v>1</v>
      </c>
      <c r="N397" s="268" t="s">
        <v>45</v>
      </c>
      <c r="O397" s="91"/>
      <c r="P397" s="227">
        <f>O397*H397</f>
        <v>0</v>
      </c>
      <c r="Q397" s="227">
        <v>0</v>
      </c>
      <c r="R397" s="227">
        <f>Q397*H397</f>
        <v>0</v>
      </c>
      <c r="S397" s="227">
        <v>0</v>
      </c>
      <c r="T397" s="228">
        <f>S397*H397</f>
        <v>0</v>
      </c>
      <c r="U397" s="38"/>
      <c r="V397" s="38"/>
      <c r="W397" s="38"/>
      <c r="X397" s="38"/>
      <c r="Y397" s="38"/>
      <c r="Z397" s="38"/>
      <c r="AA397" s="38"/>
      <c r="AB397" s="38"/>
      <c r="AC397" s="38"/>
      <c r="AD397" s="38"/>
      <c r="AE397" s="38"/>
      <c r="AR397" s="229" t="s">
        <v>269</v>
      </c>
      <c r="AT397" s="229" t="s">
        <v>238</v>
      </c>
      <c r="AU397" s="229" t="s">
        <v>127</v>
      </c>
      <c r="AY397" s="17" t="s">
        <v>181</v>
      </c>
      <c r="BE397" s="230">
        <f>IF(N397="základní",J397,0)</f>
        <v>0</v>
      </c>
      <c r="BF397" s="230">
        <f>IF(N397="snížená",J397,0)</f>
        <v>0</v>
      </c>
      <c r="BG397" s="230">
        <f>IF(N397="zákl. přenesená",J397,0)</f>
        <v>0</v>
      </c>
      <c r="BH397" s="230">
        <f>IF(N397="sníž. přenesená",J397,0)</f>
        <v>0</v>
      </c>
      <c r="BI397" s="230">
        <f>IF(N397="nulová",J397,0)</f>
        <v>0</v>
      </c>
      <c r="BJ397" s="17" t="s">
        <v>127</v>
      </c>
      <c r="BK397" s="230">
        <f>ROUND(I397*H397,2)</f>
        <v>0</v>
      </c>
      <c r="BL397" s="17" t="s">
        <v>228</v>
      </c>
      <c r="BM397" s="229" t="s">
        <v>769</v>
      </c>
    </row>
    <row r="398" s="2" customFormat="1" ht="24.15" customHeight="1">
      <c r="A398" s="38"/>
      <c r="B398" s="39"/>
      <c r="C398" s="218" t="s">
        <v>771</v>
      </c>
      <c r="D398" s="218" t="s">
        <v>183</v>
      </c>
      <c r="E398" s="219" t="s">
        <v>2476</v>
      </c>
      <c r="F398" s="220" t="s">
        <v>2477</v>
      </c>
      <c r="G398" s="221" t="s">
        <v>235</v>
      </c>
      <c r="H398" s="222">
        <v>5</v>
      </c>
      <c r="I398" s="223"/>
      <c r="J398" s="224">
        <f>ROUND(I398*H398,2)</f>
        <v>0</v>
      </c>
      <c r="K398" s="220" t="s">
        <v>187</v>
      </c>
      <c r="L398" s="44"/>
      <c r="M398" s="225" t="s">
        <v>1</v>
      </c>
      <c r="N398" s="226" t="s">
        <v>45</v>
      </c>
      <c r="O398" s="91"/>
      <c r="P398" s="227">
        <f>O398*H398</f>
        <v>0</v>
      </c>
      <c r="Q398" s="227">
        <v>0</v>
      </c>
      <c r="R398" s="227">
        <f>Q398*H398</f>
        <v>0</v>
      </c>
      <c r="S398" s="227">
        <v>0</v>
      </c>
      <c r="T398" s="228">
        <f>S398*H398</f>
        <v>0</v>
      </c>
      <c r="U398" s="38"/>
      <c r="V398" s="38"/>
      <c r="W398" s="38"/>
      <c r="X398" s="38"/>
      <c r="Y398" s="38"/>
      <c r="Z398" s="38"/>
      <c r="AA398" s="38"/>
      <c r="AB398" s="38"/>
      <c r="AC398" s="38"/>
      <c r="AD398" s="38"/>
      <c r="AE398" s="38"/>
      <c r="AR398" s="229" t="s">
        <v>228</v>
      </c>
      <c r="AT398" s="229" t="s">
        <v>183</v>
      </c>
      <c r="AU398" s="229" t="s">
        <v>127</v>
      </c>
      <c r="AY398" s="17" t="s">
        <v>181</v>
      </c>
      <c r="BE398" s="230">
        <f>IF(N398="základní",J398,0)</f>
        <v>0</v>
      </c>
      <c r="BF398" s="230">
        <f>IF(N398="snížená",J398,0)</f>
        <v>0</v>
      </c>
      <c r="BG398" s="230">
        <f>IF(N398="zákl. přenesená",J398,0)</f>
        <v>0</v>
      </c>
      <c r="BH398" s="230">
        <f>IF(N398="sníž. přenesená",J398,0)</f>
        <v>0</v>
      </c>
      <c r="BI398" s="230">
        <f>IF(N398="nulová",J398,0)</f>
        <v>0</v>
      </c>
      <c r="BJ398" s="17" t="s">
        <v>127</v>
      </c>
      <c r="BK398" s="230">
        <f>ROUND(I398*H398,2)</f>
        <v>0</v>
      </c>
      <c r="BL398" s="17" t="s">
        <v>228</v>
      </c>
      <c r="BM398" s="229" t="s">
        <v>774</v>
      </c>
    </row>
    <row r="399" s="2" customFormat="1">
      <c r="A399" s="38"/>
      <c r="B399" s="39"/>
      <c r="C399" s="40"/>
      <c r="D399" s="231" t="s">
        <v>189</v>
      </c>
      <c r="E399" s="40"/>
      <c r="F399" s="232" t="s">
        <v>2478</v>
      </c>
      <c r="G399" s="40"/>
      <c r="H399" s="40"/>
      <c r="I399" s="233"/>
      <c r="J399" s="40"/>
      <c r="K399" s="40"/>
      <c r="L399" s="44"/>
      <c r="M399" s="234"/>
      <c r="N399" s="235"/>
      <c r="O399" s="91"/>
      <c r="P399" s="91"/>
      <c r="Q399" s="91"/>
      <c r="R399" s="91"/>
      <c r="S399" s="91"/>
      <c r="T399" s="92"/>
      <c r="U399" s="38"/>
      <c r="V399" s="38"/>
      <c r="W399" s="38"/>
      <c r="X399" s="38"/>
      <c r="Y399" s="38"/>
      <c r="Z399" s="38"/>
      <c r="AA399" s="38"/>
      <c r="AB399" s="38"/>
      <c r="AC399" s="38"/>
      <c r="AD399" s="38"/>
      <c r="AE399" s="38"/>
      <c r="AT399" s="17" t="s">
        <v>189</v>
      </c>
      <c r="AU399" s="17" t="s">
        <v>127</v>
      </c>
    </row>
    <row r="400" s="2" customFormat="1" ht="24.15" customHeight="1">
      <c r="A400" s="38"/>
      <c r="B400" s="39"/>
      <c r="C400" s="259" t="s">
        <v>494</v>
      </c>
      <c r="D400" s="259" t="s">
        <v>238</v>
      </c>
      <c r="E400" s="260" t="s">
        <v>2479</v>
      </c>
      <c r="F400" s="261" t="s">
        <v>2480</v>
      </c>
      <c r="G400" s="262" t="s">
        <v>235</v>
      </c>
      <c r="H400" s="263">
        <v>5</v>
      </c>
      <c r="I400" s="264"/>
      <c r="J400" s="265">
        <f>ROUND(I400*H400,2)</f>
        <v>0</v>
      </c>
      <c r="K400" s="261" t="s">
        <v>187</v>
      </c>
      <c r="L400" s="266"/>
      <c r="M400" s="267" t="s">
        <v>1</v>
      </c>
      <c r="N400" s="268" t="s">
        <v>45</v>
      </c>
      <c r="O400" s="91"/>
      <c r="P400" s="227">
        <f>O400*H400</f>
        <v>0</v>
      </c>
      <c r="Q400" s="227">
        <v>0</v>
      </c>
      <c r="R400" s="227">
        <f>Q400*H400</f>
        <v>0</v>
      </c>
      <c r="S400" s="227">
        <v>0</v>
      </c>
      <c r="T400" s="228">
        <f>S400*H400</f>
        <v>0</v>
      </c>
      <c r="U400" s="38"/>
      <c r="V400" s="38"/>
      <c r="W400" s="38"/>
      <c r="X400" s="38"/>
      <c r="Y400" s="38"/>
      <c r="Z400" s="38"/>
      <c r="AA400" s="38"/>
      <c r="AB400" s="38"/>
      <c r="AC400" s="38"/>
      <c r="AD400" s="38"/>
      <c r="AE400" s="38"/>
      <c r="AR400" s="229" t="s">
        <v>269</v>
      </c>
      <c r="AT400" s="229" t="s">
        <v>238</v>
      </c>
      <c r="AU400" s="229" t="s">
        <v>127</v>
      </c>
      <c r="AY400" s="17" t="s">
        <v>181</v>
      </c>
      <c r="BE400" s="230">
        <f>IF(N400="základní",J400,0)</f>
        <v>0</v>
      </c>
      <c r="BF400" s="230">
        <f>IF(N400="snížená",J400,0)</f>
        <v>0</v>
      </c>
      <c r="BG400" s="230">
        <f>IF(N400="zákl. přenesená",J400,0)</f>
        <v>0</v>
      </c>
      <c r="BH400" s="230">
        <f>IF(N400="sníž. přenesená",J400,0)</f>
        <v>0</v>
      </c>
      <c r="BI400" s="230">
        <f>IF(N400="nulová",J400,0)</f>
        <v>0</v>
      </c>
      <c r="BJ400" s="17" t="s">
        <v>127</v>
      </c>
      <c r="BK400" s="230">
        <f>ROUND(I400*H400,2)</f>
        <v>0</v>
      </c>
      <c r="BL400" s="17" t="s">
        <v>228</v>
      </c>
      <c r="BM400" s="229" t="s">
        <v>778</v>
      </c>
    </row>
    <row r="401" s="2" customFormat="1" ht="21.75" customHeight="1">
      <c r="A401" s="38"/>
      <c r="B401" s="39"/>
      <c r="C401" s="218" t="s">
        <v>782</v>
      </c>
      <c r="D401" s="218" t="s">
        <v>183</v>
      </c>
      <c r="E401" s="219" t="s">
        <v>2481</v>
      </c>
      <c r="F401" s="220" t="s">
        <v>2482</v>
      </c>
      <c r="G401" s="221" t="s">
        <v>235</v>
      </c>
      <c r="H401" s="222">
        <v>6</v>
      </c>
      <c r="I401" s="223"/>
      <c r="J401" s="224">
        <f>ROUND(I401*H401,2)</f>
        <v>0</v>
      </c>
      <c r="K401" s="220" t="s">
        <v>187</v>
      </c>
      <c r="L401" s="44"/>
      <c r="M401" s="225" t="s">
        <v>1</v>
      </c>
      <c r="N401" s="226" t="s">
        <v>45</v>
      </c>
      <c r="O401" s="91"/>
      <c r="P401" s="227">
        <f>O401*H401</f>
        <v>0</v>
      </c>
      <c r="Q401" s="227">
        <v>0</v>
      </c>
      <c r="R401" s="227">
        <f>Q401*H401</f>
        <v>0</v>
      </c>
      <c r="S401" s="227">
        <v>0</v>
      </c>
      <c r="T401" s="228">
        <f>S401*H401</f>
        <v>0</v>
      </c>
      <c r="U401" s="38"/>
      <c r="V401" s="38"/>
      <c r="W401" s="38"/>
      <c r="X401" s="38"/>
      <c r="Y401" s="38"/>
      <c r="Z401" s="38"/>
      <c r="AA401" s="38"/>
      <c r="AB401" s="38"/>
      <c r="AC401" s="38"/>
      <c r="AD401" s="38"/>
      <c r="AE401" s="38"/>
      <c r="AR401" s="229" t="s">
        <v>228</v>
      </c>
      <c r="AT401" s="229" t="s">
        <v>183</v>
      </c>
      <c r="AU401" s="229" t="s">
        <v>127</v>
      </c>
      <c r="AY401" s="17" t="s">
        <v>181</v>
      </c>
      <c r="BE401" s="230">
        <f>IF(N401="základní",J401,0)</f>
        <v>0</v>
      </c>
      <c r="BF401" s="230">
        <f>IF(N401="snížená",J401,0)</f>
        <v>0</v>
      </c>
      <c r="BG401" s="230">
        <f>IF(N401="zákl. přenesená",J401,0)</f>
        <v>0</v>
      </c>
      <c r="BH401" s="230">
        <f>IF(N401="sníž. přenesená",J401,0)</f>
        <v>0</v>
      </c>
      <c r="BI401" s="230">
        <f>IF(N401="nulová",J401,0)</f>
        <v>0</v>
      </c>
      <c r="BJ401" s="17" t="s">
        <v>127</v>
      </c>
      <c r="BK401" s="230">
        <f>ROUND(I401*H401,2)</f>
        <v>0</v>
      </c>
      <c r="BL401" s="17" t="s">
        <v>228</v>
      </c>
      <c r="BM401" s="229" t="s">
        <v>785</v>
      </c>
    </row>
    <row r="402" s="2" customFormat="1">
      <c r="A402" s="38"/>
      <c r="B402" s="39"/>
      <c r="C402" s="40"/>
      <c r="D402" s="231" t="s">
        <v>189</v>
      </c>
      <c r="E402" s="40"/>
      <c r="F402" s="232" t="s">
        <v>2483</v>
      </c>
      <c r="G402" s="40"/>
      <c r="H402" s="40"/>
      <c r="I402" s="233"/>
      <c r="J402" s="40"/>
      <c r="K402" s="40"/>
      <c r="L402" s="44"/>
      <c r="M402" s="234"/>
      <c r="N402" s="235"/>
      <c r="O402" s="91"/>
      <c r="P402" s="91"/>
      <c r="Q402" s="91"/>
      <c r="R402" s="91"/>
      <c r="S402" s="91"/>
      <c r="T402" s="92"/>
      <c r="U402" s="38"/>
      <c r="V402" s="38"/>
      <c r="W402" s="38"/>
      <c r="X402" s="38"/>
      <c r="Y402" s="38"/>
      <c r="Z402" s="38"/>
      <c r="AA402" s="38"/>
      <c r="AB402" s="38"/>
      <c r="AC402" s="38"/>
      <c r="AD402" s="38"/>
      <c r="AE402" s="38"/>
      <c r="AT402" s="17" t="s">
        <v>189</v>
      </c>
      <c r="AU402" s="17" t="s">
        <v>127</v>
      </c>
    </row>
    <row r="403" s="2" customFormat="1" ht="16.5" customHeight="1">
      <c r="A403" s="38"/>
      <c r="B403" s="39"/>
      <c r="C403" s="259" t="s">
        <v>503</v>
      </c>
      <c r="D403" s="259" t="s">
        <v>238</v>
      </c>
      <c r="E403" s="260" t="s">
        <v>2484</v>
      </c>
      <c r="F403" s="261" t="s">
        <v>2485</v>
      </c>
      <c r="G403" s="262" t="s">
        <v>235</v>
      </c>
      <c r="H403" s="263">
        <v>6</v>
      </c>
      <c r="I403" s="264"/>
      <c r="J403" s="265">
        <f>ROUND(I403*H403,2)</f>
        <v>0</v>
      </c>
      <c r="K403" s="261" t="s">
        <v>729</v>
      </c>
      <c r="L403" s="266"/>
      <c r="M403" s="267" t="s">
        <v>1</v>
      </c>
      <c r="N403" s="268" t="s">
        <v>45</v>
      </c>
      <c r="O403" s="91"/>
      <c r="P403" s="227">
        <f>O403*H403</f>
        <v>0</v>
      </c>
      <c r="Q403" s="227">
        <v>0</v>
      </c>
      <c r="R403" s="227">
        <f>Q403*H403</f>
        <v>0</v>
      </c>
      <c r="S403" s="227">
        <v>0</v>
      </c>
      <c r="T403" s="228">
        <f>S403*H403</f>
        <v>0</v>
      </c>
      <c r="U403" s="38"/>
      <c r="V403" s="38"/>
      <c r="W403" s="38"/>
      <c r="X403" s="38"/>
      <c r="Y403" s="38"/>
      <c r="Z403" s="38"/>
      <c r="AA403" s="38"/>
      <c r="AB403" s="38"/>
      <c r="AC403" s="38"/>
      <c r="AD403" s="38"/>
      <c r="AE403" s="38"/>
      <c r="AR403" s="229" t="s">
        <v>269</v>
      </c>
      <c r="AT403" s="229" t="s">
        <v>238</v>
      </c>
      <c r="AU403" s="229" t="s">
        <v>127</v>
      </c>
      <c r="AY403" s="17" t="s">
        <v>181</v>
      </c>
      <c r="BE403" s="230">
        <f>IF(N403="základní",J403,0)</f>
        <v>0</v>
      </c>
      <c r="BF403" s="230">
        <f>IF(N403="snížená",J403,0)</f>
        <v>0</v>
      </c>
      <c r="BG403" s="230">
        <f>IF(N403="zákl. přenesená",J403,0)</f>
        <v>0</v>
      </c>
      <c r="BH403" s="230">
        <f>IF(N403="sníž. přenesená",J403,0)</f>
        <v>0</v>
      </c>
      <c r="BI403" s="230">
        <f>IF(N403="nulová",J403,0)</f>
        <v>0</v>
      </c>
      <c r="BJ403" s="17" t="s">
        <v>127</v>
      </c>
      <c r="BK403" s="230">
        <f>ROUND(I403*H403,2)</f>
        <v>0</v>
      </c>
      <c r="BL403" s="17" t="s">
        <v>228</v>
      </c>
      <c r="BM403" s="229" t="s">
        <v>791</v>
      </c>
    </row>
    <row r="404" s="2" customFormat="1" ht="24.15" customHeight="1">
      <c r="A404" s="38"/>
      <c r="B404" s="39"/>
      <c r="C404" s="218" t="s">
        <v>793</v>
      </c>
      <c r="D404" s="218" t="s">
        <v>183</v>
      </c>
      <c r="E404" s="219" t="s">
        <v>2486</v>
      </c>
      <c r="F404" s="220" t="s">
        <v>2487</v>
      </c>
      <c r="G404" s="221" t="s">
        <v>235</v>
      </c>
      <c r="H404" s="222">
        <v>4</v>
      </c>
      <c r="I404" s="223"/>
      <c r="J404" s="224">
        <f>ROUND(I404*H404,2)</f>
        <v>0</v>
      </c>
      <c r="K404" s="220" t="s">
        <v>187</v>
      </c>
      <c r="L404" s="44"/>
      <c r="M404" s="225" t="s">
        <v>1</v>
      </c>
      <c r="N404" s="226" t="s">
        <v>45</v>
      </c>
      <c r="O404" s="91"/>
      <c r="P404" s="227">
        <f>O404*H404</f>
        <v>0</v>
      </c>
      <c r="Q404" s="227">
        <v>0</v>
      </c>
      <c r="R404" s="227">
        <f>Q404*H404</f>
        <v>0</v>
      </c>
      <c r="S404" s="227">
        <v>0</v>
      </c>
      <c r="T404" s="228">
        <f>S404*H404</f>
        <v>0</v>
      </c>
      <c r="U404" s="38"/>
      <c r="V404" s="38"/>
      <c r="W404" s="38"/>
      <c r="X404" s="38"/>
      <c r="Y404" s="38"/>
      <c r="Z404" s="38"/>
      <c r="AA404" s="38"/>
      <c r="AB404" s="38"/>
      <c r="AC404" s="38"/>
      <c r="AD404" s="38"/>
      <c r="AE404" s="38"/>
      <c r="AR404" s="229" t="s">
        <v>228</v>
      </c>
      <c r="AT404" s="229" t="s">
        <v>183</v>
      </c>
      <c r="AU404" s="229" t="s">
        <v>127</v>
      </c>
      <c r="AY404" s="17" t="s">
        <v>181</v>
      </c>
      <c r="BE404" s="230">
        <f>IF(N404="základní",J404,0)</f>
        <v>0</v>
      </c>
      <c r="BF404" s="230">
        <f>IF(N404="snížená",J404,0)</f>
        <v>0</v>
      </c>
      <c r="BG404" s="230">
        <f>IF(N404="zákl. přenesená",J404,0)</f>
        <v>0</v>
      </c>
      <c r="BH404" s="230">
        <f>IF(N404="sníž. přenesená",J404,0)</f>
        <v>0</v>
      </c>
      <c r="BI404" s="230">
        <f>IF(N404="nulová",J404,0)</f>
        <v>0</v>
      </c>
      <c r="BJ404" s="17" t="s">
        <v>127</v>
      </c>
      <c r="BK404" s="230">
        <f>ROUND(I404*H404,2)</f>
        <v>0</v>
      </c>
      <c r="BL404" s="17" t="s">
        <v>228</v>
      </c>
      <c r="BM404" s="229" t="s">
        <v>796</v>
      </c>
    </row>
    <row r="405" s="2" customFormat="1">
      <c r="A405" s="38"/>
      <c r="B405" s="39"/>
      <c r="C405" s="40"/>
      <c r="D405" s="231" t="s">
        <v>189</v>
      </c>
      <c r="E405" s="40"/>
      <c r="F405" s="232" t="s">
        <v>2488</v>
      </c>
      <c r="G405" s="40"/>
      <c r="H405" s="40"/>
      <c r="I405" s="233"/>
      <c r="J405" s="40"/>
      <c r="K405" s="40"/>
      <c r="L405" s="44"/>
      <c r="M405" s="234"/>
      <c r="N405" s="235"/>
      <c r="O405" s="91"/>
      <c r="P405" s="91"/>
      <c r="Q405" s="91"/>
      <c r="R405" s="91"/>
      <c r="S405" s="91"/>
      <c r="T405" s="92"/>
      <c r="U405" s="38"/>
      <c r="V405" s="38"/>
      <c r="W405" s="38"/>
      <c r="X405" s="38"/>
      <c r="Y405" s="38"/>
      <c r="Z405" s="38"/>
      <c r="AA405" s="38"/>
      <c r="AB405" s="38"/>
      <c r="AC405" s="38"/>
      <c r="AD405" s="38"/>
      <c r="AE405" s="38"/>
      <c r="AT405" s="17" t="s">
        <v>189</v>
      </c>
      <c r="AU405" s="17" t="s">
        <v>127</v>
      </c>
    </row>
    <row r="406" s="2" customFormat="1" ht="24.15" customHeight="1">
      <c r="A406" s="38"/>
      <c r="B406" s="39"/>
      <c r="C406" s="259" t="s">
        <v>507</v>
      </c>
      <c r="D406" s="259" t="s">
        <v>238</v>
      </c>
      <c r="E406" s="260" t="s">
        <v>2489</v>
      </c>
      <c r="F406" s="261" t="s">
        <v>2490</v>
      </c>
      <c r="G406" s="262" t="s">
        <v>235</v>
      </c>
      <c r="H406" s="263">
        <v>4</v>
      </c>
      <c r="I406" s="264"/>
      <c r="J406" s="265">
        <f>ROUND(I406*H406,2)</f>
        <v>0</v>
      </c>
      <c r="K406" s="261" t="s">
        <v>729</v>
      </c>
      <c r="L406" s="266"/>
      <c r="M406" s="267" t="s">
        <v>1</v>
      </c>
      <c r="N406" s="268" t="s">
        <v>45</v>
      </c>
      <c r="O406" s="91"/>
      <c r="P406" s="227">
        <f>O406*H406</f>
        <v>0</v>
      </c>
      <c r="Q406" s="227">
        <v>0</v>
      </c>
      <c r="R406" s="227">
        <f>Q406*H406</f>
        <v>0</v>
      </c>
      <c r="S406" s="227">
        <v>0</v>
      </c>
      <c r="T406" s="228">
        <f>S406*H406</f>
        <v>0</v>
      </c>
      <c r="U406" s="38"/>
      <c r="V406" s="38"/>
      <c r="W406" s="38"/>
      <c r="X406" s="38"/>
      <c r="Y406" s="38"/>
      <c r="Z406" s="38"/>
      <c r="AA406" s="38"/>
      <c r="AB406" s="38"/>
      <c r="AC406" s="38"/>
      <c r="AD406" s="38"/>
      <c r="AE406" s="38"/>
      <c r="AR406" s="229" t="s">
        <v>269</v>
      </c>
      <c r="AT406" s="229" t="s">
        <v>238</v>
      </c>
      <c r="AU406" s="229" t="s">
        <v>127</v>
      </c>
      <c r="AY406" s="17" t="s">
        <v>181</v>
      </c>
      <c r="BE406" s="230">
        <f>IF(N406="základní",J406,0)</f>
        <v>0</v>
      </c>
      <c r="BF406" s="230">
        <f>IF(N406="snížená",J406,0)</f>
        <v>0</v>
      </c>
      <c r="BG406" s="230">
        <f>IF(N406="zákl. přenesená",J406,0)</f>
        <v>0</v>
      </c>
      <c r="BH406" s="230">
        <f>IF(N406="sníž. přenesená",J406,0)</f>
        <v>0</v>
      </c>
      <c r="BI406" s="230">
        <f>IF(N406="nulová",J406,0)</f>
        <v>0</v>
      </c>
      <c r="BJ406" s="17" t="s">
        <v>127</v>
      </c>
      <c r="BK406" s="230">
        <f>ROUND(I406*H406,2)</f>
        <v>0</v>
      </c>
      <c r="BL406" s="17" t="s">
        <v>228</v>
      </c>
      <c r="BM406" s="229" t="s">
        <v>800</v>
      </c>
    </row>
    <row r="407" s="2" customFormat="1" ht="24.15" customHeight="1">
      <c r="A407" s="38"/>
      <c r="B407" s="39"/>
      <c r="C407" s="218" t="s">
        <v>803</v>
      </c>
      <c r="D407" s="218" t="s">
        <v>183</v>
      </c>
      <c r="E407" s="219" t="s">
        <v>2491</v>
      </c>
      <c r="F407" s="220" t="s">
        <v>2492</v>
      </c>
      <c r="G407" s="221" t="s">
        <v>235</v>
      </c>
      <c r="H407" s="222">
        <v>4</v>
      </c>
      <c r="I407" s="223"/>
      <c r="J407" s="224">
        <f>ROUND(I407*H407,2)</f>
        <v>0</v>
      </c>
      <c r="K407" s="220" t="s">
        <v>187</v>
      </c>
      <c r="L407" s="44"/>
      <c r="M407" s="225" t="s">
        <v>1</v>
      </c>
      <c r="N407" s="226" t="s">
        <v>45</v>
      </c>
      <c r="O407" s="91"/>
      <c r="P407" s="227">
        <f>O407*H407</f>
        <v>0</v>
      </c>
      <c r="Q407" s="227">
        <v>0</v>
      </c>
      <c r="R407" s="227">
        <f>Q407*H407</f>
        <v>0</v>
      </c>
      <c r="S407" s="227">
        <v>0</v>
      </c>
      <c r="T407" s="228">
        <f>S407*H407</f>
        <v>0</v>
      </c>
      <c r="U407" s="38"/>
      <c r="V407" s="38"/>
      <c r="W407" s="38"/>
      <c r="X407" s="38"/>
      <c r="Y407" s="38"/>
      <c r="Z407" s="38"/>
      <c r="AA407" s="38"/>
      <c r="AB407" s="38"/>
      <c r="AC407" s="38"/>
      <c r="AD407" s="38"/>
      <c r="AE407" s="38"/>
      <c r="AR407" s="229" t="s">
        <v>228</v>
      </c>
      <c r="AT407" s="229" t="s">
        <v>183</v>
      </c>
      <c r="AU407" s="229" t="s">
        <v>127</v>
      </c>
      <c r="AY407" s="17" t="s">
        <v>181</v>
      </c>
      <c r="BE407" s="230">
        <f>IF(N407="základní",J407,0)</f>
        <v>0</v>
      </c>
      <c r="BF407" s="230">
        <f>IF(N407="snížená",J407,0)</f>
        <v>0</v>
      </c>
      <c r="BG407" s="230">
        <f>IF(N407="zákl. přenesená",J407,0)</f>
        <v>0</v>
      </c>
      <c r="BH407" s="230">
        <f>IF(N407="sníž. přenesená",J407,0)</f>
        <v>0</v>
      </c>
      <c r="BI407" s="230">
        <f>IF(N407="nulová",J407,0)</f>
        <v>0</v>
      </c>
      <c r="BJ407" s="17" t="s">
        <v>127</v>
      </c>
      <c r="BK407" s="230">
        <f>ROUND(I407*H407,2)</f>
        <v>0</v>
      </c>
      <c r="BL407" s="17" t="s">
        <v>228</v>
      </c>
      <c r="BM407" s="229" t="s">
        <v>806</v>
      </c>
    </row>
    <row r="408" s="2" customFormat="1">
      <c r="A408" s="38"/>
      <c r="B408" s="39"/>
      <c r="C408" s="40"/>
      <c r="D408" s="231" t="s">
        <v>189</v>
      </c>
      <c r="E408" s="40"/>
      <c r="F408" s="232" t="s">
        <v>2493</v>
      </c>
      <c r="G408" s="40"/>
      <c r="H408" s="40"/>
      <c r="I408" s="233"/>
      <c r="J408" s="40"/>
      <c r="K408" s="40"/>
      <c r="L408" s="44"/>
      <c r="M408" s="234"/>
      <c r="N408" s="235"/>
      <c r="O408" s="91"/>
      <c r="P408" s="91"/>
      <c r="Q408" s="91"/>
      <c r="R408" s="91"/>
      <c r="S408" s="91"/>
      <c r="T408" s="92"/>
      <c r="U408" s="38"/>
      <c r="V408" s="38"/>
      <c r="W408" s="38"/>
      <c r="X408" s="38"/>
      <c r="Y408" s="38"/>
      <c r="Z408" s="38"/>
      <c r="AA408" s="38"/>
      <c r="AB408" s="38"/>
      <c r="AC408" s="38"/>
      <c r="AD408" s="38"/>
      <c r="AE408" s="38"/>
      <c r="AT408" s="17" t="s">
        <v>189</v>
      </c>
      <c r="AU408" s="17" t="s">
        <v>127</v>
      </c>
    </row>
    <row r="409" s="2" customFormat="1" ht="16.5" customHeight="1">
      <c r="A409" s="38"/>
      <c r="B409" s="39"/>
      <c r="C409" s="259" t="s">
        <v>514</v>
      </c>
      <c r="D409" s="259" t="s">
        <v>238</v>
      </c>
      <c r="E409" s="260" t="s">
        <v>2494</v>
      </c>
      <c r="F409" s="261" t="s">
        <v>2495</v>
      </c>
      <c r="G409" s="262" t="s">
        <v>235</v>
      </c>
      <c r="H409" s="263">
        <v>4</v>
      </c>
      <c r="I409" s="264"/>
      <c r="J409" s="265">
        <f>ROUND(I409*H409,2)</f>
        <v>0</v>
      </c>
      <c r="K409" s="261" t="s">
        <v>729</v>
      </c>
      <c r="L409" s="266"/>
      <c r="M409" s="267" t="s">
        <v>1</v>
      </c>
      <c r="N409" s="268" t="s">
        <v>45</v>
      </c>
      <c r="O409" s="91"/>
      <c r="P409" s="227">
        <f>O409*H409</f>
        <v>0</v>
      </c>
      <c r="Q409" s="227">
        <v>0</v>
      </c>
      <c r="R409" s="227">
        <f>Q409*H409</f>
        <v>0</v>
      </c>
      <c r="S409" s="227">
        <v>0</v>
      </c>
      <c r="T409" s="228">
        <f>S409*H409</f>
        <v>0</v>
      </c>
      <c r="U409" s="38"/>
      <c r="V409" s="38"/>
      <c r="W409" s="38"/>
      <c r="X409" s="38"/>
      <c r="Y409" s="38"/>
      <c r="Z409" s="38"/>
      <c r="AA409" s="38"/>
      <c r="AB409" s="38"/>
      <c r="AC409" s="38"/>
      <c r="AD409" s="38"/>
      <c r="AE409" s="38"/>
      <c r="AR409" s="229" t="s">
        <v>269</v>
      </c>
      <c r="AT409" s="229" t="s">
        <v>238</v>
      </c>
      <c r="AU409" s="229" t="s">
        <v>127</v>
      </c>
      <c r="AY409" s="17" t="s">
        <v>181</v>
      </c>
      <c r="BE409" s="230">
        <f>IF(N409="základní",J409,0)</f>
        <v>0</v>
      </c>
      <c r="BF409" s="230">
        <f>IF(N409="snížená",J409,0)</f>
        <v>0</v>
      </c>
      <c r="BG409" s="230">
        <f>IF(N409="zákl. přenesená",J409,0)</f>
        <v>0</v>
      </c>
      <c r="BH409" s="230">
        <f>IF(N409="sníž. přenesená",J409,0)</f>
        <v>0</v>
      </c>
      <c r="BI409" s="230">
        <f>IF(N409="nulová",J409,0)</f>
        <v>0</v>
      </c>
      <c r="BJ409" s="17" t="s">
        <v>127</v>
      </c>
      <c r="BK409" s="230">
        <f>ROUND(I409*H409,2)</f>
        <v>0</v>
      </c>
      <c r="BL409" s="17" t="s">
        <v>228</v>
      </c>
      <c r="BM409" s="229" t="s">
        <v>811</v>
      </c>
    </row>
    <row r="410" s="2" customFormat="1" ht="24.15" customHeight="1">
      <c r="A410" s="38"/>
      <c r="B410" s="39"/>
      <c r="C410" s="218" t="s">
        <v>817</v>
      </c>
      <c r="D410" s="218" t="s">
        <v>183</v>
      </c>
      <c r="E410" s="219" t="s">
        <v>2496</v>
      </c>
      <c r="F410" s="220" t="s">
        <v>2497</v>
      </c>
      <c r="G410" s="221" t="s">
        <v>235</v>
      </c>
      <c r="H410" s="222">
        <v>5</v>
      </c>
      <c r="I410" s="223"/>
      <c r="J410" s="224">
        <f>ROUND(I410*H410,2)</f>
        <v>0</v>
      </c>
      <c r="K410" s="220" t="s">
        <v>187</v>
      </c>
      <c r="L410" s="44"/>
      <c r="M410" s="225" t="s">
        <v>1</v>
      </c>
      <c r="N410" s="226" t="s">
        <v>45</v>
      </c>
      <c r="O410" s="91"/>
      <c r="P410" s="227">
        <f>O410*H410</f>
        <v>0</v>
      </c>
      <c r="Q410" s="227">
        <v>0</v>
      </c>
      <c r="R410" s="227">
        <f>Q410*H410</f>
        <v>0</v>
      </c>
      <c r="S410" s="227">
        <v>0</v>
      </c>
      <c r="T410" s="228">
        <f>S410*H410</f>
        <v>0</v>
      </c>
      <c r="U410" s="38"/>
      <c r="V410" s="38"/>
      <c r="W410" s="38"/>
      <c r="X410" s="38"/>
      <c r="Y410" s="38"/>
      <c r="Z410" s="38"/>
      <c r="AA410" s="38"/>
      <c r="AB410" s="38"/>
      <c r="AC410" s="38"/>
      <c r="AD410" s="38"/>
      <c r="AE410" s="38"/>
      <c r="AR410" s="229" t="s">
        <v>228</v>
      </c>
      <c r="AT410" s="229" t="s">
        <v>183</v>
      </c>
      <c r="AU410" s="229" t="s">
        <v>127</v>
      </c>
      <c r="AY410" s="17" t="s">
        <v>181</v>
      </c>
      <c r="BE410" s="230">
        <f>IF(N410="základní",J410,0)</f>
        <v>0</v>
      </c>
      <c r="BF410" s="230">
        <f>IF(N410="snížená",J410,0)</f>
        <v>0</v>
      </c>
      <c r="BG410" s="230">
        <f>IF(N410="zákl. přenesená",J410,0)</f>
        <v>0</v>
      </c>
      <c r="BH410" s="230">
        <f>IF(N410="sníž. přenesená",J410,0)</f>
        <v>0</v>
      </c>
      <c r="BI410" s="230">
        <f>IF(N410="nulová",J410,0)</f>
        <v>0</v>
      </c>
      <c r="BJ410" s="17" t="s">
        <v>127</v>
      </c>
      <c r="BK410" s="230">
        <f>ROUND(I410*H410,2)</f>
        <v>0</v>
      </c>
      <c r="BL410" s="17" t="s">
        <v>228</v>
      </c>
      <c r="BM410" s="229" t="s">
        <v>820</v>
      </c>
    </row>
    <row r="411" s="2" customFormat="1">
      <c r="A411" s="38"/>
      <c r="B411" s="39"/>
      <c r="C411" s="40"/>
      <c r="D411" s="231" t="s">
        <v>189</v>
      </c>
      <c r="E411" s="40"/>
      <c r="F411" s="232" t="s">
        <v>2498</v>
      </c>
      <c r="G411" s="40"/>
      <c r="H411" s="40"/>
      <c r="I411" s="233"/>
      <c r="J411" s="40"/>
      <c r="K411" s="40"/>
      <c r="L411" s="44"/>
      <c r="M411" s="234"/>
      <c r="N411" s="235"/>
      <c r="O411" s="91"/>
      <c r="P411" s="91"/>
      <c r="Q411" s="91"/>
      <c r="R411" s="91"/>
      <c r="S411" s="91"/>
      <c r="T411" s="92"/>
      <c r="U411" s="38"/>
      <c r="V411" s="38"/>
      <c r="W411" s="38"/>
      <c r="X411" s="38"/>
      <c r="Y411" s="38"/>
      <c r="Z411" s="38"/>
      <c r="AA411" s="38"/>
      <c r="AB411" s="38"/>
      <c r="AC411" s="38"/>
      <c r="AD411" s="38"/>
      <c r="AE411" s="38"/>
      <c r="AT411" s="17" t="s">
        <v>189</v>
      </c>
      <c r="AU411" s="17" t="s">
        <v>127</v>
      </c>
    </row>
    <row r="412" s="2" customFormat="1" ht="16.5" customHeight="1">
      <c r="A412" s="38"/>
      <c r="B412" s="39"/>
      <c r="C412" s="259" t="s">
        <v>519</v>
      </c>
      <c r="D412" s="259" t="s">
        <v>238</v>
      </c>
      <c r="E412" s="260" t="s">
        <v>2499</v>
      </c>
      <c r="F412" s="261" t="s">
        <v>2500</v>
      </c>
      <c r="G412" s="262" t="s">
        <v>235</v>
      </c>
      <c r="H412" s="263">
        <v>5</v>
      </c>
      <c r="I412" s="264"/>
      <c r="J412" s="265">
        <f>ROUND(I412*H412,2)</f>
        <v>0</v>
      </c>
      <c r="K412" s="261" t="s">
        <v>187</v>
      </c>
      <c r="L412" s="266"/>
      <c r="M412" s="267" t="s">
        <v>1</v>
      </c>
      <c r="N412" s="268" t="s">
        <v>45</v>
      </c>
      <c r="O412" s="91"/>
      <c r="P412" s="227">
        <f>O412*H412</f>
        <v>0</v>
      </c>
      <c r="Q412" s="227">
        <v>0</v>
      </c>
      <c r="R412" s="227">
        <f>Q412*H412</f>
        <v>0</v>
      </c>
      <c r="S412" s="227">
        <v>0</v>
      </c>
      <c r="T412" s="228">
        <f>S412*H412</f>
        <v>0</v>
      </c>
      <c r="U412" s="38"/>
      <c r="V412" s="38"/>
      <c r="W412" s="38"/>
      <c r="X412" s="38"/>
      <c r="Y412" s="38"/>
      <c r="Z412" s="38"/>
      <c r="AA412" s="38"/>
      <c r="AB412" s="38"/>
      <c r="AC412" s="38"/>
      <c r="AD412" s="38"/>
      <c r="AE412" s="38"/>
      <c r="AR412" s="229" t="s">
        <v>269</v>
      </c>
      <c r="AT412" s="229" t="s">
        <v>238</v>
      </c>
      <c r="AU412" s="229" t="s">
        <v>127</v>
      </c>
      <c r="AY412" s="17" t="s">
        <v>181</v>
      </c>
      <c r="BE412" s="230">
        <f>IF(N412="základní",J412,0)</f>
        <v>0</v>
      </c>
      <c r="BF412" s="230">
        <f>IF(N412="snížená",J412,0)</f>
        <v>0</v>
      </c>
      <c r="BG412" s="230">
        <f>IF(N412="zákl. přenesená",J412,0)</f>
        <v>0</v>
      </c>
      <c r="BH412" s="230">
        <f>IF(N412="sníž. přenesená",J412,0)</f>
        <v>0</v>
      </c>
      <c r="BI412" s="230">
        <f>IF(N412="nulová",J412,0)</f>
        <v>0</v>
      </c>
      <c r="BJ412" s="17" t="s">
        <v>127</v>
      </c>
      <c r="BK412" s="230">
        <f>ROUND(I412*H412,2)</f>
        <v>0</v>
      </c>
      <c r="BL412" s="17" t="s">
        <v>228</v>
      </c>
      <c r="BM412" s="229" t="s">
        <v>826</v>
      </c>
    </row>
    <row r="413" s="2" customFormat="1" ht="24.15" customHeight="1">
      <c r="A413" s="38"/>
      <c r="B413" s="39"/>
      <c r="C413" s="218" t="s">
        <v>835</v>
      </c>
      <c r="D413" s="218" t="s">
        <v>183</v>
      </c>
      <c r="E413" s="219" t="s">
        <v>2501</v>
      </c>
      <c r="F413" s="220" t="s">
        <v>2502</v>
      </c>
      <c r="G413" s="221" t="s">
        <v>235</v>
      </c>
      <c r="H413" s="222">
        <v>7</v>
      </c>
      <c r="I413" s="223"/>
      <c r="J413" s="224">
        <f>ROUND(I413*H413,2)</f>
        <v>0</v>
      </c>
      <c r="K413" s="220" t="s">
        <v>729</v>
      </c>
      <c r="L413" s="44"/>
      <c r="M413" s="225" t="s">
        <v>1</v>
      </c>
      <c r="N413" s="226" t="s">
        <v>45</v>
      </c>
      <c r="O413" s="91"/>
      <c r="P413" s="227">
        <f>O413*H413</f>
        <v>0</v>
      </c>
      <c r="Q413" s="227">
        <v>0</v>
      </c>
      <c r="R413" s="227">
        <f>Q413*H413</f>
        <v>0</v>
      </c>
      <c r="S413" s="227">
        <v>0</v>
      </c>
      <c r="T413" s="228">
        <f>S413*H413</f>
        <v>0</v>
      </c>
      <c r="U413" s="38"/>
      <c r="V413" s="38"/>
      <c r="W413" s="38"/>
      <c r="X413" s="38"/>
      <c r="Y413" s="38"/>
      <c r="Z413" s="38"/>
      <c r="AA413" s="38"/>
      <c r="AB413" s="38"/>
      <c r="AC413" s="38"/>
      <c r="AD413" s="38"/>
      <c r="AE413" s="38"/>
      <c r="AR413" s="229" t="s">
        <v>228</v>
      </c>
      <c r="AT413" s="229" t="s">
        <v>183</v>
      </c>
      <c r="AU413" s="229" t="s">
        <v>127</v>
      </c>
      <c r="AY413" s="17" t="s">
        <v>181</v>
      </c>
      <c r="BE413" s="230">
        <f>IF(N413="základní",J413,0)</f>
        <v>0</v>
      </c>
      <c r="BF413" s="230">
        <f>IF(N413="snížená",J413,0)</f>
        <v>0</v>
      </c>
      <c r="BG413" s="230">
        <f>IF(N413="zákl. přenesená",J413,0)</f>
        <v>0</v>
      </c>
      <c r="BH413" s="230">
        <f>IF(N413="sníž. přenesená",J413,0)</f>
        <v>0</v>
      </c>
      <c r="BI413" s="230">
        <f>IF(N413="nulová",J413,0)</f>
        <v>0</v>
      </c>
      <c r="BJ413" s="17" t="s">
        <v>127</v>
      </c>
      <c r="BK413" s="230">
        <f>ROUND(I413*H413,2)</f>
        <v>0</v>
      </c>
      <c r="BL413" s="17" t="s">
        <v>228</v>
      </c>
      <c r="BM413" s="229" t="s">
        <v>838</v>
      </c>
    </row>
    <row r="414" s="2" customFormat="1" ht="24.15" customHeight="1">
      <c r="A414" s="38"/>
      <c r="B414" s="39"/>
      <c r="C414" s="259" t="s">
        <v>525</v>
      </c>
      <c r="D414" s="259" t="s">
        <v>238</v>
      </c>
      <c r="E414" s="260" t="s">
        <v>2503</v>
      </c>
      <c r="F414" s="261" t="s">
        <v>2504</v>
      </c>
      <c r="G414" s="262" t="s">
        <v>235</v>
      </c>
      <c r="H414" s="263">
        <v>7</v>
      </c>
      <c r="I414" s="264"/>
      <c r="J414" s="265">
        <f>ROUND(I414*H414,2)</f>
        <v>0</v>
      </c>
      <c r="K414" s="261" t="s">
        <v>187</v>
      </c>
      <c r="L414" s="266"/>
      <c r="M414" s="267" t="s">
        <v>1</v>
      </c>
      <c r="N414" s="268" t="s">
        <v>45</v>
      </c>
      <c r="O414" s="91"/>
      <c r="P414" s="227">
        <f>O414*H414</f>
        <v>0</v>
      </c>
      <c r="Q414" s="227">
        <v>0</v>
      </c>
      <c r="R414" s="227">
        <f>Q414*H414</f>
        <v>0</v>
      </c>
      <c r="S414" s="227">
        <v>0</v>
      </c>
      <c r="T414" s="228">
        <f>S414*H414</f>
        <v>0</v>
      </c>
      <c r="U414" s="38"/>
      <c r="V414" s="38"/>
      <c r="W414" s="38"/>
      <c r="X414" s="38"/>
      <c r="Y414" s="38"/>
      <c r="Z414" s="38"/>
      <c r="AA414" s="38"/>
      <c r="AB414" s="38"/>
      <c r="AC414" s="38"/>
      <c r="AD414" s="38"/>
      <c r="AE414" s="38"/>
      <c r="AR414" s="229" t="s">
        <v>269</v>
      </c>
      <c r="AT414" s="229" t="s">
        <v>238</v>
      </c>
      <c r="AU414" s="229" t="s">
        <v>127</v>
      </c>
      <c r="AY414" s="17" t="s">
        <v>181</v>
      </c>
      <c r="BE414" s="230">
        <f>IF(N414="základní",J414,0)</f>
        <v>0</v>
      </c>
      <c r="BF414" s="230">
        <f>IF(N414="snížená",J414,0)</f>
        <v>0</v>
      </c>
      <c r="BG414" s="230">
        <f>IF(N414="zákl. přenesená",J414,0)</f>
        <v>0</v>
      </c>
      <c r="BH414" s="230">
        <f>IF(N414="sníž. přenesená",J414,0)</f>
        <v>0</v>
      </c>
      <c r="BI414" s="230">
        <f>IF(N414="nulová",J414,0)</f>
        <v>0</v>
      </c>
      <c r="BJ414" s="17" t="s">
        <v>127</v>
      </c>
      <c r="BK414" s="230">
        <f>ROUND(I414*H414,2)</f>
        <v>0</v>
      </c>
      <c r="BL414" s="17" t="s">
        <v>228</v>
      </c>
      <c r="BM414" s="229" t="s">
        <v>841</v>
      </c>
    </row>
    <row r="415" s="2" customFormat="1" ht="24.15" customHeight="1">
      <c r="A415" s="38"/>
      <c r="B415" s="39"/>
      <c r="C415" s="218" t="s">
        <v>842</v>
      </c>
      <c r="D415" s="218" t="s">
        <v>183</v>
      </c>
      <c r="E415" s="219" t="s">
        <v>2505</v>
      </c>
      <c r="F415" s="220" t="s">
        <v>2506</v>
      </c>
      <c r="G415" s="221" t="s">
        <v>235</v>
      </c>
      <c r="H415" s="222">
        <v>7</v>
      </c>
      <c r="I415" s="223"/>
      <c r="J415" s="224">
        <f>ROUND(I415*H415,2)</f>
        <v>0</v>
      </c>
      <c r="K415" s="220" t="s">
        <v>187</v>
      </c>
      <c r="L415" s="44"/>
      <c r="M415" s="225" t="s">
        <v>1</v>
      </c>
      <c r="N415" s="226" t="s">
        <v>45</v>
      </c>
      <c r="O415" s="91"/>
      <c r="P415" s="227">
        <f>O415*H415</f>
        <v>0</v>
      </c>
      <c r="Q415" s="227">
        <v>0</v>
      </c>
      <c r="R415" s="227">
        <f>Q415*H415</f>
        <v>0</v>
      </c>
      <c r="S415" s="227">
        <v>0</v>
      </c>
      <c r="T415" s="228">
        <f>S415*H415</f>
        <v>0</v>
      </c>
      <c r="U415" s="38"/>
      <c r="V415" s="38"/>
      <c r="W415" s="38"/>
      <c r="X415" s="38"/>
      <c r="Y415" s="38"/>
      <c r="Z415" s="38"/>
      <c r="AA415" s="38"/>
      <c r="AB415" s="38"/>
      <c r="AC415" s="38"/>
      <c r="AD415" s="38"/>
      <c r="AE415" s="38"/>
      <c r="AR415" s="229" t="s">
        <v>228</v>
      </c>
      <c r="AT415" s="229" t="s">
        <v>183</v>
      </c>
      <c r="AU415" s="229" t="s">
        <v>127</v>
      </c>
      <c r="AY415" s="17" t="s">
        <v>181</v>
      </c>
      <c r="BE415" s="230">
        <f>IF(N415="základní",J415,0)</f>
        <v>0</v>
      </c>
      <c r="BF415" s="230">
        <f>IF(N415="snížená",J415,0)</f>
        <v>0</v>
      </c>
      <c r="BG415" s="230">
        <f>IF(N415="zákl. přenesená",J415,0)</f>
        <v>0</v>
      </c>
      <c r="BH415" s="230">
        <f>IF(N415="sníž. přenesená",J415,0)</f>
        <v>0</v>
      </c>
      <c r="BI415" s="230">
        <f>IF(N415="nulová",J415,0)</f>
        <v>0</v>
      </c>
      <c r="BJ415" s="17" t="s">
        <v>127</v>
      </c>
      <c r="BK415" s="230">
        <f>ROUND(I415*H415,2)</f>
        <v>0</v>
      </c>
      <c r="BL415" s="17" t="s">
        <v>228</v>
      </c>
      <c r="BM415" s="229" t="s">
        <v>845</v>
      </c>
    </row>
    <row r="416" s="2" customFormat="1">
      <c r="A416" s="38"/>
      <c r="B416" s="39"/>
      <c r="C416" s="40"/>
      <c r="D416" s="231" t="s">
        <v>189</v>
      </c>
      <c r="E416" s="40"/>
      <c r="F416" s="232" t="s">
        <v>2507</v>
      </c>
      <c r="G416" s="40"/>
      <c r="H416" s="40"/>
      <c r="I416" s="233"/>
      <c r="J416" s="40"/>
      <c r="K416" s="40"/>
      <c r="L416" s="44"/>
      <c r="M416" s="234"/>
      <c r="N416" s="235"/>
      <c r="O416" s="91"/>
      <c r="P416" s="91"/>
      <c r="Q416" s="91"/>
      <c r="R416" s="91"/>
      <c r="S416" s="91"/>
      <c r="T416" s="92"/>
      <c r="U416" s="38"/>
      <c r="V416" s="38"/>
      <c r="W416" s="38"/>
      <c r="X416" s="38"/>
      <c r="Y416" s="38"/>
      <c r="Z416" s="38"/>
      <c r="AA416" s="38"/>
      <c r="AB416" s="38"/>
      <c r="AC416" s="38"/>
      <c r="AD416" s="38"/>
      <c r="AE416" s="38"/>
      <c r="AT416" s="17" t="s">
        <v>189</v>
      </c>
      <c r="AU416" s="17" t="s">
        <v>127</v>
      </c>
    </row>
    <row r="417" s="2" customFormat="1" ht="21.75" customHeight="1">
      <c r="A417" s="38"/>
      <c r="B417" s="39"/>
      <c r="C417" s="259" t="s">
        <v>529</v>
      </c>
      <c r="D417" s="259" t="s">
        <v>238</v>
      </c>
      <c r="E417" s="260" t="s">
        <v>2508</v>
      </c>
      <c r="F417" s="261" t="s">
        <v>2509</v>
      </c>
      <c r="G417" s="262" t="s">
        <v>235</v>
      </c>
      <c r="H417" s="263">
        <v>7</v>
      </c>
      <c r="I417" s="264"/>
      <c r="J417" s="265">
        <f>ROUND(I417*H417,2)</f>
        <v>0</v>
      </c>
      <c r="K417" s="261" t="s">
        <v>187</v>
      </c>
      <c r="L417" s="266"/>
      <c r="M417" s="267" t="s">
        <v>1</v>
      </c>
      <c r="N417" s="268" t="s">
        <v>45</v>
      </c>
      <c r="O417" s="91"/>
      <c r="P417" s="227">
        <f>O417*H417</f>
        <v>0</v>
      </c>
      <c r="Q417" s="227">
        <v>0</v>
      </c>
      <c r="R417" s="227">
        <f>Q417*H417</f>
        <v>0</v>
      </c>
      <c r="S417" s="227">
        <v>0</v>
      </c>
      <c r="T417" s="228">
        <f>S417*H417</f>
        <v>0</v>
      </c>
      <c r="U417" s="38"/>
      <c r="V417" s="38"/>
      <c r="W417" s="38"/>
      <c r="X417" s="38"/>
      <c r="Y417" s="38"/>
      <c r="Z417" s="38"/>
      <c r="AA417" s="38"/>
      <c r="AB417" s="38"/>
      <c r="AC417" s="38"/>
      <c r="AD417" s="38"/>
      <c r="AE417" s="38"/>
      <c r="AR417" s="229" t="s">
        <v>269</v>
      </c>
      <c r="AT417" s="229" t="s">
        <v>238</v>
      </c>
      <c r="AU417" s="229" t="s">
        <v>127</v>
      </c>
      <c r="AY417" s="17" t="s">
        <v>181</v>
      </c>
      <c r="BE417" s="230">
        <f>IF(N417="základní",J417,0)</f>
        <v>0</v>
      </c>
      <c r="BF417" s="230">
        <f>IF(N417="snížená",J417,0)</f>
        <v>0</v>
      </c>
      <c r="BG417" s="230">
        <f>IF(N417="zákl. přenesená",J417,0)</f>
        <v>0</v>
      </c>
      <c r="BH417" s="230">
        <f>IF(N417="sníž. přenesená",J417,0)</f>
        <v>0</v>
      </c>
      <c r="BI417" s="230">
        <f>IF(N417="nulová",J417,0)</f>
        <v>0</v>
      </c>
      <c r="BJ417" s="17" t="s">
        <v>127</v>
      </c>
      <c r="BK417" s="230">
        <f>ROUND(I417*H417,2)</f>
        <v>0</v>
      </c>
      <c r="BL417" s="17" t="s">
        <v>228</v>
      </c>
      <c r="BM417" s="229" t="s">
        <v>848</v>
      </c>
    </row>
    <row r="418" s="2" customFormat="1" ht="24.15" customHeight="1">
      <c r="A418" s="38"/>
      <c r="B418" s="39"/>
      <c r="C418" s="218" t="s">
        <v>849</v>
      </c>
      <c r="D418" s="218" t="s">
        <v>183</v>
      </c>
      <c r="E418" s="219" t="s">
        <v>2510</v>
      </c>
      <c r="F418" s="220" t="s">
        <v>2511</v>
      </c>
      <c r="G418" s="221" t="s">
        <v>235</v>
      </c>
      <c r="H418" s="222">
        <v>8</v>
      </c>
      <c r="I418" s="223"/>
      <c r="J418" s="224">
        <f>ROUND(I418*H418,2)</f>
        <v>0</v>
      </c>
      <c r="K418" s="220" t="s">
        <v>187</v>
      </c>
      <c r="L418" s="44"/>
      <c r="M418" s="225" t="s">
        <v>1</v>
      </c>
      <c r="N418" s="226" t="s">
        <v>45</v>
      </c>
      <c r="O418" s="91"/>
      <c r="P418" s="227">
        <f>O418*H418</f>
        <v>0</v>
      </c>
      <c r="Q418" s="227">
        <v>0</v>
      </c>
      <c r="R418" s="227">
        <f>Q418*H418</f>
        <v>0</v>
      </c>
      <c r="S418" s="227">
        <v>0</v>
      </c>
      <c r="T418" s="228">
        <f>S418*H418</f>
        <v>0</v>
      </c>
      <c r="U418" s="38"/>
      <c r="V418" s="38"/>
      <c r="W418" s="38"/>
      <c r="X418" s="38"/>
      <c r="Y418" s="38"/>
      <c r="Z418" s="38"/>
      <c r="AA418" s="38"/>
      <c r="AB418" s="38"/>
      <c r="AC418" s="38"/>
      <c r="AD418" s="38"/>
      <c r="AE418" s="38"/>
      <c r="AR418" s="229" t="s">
        <v>228</v>
      </c>
      <c r="AT418" s="229" t="s">
        <v>183</v>
      </c>
      <c r="AU418" s="229" t="s">
        <v>127</v>
      </c>
      <c r="AY418" s="17" t="s">
        <v>181</v>
      </c>
      <c r="BE418" s="230">
        <f>IF(N418="základní",J418,0)</f>
        <v>0</v>
      </c>
      <c r="BF418" s="230">
        <f>IF(N418="snížená",J418,0)</f>
        <v>0</v>
      </c>
      <c r="BG418" s="230">
        <f>IF(N418="zákl. přenesená",J418,0)</f>
        <v>0</v>
      </c>
      <c r="BH418" s="230">
        <f>IF(N418="sníž. přenesená",J418,0)</f>
        <v>0</v>
      </c>
      <c r="BI418" s="230">
        <f>IF(N418="nulová",J418,0)</f>
        <v>0</v>
      </c>
      <c r="BJ418" s="17" t="s">
        <v>127</v>
      </c>
      <c r="BK418" s="230">
        <f>ROUND(I418*H418,2)</f>
        <v>0</v>
      </c>
      <c r="BL418" s="17" t="s">
        <v>228</v>
      </c>
      <c r="BM418" s="229" t="s">
        <v>852</v>
      </c>
    </row>
    <row r="419" s="2" customFormat="1">
      <c r="A419" s="38"/>
      <c r="B419" s="39"/>
      <c r="C419" s="40"/>
      <c r="D419" s="231" t="s">
        <v>189</v>
      </c>
      <c r="E419" s="40"/>
      <c r="F419" s="232" t="s">
        <v>2512</v>
      </c>
      <c r="G419" s="40"/>
      <c r="H419" s="40"/>
      <c r="I419" s="233"/>
      <c r="J419" s="40"/>
      <c r="K419" s="40"/>
      <c r="L419" s="44"/>
      <c r="M419" s="234"/>
      <c r="N419" s="235"/>
      <c r="O419" s="91"/>
      <c r="P419" s="91"/>
      <c r="Q419" s="91"/>
      <c r="R419" s="91"/>
      <c r="S419" s="91"/>
      <c r="T419" s="92"/>
      <c r="U419" s="38"/>
      <c r="V419" s="38"/>
      <c r="W419" s="38"/>
      <c r="X419" s="38"/>
      <c r="Y419" s="38"/>
      <c r="Z419" s="38"/>
      <c r="AA419" s="38"/>
      <c r="AB419" s="38"/>
      <c r="AC419" s="38"/>
      <c r="AD419" s="38"/>
      <c r="AE419" s="38"/>
      <c r="AT419" s="17" t="s">
        <v>189</v>
      </c>
      <c r="AU419" s="17" t="s">
        <v>127</v>
      </c>
    </row>
    <row r="420" s="2" customFormat="1" ht="24.15" customHeight="1">
      <c r="A420" s="38"/>
      <c r="B420" s="39"/>
      <c r="C420" s="259" t="s">
        <v>534</v>
      </c>
      <c r="D420" s="259" t="s">
        <v>238</v>
      </c>
      <c r="E420" s="260" t="s">
        <v>2513</v>
      </c>
      <c r="F420" s="261" t="s">
        <v>2514</v>
      </c>
      <c r="G420" s="262" t="s">
        <v>235</v>
      </c>
      <c r="H420" s="263">
        <v>8</v>
      </c>
      <c r="I420" s="264"/>
      <c r="J420" s="265">
        <f>ROUND(I420*H420,2)</f>
        <v>0</v>
      </c>
      <c r="K420" s="261" t="s">
        <v>187</v>
      </c>
      <c r="L420" s="266"/>
      <c r="M420" s="267" t="s">
        <v>1</v>
      </c>
      <c r="N420" s="268" t="s">
        <v>45</v>
      </c>
      <c r="O420" s="91"/>
      <c r="P420" s="227">
        <f>O420*H420</f>
        <v>0</v>
      </c>
      <c r="Q420" s="227">
        <v>0</v>
      </c>
      <c r="R420" s="227">
        <f>Q420*H420</f>
        <v>0</v>
      </c>
      <c r="S420" s="227">
        <v>0</v>
      </c>
      <c r="T420" s="228">
        <f>S420*H420</f>
        <v>0</v>
      </c>
      <c r="U420" s="38"/>
      <c r="V420" s="38"/>
      <c r="W420" s="38"/>
      <c r="X420" s="38"/>
      <c r="Y420" s="38"/>
      <c r="Z420" s="38"/>
      <c r="AA420" s="38"/>
      <c r="AB420" s="38"/>
      <c r="AC420" s="38"/>
      <c r="AD420" s="38"/>
      <c r="AE420" s="38"/>
      <c r="AR420" s="229" t="s">
        <v>269</v>
      </c>
      <c r="AT420" s="229" t="s">
        <v>238</v>
      </c>
      <c r="AU420" s="229" t="s">
        <v>127</v>
      </c>
      <c r="AY420" s="17" t="s">
        <v>181</v>
      </c>
      <c r="BE420" s="230">
        <f>IF(N420="základní",J420,0)</f>
        <v>0</v>
      </c>
      <c r="BF420" s="230">
        <f>IF(N420="snížená",J420,0)</f>
        <v>0</v>
      </c>
      <c r="BG420" s="230">
        <f>IF(N420="zákl. přenesená",J420,0)</f>
        <v>0</v>
      </c>
      <c r="BH420" s="230">
        <f>IF(N420="sníž. přenesená",J420,0)</f>
        <v>0</v>
      </c>
      <c r="BI420" s="230">
        <f>IF(N420="nulová",J420,0)</f>
        <v>0</v>
      </c>
      <c r="BJ420" s="17" t="s">
        <v>127</v>
      </c>
      <c r="BK420" s="230">
        <f>ROUND(I420*H420,2)</f>
        <v>0</v>
      </c>
      <c r="BL420" s="17" t="s">
        <v>228</v>
      </c>
      <c r="BM420" s="229" t="s">
        <v>855</v>
      </c>
    </row>
    <row r="421" s="2" customFormat="1" ht="24.15" customHeight="1">
      <c r="A421" s="38"/>
      <c r="B421" s="39"/>
      <c r="C421" s="218" t="s">
        <v>858</v>
      </c>
      <c r="D421" s="218" t="s">
        <v>183</v>
      </c>
      <c r="E421" s="219" t="s">
        <v>2515</v>
      </c>
      <c r="F421" s="220" t="s">
        <v>2516</v>
      </c>
      <c r="G421" s="221" t="s">
        <v>235</v>
      </c>
      <c r="H421" s="222">
        <v>6</v>
      </c>
      <c r="I421" s="223"/>
      <c r="J421" s="224">
        <f>ROUND(I421*H421,2)</f>
        <v>0</v>
      </c>
      <c r="K421" s="220" t="s">
        <v>187</v>
      </c>
      <c r="L421" s="44"/>
      <c r="M421" s="225" t="s">
        <v>1</v>
      </c>
      <c r="N421" s="226" t="s">
        <v>45</v>
      </c>
      <c r="O421" s="91"/>
      <c r="P421" s="227">
        <f>O421*H421</f>
        <v>0</v>
      </c>
      <c r="Q421" s="227">
        <v>0</v>
      </c>
      <c r="R421" s="227">
        <f>Q421*H421</f>
        <v>0</v>
      </c>
      <c r="S421" s="227">
        <v>0</v>
      </c>
      <c r="T421" s="228">
        <f>S421*H421</f>
        <v>0</v>
      </c>
      <c r="U421" s="38"/>
      <c r="V421" s="38"/>
      <c r="W421" s="38"/>
      <c r="X421" s="38"/>
      <c r="Y421" s="38"/>
      <c r="Z421" s="38"/>
      <c r="AA421" s="38"/>
      <c r="AB421" s="38"/>
      <c r="AC421" s="38"/>
      <c r="AD421" s="38"/>
      <c r="AE421" s="38"/>
      <c r="AR421" s="229" t="s">
        <v>228</v>
      </c>
      <c r="AT421" s="229" t="s">
        <v>183</v>
      </c>
      <c r="AU421" s="229" t="s">
        <v>127</v>
      </c>
      <c r="AY421" s="17" t="s">
        <v>181</v>
      </c>
      <c r="BE421" s="230">
        <f>IF(N421="základní",J421,0)</f>
        <v>0</v>
      </c>
      <c r="BF421" s="230">
        <f>IF(N421="snížená",J421,0)</f>
        <v>0</v>
      </c>
      <c r="BG421" s="230">
        <f>IF(N421="zákl. přenesená",J421,0)</f>
        <v>0</v>
      </c>
      <c r="BH421" s="230">
        <f>IF(N421="sníž. přenesená",J421,0)</f>
        <v>0</v>
      </c>
      <c r="BI421" s="230">
        <f>IF(N421="nulová",J421,0)</f>
        <v>0</v>
      </c>
      <c r="BJ421" s="17" t="s">
        <v>127</v>
      </c>
      <c r="BK421" s="230">
        <f>ROUND(I421*H421,2)</f>
        <v>0</v>
      </c>
      <c r="BL421" s="17" t="s">
        <v>228</v>
      </c>
      <c r="BM421" s="229" t="s">
        <v>861</v>
      </c>
    </row>
    <row r="422" s="2" customFormat="1">
      <c r="A422" s="38"/>
      <c r="B422" s="39"/>
      <c r="C422" s="40"/>
      <c r="D422" s="231" t="s">
        <v>189</v>
      </c>
      <c r="E422" s="40"/>
      <c r="F422" s="232" t="s">
        <v>2517</v>
      </c>
      <c r="G422" s="40"/>
      <c r="H422" s="40"/>
      <c r="I422" s="233"/>
      <c r="J422" s="40"/>
      <c r="K422" s="40"/>
      <c r="L422" s="44"/>
      <c r="M422" s="234"/>
      <c r="N422" s="235"/>
      <c r="O422" s="91"/>
      <c r="P422" s="91"/>
      <c r="Q422" s="91"/>
      <c r="R422" s="91"/>
      <c r="S422" s="91"/>
      <c r="T422" s="92"/>
      <c r="U422" s="38"/>
      <c r="V422" s="38"/>
      <c r="W422" s="38"/>
      <c r="X422" s="38"/>
      <c r="Y422" s="38"/>
      <c r="Z422" s="38"/>
      <c r="AA422" s="38"/>
      <c r="AB422" s="38"/>
      <c r="AC422" s="38"/>
      <c r="AD422" s="38"/>
      <c r="AE422" s="38"/>
      <c r="AT422" s="17" t="s">
        <v>189</v>
      </c>
      <c r="AU422" s="17" t="s">
        <v>127</v>
      </c>
    </row>
    <row r="423" s="2" customFormat="1" ht="24.15" customHeight="1">
      <c r="A423" s="38"/>
      <c r="B423" s="39"/>
      <c r="C423" s="259" t="s">
        <v>538</v>
      </c>
      <c r="D423" s="259" t="s">
        <v>238</v>
      </c>
      <c r="E423" s="260" t="s">
        <v>2518</v>
      </c>
      <c r="F423" s="261" t="s">
        <v>2519</v>
      </c>
      <c r="G423" s="262" t="s">
        <v>235</v>
      </c>
      <c r="H423" s="263">
        <v>6</v>
      </c>
      <c r="I423" s="264"/>
      <c r="J423" s="265">
        <f>ROUND(I423*H423,2)</f>
        <v>0</v>
      </c>
      <c r="K423" s="261" t="s">
        <v>187</v>
      </c>
      <c r="L423" s="266"/>
      <c r="M423" s="267" t="s">
        <v>1</v>
      </c>
      <c r="N423" s="268" t="s">
        <v>45</v>
      </c>
      <c r="O423" s="91"/>
      <c r="P423" s="227">
        <f>O423*H423</f>
        <v>0</v>
      </c>
      <c r="Q423" s="227">
        <v>0</v>
      </c>
      <c r="R423" s="227">
        <f>Q423*H423</f>
        <v>0</v>
      </c>
      <c r="S423" s="227">
        <v>0</v>
      </c>
      <c r="T423" s="228">
        <f>S423*H423</f>
        <v>0</v>
      </c>
      <c r="U423" s="38"/>
      <c r="V423" s="38"/>
      <c r="W423" s="38"/>
      <c r="X423" s="38"/>
      <c r="Y423" s="38"/>
      <c r="Z423" s="38"/>
      <c r="AA423" s="38"/>
      <c r="AB423" s="38"/>
      <c r="AC423" s="38"/>
      <c r="AD423" s="38"/>
      <c r="AE423" s="38"/>
      <c r="AR423" s="229" t="s">
        <v>269</v>
      </c>
      <c r="AT423" s="229" t="s">
        <v>238</v>
      </c>
      <c r="AU423" s="229" t="s">
        <v>127</v>
      </c>
      <c r="AY423" s="17" t="s">
        <v>181</v>
      </c>
      <c r="BE423" s="230">
        <f>IF(N423="základní",J423,0)</f>
        <v>0</v>
      </c>
      <c r="BF423" s="230">
        <f>IF(N423="snížená",J423,0)</f>
        <v>0</v>
      </c>
      <c r="BG423" s="230">
        <f>IF(N423="zákl. přenesená",J423,0)</f>
        <v>0</v>
      </c>
      <c r="BH423" s="230">
        <f>IF(N423="sníž. přenesená",J423,0)</f>
        <v>0</v>
      </c>
      <c r="BI423" s="230">
        <f>IF(N423="nulová",J423,0)</f>
        <v>0</v>
      </c>
      <c r="BJ423" s="17" t="s">
        <v>127</v>
      </c>
      <c r="BK423" s="230">
        <f>ROUND(I423*H423,2)</f>
        <v>0</v>
      </c>
      <c r="BL423" s="17" t="s">
        <v>228</v>
      </c>
      <c r="BM423" s="229" t="s">
        <v>864</v>
      </c>
    </row>
    <row r="424" s="2" customFormat="1" ht="24.15" customHeight="1">
      <c r="A424" s="38"/>
      <c r="B424" s="39"/>
      <c r="C424" s="218" t="s">
        <v>867</v>
      </c>
      <c r="D424" s="218" t="s">
        <v>183</v>
      </c>
      <c r="E424" s="219" t="s">
        <v>2520</v>
      </c>
      <c r="F424" s="220" t="s">
        <v>2521</v>
      </c>
      <c r="G424" s="221" t="s">
        <v>235</v>
      </c>
      <c r="H424" s="222">
        <v>25</v>
      </c>
      <c r="I424" s="223"/>
      <c r="J424" s="224">
        <f>ROUND(I424*H424,2)</f>
        <v>0</v>
      </c>
      <c r="K424" s="220" t="s">
        <v>187</v>
      </c>
      <c r="L424" s="44"/>
      <c r="M424" s="225" t="s">
        <v>1</v>
      </c>
      <c r="N424" s="226" t="s">
        <v>45</v>
      </c>
      <c r="O424" s="91"/>
      <c r="P424" s="227">
        <f>O424*H424</f>
        <v>0</v>
      </c>
      <c r="Q424" s="227">
        <v>0</v>
      </c>
      <c r="R424" s="227">
        <f>Q424*H424</f>
        <v>0</v>
      </c>
      <c r="S424" s="227">
        <v>0</v>
      </c>
      <c r="T424" s="228">
        <f>S424*H424</f>
        <v>0</v>
      </c>
      <c r="U424" s="38"/>
      <c r="V424" s="38"/>
      <c r="W424" s="38"/>
      <c r="X424" s="38"/>
      <c r="Y424" s="38"/>
      <c r="Z424" s="38"/>
      <c r="AA424" s="38"/>
      <c r="AB424" s="38"/>
      <c r="AC424" s="38"/>
      <c r="AD424" s="38"/>
      <c r="AE424" s="38"/>
      <c r="AR424" s="229" t="s">
        <v>228</v>
      </c>
      <c r="AT424" s="229" t="s">
        <v>183</v>
      </c>
      <c r="AU424" s="229" t="s">
        <v>127</v>
      </c>
      <c r="AY424" s="17" t="s">
        <v>181</v>
      </c>
      <c r="BE424" s="230">
        <f>IF(N424="základní",J424,0)</f>
        <v>0</v>
      </c>
      <c r="BF424" s="230">
        <f>IF(N424="snížená",J424,0)</f>
        <v>0</v>
      </c>
      <c r="BG424" s="230">
        <f>IF(N424="zákl. přenesená",J424,0)</f>
        <v>0</v>
      </c>
      <c r="BH424" s="230">
        <f>IF(N424="sníž. přenesená",J424,0)</f>
        <v>0</v>
      </c>
      <c r="BI424" s="230">
        <f>IF(N424="nulová",J424,0)</f>
        <v>0</v>
      </c>
      <c r="BJ424" s="17" t="s">
        <v>127</v>
      </c>
      <c r="BK424" s="230">
        <f>ROUND(I424*H424,2)</f>
        <v>0</v>
      </c>
      <c r="BL424" s="17" t="s">
        <v>228</v>
      </c>
      <c r="BM424" s="229" t="s">
        <v>870</v>
      </c>
    </row>
    <row r="425" s="2" customFormat="1">
      <c r="A425" s="38"/>
      <c r="B425" s="39"/>
      <c r="C425" s="40"/>
      <c r="D425" s="231" t="s">
        <v>189</v>
      </c>
      <c r="E425" s="40"/>
      <c r="F425" s="232" t="s">
        <v>2522</v>
      </c>
      <c r="G425" s="40"/>
      <c r="H425" s="40"/>
      <c r="I425" s="233"/>
      <c r="J425" s="40"/>
      <c r="K425" s="40"/>
      <c r="L425" s="44"/>
      <c r="M425" s="234"/>
      <c r="N425" s="235"/>
      <c r="O425" s="91"/>
      <c r="P425" s="91"/>
      <c r="Q425" s="91"/>
      <c r="R425" s="91"/>
      <c r="S425" s="91"/>
      <c r="T425" s="92"/>
      <c r="U425" s="38"/>
      <c r="V425" s="38"/>
      <c r="W425" s="38"/>
      <c r="X425" s="38"/>
      <c r="Y425" s="38"/>
      <c r="Z425" s="38"/>
      <c r="AA425" s="38"/>
      <c r="AB425" s="38"/>
      <c r="AC425" s="38"/>
      <c r="AD425" s="38"/>
      <c r="AE425" s="38"/>
      <c r="AT425" s="17" t="s">
        <v>189</v>
      </c>
      <c r="AU425" s="17" t="s">
        <v>127</v>
      </c>
    </row>
    <row r="426" s="13" customFormat="1">
      <c r="A426" s="13"/>
      <c r="B426" s="236"/>
      <c r="C426" s="237"/>
      <c r="D426" s="238" t="s">
        <v>191</v>
      </c>
      <c r="E426" s="239" t="s">
        <v>1</v>
      </c>
      <c r="F426" s="240" t="s">
        <v>2523</v>
      </c>
      <c r="G426" s="237"/>
      <c r="H426" s="241">
        <v>25</v>
      </c>
      <c r="I426" s="242"/>
      <c r="J426" s="237"/>
      <c r="K426" s="237"/>
      <c r="L426" s="243"/>
      <c r="M426" s="244"/>
      <c r="N426" s="245"/>
      <c r="O426" s="245"/>
      <c r="P426" s="245"/>
      <c r="Q426" s="245"/>
      <c r="R426" s="245"/>
      <c r="S426" s="245"/>
      <c r="T426" s="246"/>
      <c r="U426" s="13"/>
      <c r="V426" s="13"/>
      <c r="W426" s="13"/>
      <c r="X426" s="13"/>
      <c r="Y426" s="13"/>
      <c r="Z426" s="13"/>
      <c r="AA426" s="13"/>
      <c r="AB426" s="13"/>
      <c r="AC426" s="13"/>
      <c r="AD426" s="13"/>
      <c r="AE426" s="13"/>
      <c r="AT426" s="247" t="s">
        <v>191</v>
      </c>
      <c r="AU426" s="247" t="s">
        <v>127</v>
      </c>
      <c r="AV426" s="13" t="s">
        <v>127</v>
      </c>
      <c r="AW426" s="13" t="s">
        <v>36</v>
      </c>
      <c r="AX426" s="13" t="s">
        <v>79</v>
      </c>
      <c r="AY426" s="247" t="s">
        <v>181</v>
      </c>
    </row>
    <row r="427" s="14" customFormat="1">
      <c r="A427" s="14"/>
      <c r="B427" s="248"/>
      <c r="C427" s="249"/>
      <c r="D427" s="238" t="s">
        <v>191</v>
      </c>
      <c r="E427" s="250" t="s">
        <v>1</v>
      </c>
      <c r="F427" s="251" t="s">
        <v>193</v>
      </c>
      <c r="G427" s="249"/>
      <c r="H427" s="252">
        <v>25</v>
      </c>
      <c r="I427" s="253"/>
      <c r="J427" s="249"/>
      <c r="K427" s="249"/>
      <c r="L427" s="254"/>
      <c r="M427" s="255"/>
      <c r="N427" s="256"/>
      <c r="O427" s="256"/>
      <c r="P427" s="256"/>
      <c r="Q427" s="256"/>
      <c r="R427" s="256"/>
      <c r="S427" s="256"/>
      <c r="T427" s="257"/>
      <c r="U427" s="14"/>
      <c r="V427" s="14"/>
      <c r="W427" s="14"/>
      <c r="X427" s="14"/>
      <c r="Y427" s="14"/>
      <c r="Z427" s="14"/>
      <c r="AA427" s="14"/>
      <c r="AB427" s="14"/>
      <c r="AC427" s="14"/>
      <c r="AD427" s="14"/>
      <c r="AE427" s="14"/>
      <c r="AT427" s="258" t="s">
        <v>191</v>
      </c>
      <c r="AU427" s="258" t="s">
        <v>127</v>
      </c>
      <c r="AV427" s="14" t="s">
        <v>188</v>
      </c>
      <c r="AW427" s="14" t="s">
        <v>36</v>
      </c>
      <c r="AX427" s="14" t="s">
        <v>86</v>
      </c>
      <c r="AY427" s="258" t="s">
        <v>181</v>
      </c>
    </row>
    <row r="428" s="2" customFormat="1" ht="24.15" customHeight="1">
      <c r="A428" s="38"/>
      <c r="B428" s="39"/>
      <c r="C428" s="259" t="s">
        <v>545</v>
      </c>
      <c r="D428" s="259" t="s">
        <v>238</v>
      </c>
      <c r="E428" s="260" t="s">
        <v>2524</v>
      </c>
      <c r="F428" s="261" t="s">
        <v>2525</v>
      </c>
      <c r="G428" s="262" t="s">
        <v>235</v>
      </c>
      <c r="H428" s="263">
        <v>21</v>
      </c>
      <c r="I428" s="264"/>
      <c r="J428" s="265">
        <f>ROUND(I428*H428,2)</f>
        <v>0</v>
      </c>
      <c r="K428" s="261" t="s">
        <v>729</v>
      </c>
      <c r="L428" s="266"/>
      <c r="M428" s="267" t="s">
        <v>1</v>
      </c>
      <c r="N428" s="268" t="s">
        <v>45</v>
      </c>
      <c r="O428" s="91"/>
      <c r="P428" s="227">
        <f>O428*H428</f>
        <v>0</v>
      </c>
      <c r="Q428" s="227">
        <v>0</v>
      </c>
      <c r="R428" s="227">
        <f>Q428*H428</f>
        <v>0</v>
      </c>
      <c r="S428" s="227">
        <v>0</v>
      </c>
      <c r="T428" s="228">
        <f>S428*H428</f>
        <v>0</v>
      </c>
      <c r="U428" s="38"/>
      <c r="V428" s="38"/>
      <c r="W428" s="38"/>
      <c r="X428" s="38"/>
      <c r="Y428" s="38"/>
      <c r="Z428" s="38"/>
      <c r="AA428" s="38"/>
      <c r="AB428" s="38"/>
      <c r="AC428" s="38"/>
      <c r="AD428" s="38"/>
      <c r="AE428" s="38"/>
      <c r="AR428" s="229" t="s">
        <v>269</v>
      </c>
      <c r="AT428" s="229" t="s">
        <v>238</v>
      </c>
      <c r="AU428" s="229" t="s">
        <v>127</v>
      </c>
      <c r="AY428" s="17" t="s">
        <v>181</v>
      </c>
      <c r="BE428" s="230">
        <f>IF(N428="základní",J428,0)</f>
        <v>0</v>
      </c>
      <c r="BF428" s="230">
        <f>IF(N428="snížená",J428,0)</f>
        <v>0</v>
      </c>
      <c r="BG428" s="230">
        <f>IF(N428="zákl. přenesená",J428,0)</f>
        <v>0</v>
      </c>
      <c r="BH428" s="230">
        <f>IF(N428="sníž. přenesená",J428,0)</f>
        <v>0</v>
      </c>
      <c r="BI428" s="230">
        <f>IF(N428="nulová",J428,0)</f>
        <v>0</v>
      </c>
      <c r="BJ428" s="17" t="s">
        <v>127</v>
      </c>
      <c r="BK428" s="230">
        <f>ROUND(I428*H428,2)</f>
        <v>0</v>
      </c>
      <c r="BL428" s="17" t="s">
        <v>228</v>
      </c>
      <c r="BM428" s="229" t="s">
        <v>874</v>
      </c>
    </row>
    <row r="429" s="2" customFormat="1" ht="24.15" customHeight="1">
      <c r="A429" s="38"/>
      <c r="B429" s="39"/>
      <c r="C429" s="259" t="s">
        <v>877</v>
      </c>
      <c r="D429" s="259" t="s">
        <v>238</v>
      </c>
      <c r="E429" s="260" t="s">
        <v>2526</v>
      </c>
      <c r="F429" s="261" t="s">
        <v>2527</v>
      </c>
      <c r="G429" s="262" t="s">
        <v>235</v>
      </c>
      <c r="H429" s="263">
        <v>4</v>
      </c>
      <c r="I429" s="264"/>
      <c r="J429" s="265">
        <f>ROUND(I429*H429,2)</f>
        <v>0</v>
      </c>
      <c r="K429" s="261" t="s">
        <v>729</v>
      </c>
      <c r="L429" s="266"/>
      <c r="M429" s="267" t="s">
        <v>1</v>
      </c>
      <c r="N429" s="268" t="s">
        <v>45</v>
      </c>
      <c r="O429" s="91"/>
      <c r="P429" s="227">
        <f>O429*H429</f>
        <v>0</v>
      </c>
      <c r="Q429" s="227">
        <v>0</v>
      </c>
      <c r="R429" s="227">
        <f>Q429*H429</f>
        <v>0</v>
      </c>
      <c r="S429" s="227">
        <v>0</v>
      </c>
      <c r="T429" s="228">
        <f>S429*H429</f>
        <v>0</v>
      </c>
      <c r="U429" s="38"/>
      <c r="V429" s="38"/>
      <c r="W429" s="38"/>
      <c r="X429" s="38"/>
      <c r="Y429" s="38"/>
      <c r="Z429" s="38"/>
      <c r="AA429" s="38"/>
      <c r="AB429" s="38"/>
      <c r="AC429" s="38"/>
      <c r="AD429" s="38"/>
      <c r="AE429" s="38"/>
      <c r="AR429" s="229" t="s">
        <v>269</v>
      </c>
      <c r="AT429" s="229" t="s">
        <v>238</v>
      </c>
      <c r="AU429" s="229" t="s">
        <v>127</v>
      </c>
      <c r="AY429" s="17" t="s">
        <v>181</v>
      </c>
      <c r="BE429" s="230">
        <f>IF(N429="základní",J429,0)</f>
        <v>0</v>
      </c>
      <c r="BF429" s="230">
        <f>IF(N429="snížená",J429,0)</f>
        <v>0</v>
      </c>
      <c r="BG429" s="230">
        <f>IF(N429="zákl. přenesená",J429,0)</f>
        <v>0</v>
      </c>
      <c r="BH429" s="230">
        <f>IF(N429="sníž. přenesená",J429,0)</f>
        <v>0</v>
      </c>
      <c r="BI429" s="230">
        <f>IF(N429="nulová",J429,0)</f>
        <v>0</v>
      </c>
      <c r="BJ429" s="17" t="s">
        <v>127</v>
      </c>
      <c r="BK429" s="230">
        <f>ROUND(I429*H429,2)</f>
        <v>0</v>
      </c>
      <c r="BL429" s="17" t="s">
        <v>228</v>
      </c>
      <c r="BM429" s="229" t="s">
        <v>880</v>
      </c>
    </row>
    <row r="430" s="2" customFormat="1" ht="24.15" customHeight="1">
      <c r="A430" s="38"/>
      <c r="B430" s="39"/>
      <c r="C430" s="218" t="s">
        <v>551</v>
      </c>
      <c r="D430" s="218" t="s">
        <v>183</v>
      </c>
      <c r="E430" s="219" t="s">
        <v>2528</v>
      </c>
      <c r="F430" s="220" t="s">
        <v>2529</v>
      </c>
      <c r="G430" s="221" t="s">
        <v>235</v>
      </c>
      <c r="H430" s="222">
        <v>2</v>
      </c>
      <c r="I430" s="223"/>
      <c r="J430" s="224">
        <f>ROUND(I430*H430,2)</f>
        <v>0</v>
      </c>
      <c r="K430" s="220" t="s">
        <v>187</v>
      </c>
      <c r="L430" s="44"/>
      <c r="M430" s="225" t="s">
        <v>1</v>
      </c>
      <c r="N430" s="226" t="s">
        <v>45</v>
      </c>
      <c r="O430" s="91"/>
      <c r="P430" s="227">
        <f>O430*H430</f>
        <v>0</v>
      </c>
      <c r="Q430" s="227">
        <v>0</v>
      </c>
      <c r="R430" s="227">
        <f>Q430*H430</f>
        <v>0</v>
      </c>
      <c r="S430" s="227">
        <v>0</v>
      </c>
      <c r="T430" s="228">
        <f>S430*H430</f>
        <v>0</v>
      </c>
      <c r="U430" s="38"/>
      <c r="V430" s="38"/>
      <c r="W430" s="38"/>
      <c r="X430" s="38"/>
      <c r="Y430" s="38"/>
      <c r="Z430" s="38"/>
      <c r="AA430" s="38"/>
      <c r="AB430" s="38"/>
      <c r="AC430" s="38"/>
      <c r="AD430" s="38"/>
      <c r="AE430" s="38"/>
      <c r="AR430" s="229" t="s">
        <v>228</v>
      </c>
      <c r="AT430" s="229" t="s">
        <v>183</v>
      </c>
      <c r="AU430" s="229" t="s">
        <v>127</v>
      </c>
      <c r="AY430" s="17" t="s">
        <v>181</v>
      </c>
      <c r="BE430" s="230">
        <f>IF(N430="základní",J430,0)</f>
        <v>0</v>
      </c>
      <c r="BF430" s="230">
        <f>IF(N430="snížená",J430,0)</f>
        <v>0</v>
      </c>
      <c r="BG430" s="230">
        <f>IF(N430="zákl. přenesená",J430,0)</f>
        <v>0</v>
      </c>
      <c r="BH430" s="230">
        <f>IF(N430="sníž. přenesená",J430,0)</f>
        <v>0</v>
      </c>
      <c r="BI430" s="230">
        <f>IF(N430="nulová",J430,0)</f>
        <v>0</v>
      </c>
      <c r="BJ430" s="17" t="s">
        <v>127</v>
      </c>
      <c r="BK430" s="230">
        <f>ROUND(I430*H430,2)</f>
        <v>0</v>
      </c>
      <c r="BL430" s="17" t="s">
        <v>228</v>
      </c>
      <c r="BM430" s="229" t="s">
        <v>885</v>
      </c>
    </row>
    <row r="431" s="2" customFormat="1">
      <c r="A431" s="38"/>
      <c r="B431" s="39"/>
      <c r="C431" s="40"/>
      <c r="D431" s="231" t="s">
        <v>189</v>
      </c>
      <c r="E431" s="40"/>
      <c r="F431" s="232" t="s">
        <v>2530</v>
      </c>
      <c r="G431" s="40"/>
      <c r="H431" s="40"/>
      <c r="I431" s="233"/>
      <c r="J431" s="40"/>
      <c r="K431" s="40"/>
      <c r="L431" s="44"/>
      <c r="M431" s="234"/>
      <c r="N431" s="235"/>
      <c r="O431" s="91"/>
      <c r="P431" s="91"/>
      <c r="Q431" s="91"/>
      <c r="R431" s="91"/>
      <c r="S431" s="91"/>
      <c r="T431" s="92"/>
      <c r="U431" s="38"/>
      <c r="V431" s="38"/>
      <c r="W431" s="38"/>
      <c r="X431" s="38"/>
      <c r="Y431" s="38"/>
      <c r="Z431" s="38"/>
      <c r="AA431" s="38"/>
      <c r="AB431" s="38"/>
      <c r="AC431" s="38"/>
      <c r="AD431" s="38"/>
      <c r="AE431" s="38"/>
      <c r="AT431" s="17" t="s">
        <v>189</v>
      </c>
      <c r="AU431" s="17" t="s">
        <v>127</v>
      </c>
    </row>
    <row r="432" s="2" customFormat="1" ht="21.75" customHeight="1">
      <c r="A432" s="38"/>
      <c r="B432" s="39"/>
      <c r="C432" s="259" t="s">
        <v>887</v>
      </c>
      <c r="D432" s="259" t="s">
        <v>238</v>
      </c>
      <c r="E432" s="260" t="s">
        <v>2531</v>
      </c>
      <c r="F432" s="261" t="s">
        <v>2532</v>
      </c>
      <c r="G432" s="262" t="s">
        <v>235</v>
      </c>
      <c r="H432" s="263">
        <v>2</v>
      </c>
      <c r="I432" s="264"/>
      <c r="J432" s="265">
        <f>ROUND(I432*H432,2)</f>
        <v>0</v>
      </c>
      <c r="K432" s="261" t="s">
        <v>187</v>
      </c>
      <c r="L432" s="266"/>
      <c r="M432" s="267" t="s">
        <v>1</v>
      </c>
      <c r="N432" s="268" t="s">
        <v>45</v>
      </c>
      <c r="O432" s="91"/>
      <c r="P432" s="227">
        <f>O432*H432</f>
        <v>0</v>
      </c>
      <c r="Q432" s="227">
        <v>0</v>
      </c>
      <c r="R432" s="227">
        <f>Q432*H432</f>
        <v>0</v>
      </c>
      <c r="S432" s="227">
        <v>0</v>
      </c>
      <c r="T432" s="228">
        <f>S432*H432</f>
        <v>0</v>
      </c>
      <c r="U432" s="38"/>
      <c r="V432" s="38"/>
      <c r="W432" s="38"/>
      <c r="X432" s="38"/>
      <c r="Y432" s="38"/>
      <c r="Z432" s="38"/>
      <c r="AA432" s="38"/>
      <c r="AB432" s="38"/>
      <c r="AC432" s="38"/>
      <c r="AD432" s="38"/>
      <c r="AE432" s="38"/>
      <c r="AR432" s="229" t="s">
        <v>269</v>
      </c>
      <c r="AT432" s="229" t="s">
        <v>238</v>
      </c>
      <c r="AU432" s="229" t="s">
        <v>127</v>
      </c>
      <c r="AY432" s="17" t="s">
        <v>181</v>
      </c>
      <c r="BE432" s="230">
        <f>IF(N432="základní",J432,0)</f>
        <v>0</v>
      </c>
      <c r="BF432" s="230">
        <f>IF(N432="snížená",J432,0)</f>
        <v>0</v>
      </c>
      <c r="BG432" s="230">
        <f>IF(N432="zákl. přenesená",J432,0)</f>
        <v>0</v>
      </c>
      <c r="BH432" s="230">
        <f>IF(N432="sníž. přenesená",J432,0)</f>
        <v>0</v>
      </c>
      <c r="BI432" s="230">
        <f>IF(N432="nulová",J432,0)</f>
        <v>0</v>
      </c>
      <c r="BJ432" s="17" t="s">
        <v>127</v>
      </c>
      <c r="BK432" s="230">
        <f>ROUND(I432*H432,2)</f>
        <v>0</v>
      </c>
      <c r="BL432" s="17" t="s">
        <v>228</v>
      </c>
      <c r="BM432" s="229" t="s">
        <v>890</v>
      </c>
    </row>
    <row r="433" s="2" customFormat="1" ht="24.15" customHeight="1">
      <c r="A433" s="38"/>
      <c r="B433" s="39"/>
      <c r="C433" s="218" t="s">
        <v>556</v>
      </c>
      <c r="D433" s="218" t="s">
        <v>183</v>
      </c>
      <c r="E433" s="219" t="s">
        <v>2533</v>
      </c>
      <c r="F433" s="220" t="s">
        <v>2534</v>
      </c>
      <c r="G433" s="221" t="s">
        <v>235</v>
      </c>
      <c r="H433" s="222">
        <v>2</v>
      </c>
      <c r="I433" s="223"/>
      <c r="J433" s="224">
        <f>ROUND(I433*H433,2)</f>
        <v>0</v>
      </c>
      <c r="K433" s="220" t="s">
        <v>187</v>
      </c>
      <c r="L433" s="44"/>
      <c r="M433" s="225" t="s">
        <v>1</v>
      </c>
      <c r="N433" s="226" t="s">
        <v>45</v>
      </c>
      <c r="O433" s="91"/>
      <c r="P433" s="227">
        <f>O433*H433</f>
        <v>0</v>
      </c>
      <c r="Q433" s="227">
        <v>0</v>
      </c>
      <c r="R433" s="227">
        <f>Q433*H433</f>
        <v>0</v>
      </c>
      <c r="S433" s="227">
        <v>0</v>
      </c>
      <c r="T433" s="228">
        <f>S433*H433</f>
        <v>0</v>
      </c>
      <c r="U433" s="38"/>
      <c r="V433" s="38"/>
      <c r="W433" s="38"/>
      <c r="X433" s="38"/>
      <c r="Y433" s="38"/>
      <c r="Z433" s="38"/>
      <c r="AA433" s="38"/>
      <c r="AB433" s="38"/>
      <c r="AC433" s="38"/>
      <c r="AD433" s="38"/>
      <c r="AE433" s="38"/>
      <c r="AR433" s="229" t="s">
        <v>228</v>
      </c>
      <c r="AT433" s="229" t="s">
        <v>183</v>
      </c>
      <c r="AU433" s="229" t="s">
        <v>127</v>
      </c>
      <c r="AY433" s="17" t="s">
        <v>181</v>
      </c>
      <c r="BE433" s="230">
        <f>IF(N433="základní",J433,0)</f>
        <v>0</v>
      </c>
      <c r="BF433" s="230">
        <f>IF(N433="snížená",J433,0)</f>
        <v>0</v>
      </c>
      <c r="BG433" s="230">
        <f>IF(N433="zákl. přenesená",J433,0)</f>
        <v>0</v>
      </c>
      <c r="BH433" s="230">
        <f>IF(N433="sníž. přenesená",J433,0)</f>
        <v>0</v>
      </c>
      <c r="BI433" s="230">
        <f>IF(N433="nulová",J433,0)</f>
        <v>0</v>
      </c>
      <c r="BJ433" s="17" t="s">
        <v>127</v>
      </c>
      <c r="BK433" s="230">
        <f>ROUND(I433*H433,2)</f>
        <v>0</v>
      </c>
      <c r="BL433" s="17" t="s">
        <v>228</v>
      </c>
      <c r="BM433" s="229" t="s">
        <v>894</v>
      </c>
    </row>
    <row r="434" s="2" customFormat="1">
      <c r="A434" s="38"/>
      <c r="B434" s="39"/>
      <c r="C434" s="40"/>
      <c r="D434" s="231" t="s">
        <v>189</v>
      </c>
      <c r="E434" s="40"/>
      <c r="F434" s="232" t="s">
        <v>2535</v>
      </c>
      <c r="G434" s="40"/>
      <c r="H434" s="40"/>
      <c r="I434" s="233"/>
      <c r="J434" s="40"/>
      <c r="K434" s="40"/>
      <c r="L434" s="44"/>
      <c r="M434" s="234"/>
      <c r="N434" s="235"/>
      <c r="O434" s="91"/>
      <c r="P434" s="91"/>
      <c r="Q434" s="91"/>
      <c r="R434" s="91"/>
      <c r="S434" s="91"/>
      <c r="T434" s="92"/>
      <c r="U434" s="38"/>
      <c r="V434" s="38"/>
      <c r="W434" s="38"/>
      <c r="X434" s="38"/>
      <c r="Y434" s="38"/>
      <c r="Z434" s="38"/>
      <c r="AA434" s="38"/>
      <c r="AB434" s="38"/>
      <c r="AC434" s="38"/>
      <c r="AD434" s="38"/>
      <c r="AE434" s="38"/>
      <c r="AT434" s="17" t="s">
        <v>189</v>
      </c>
      <c r="AU434" s="17" t="s">
        <v>127</v>
      </c>
    </row>
    <row r="435" s="2" customFormat="1" ht="16.5" customHeight="1">
      <c r="A435" s="38"/>
      <c r="B435" s="39"/>
      <c r="C435" s="259" t="s">
        <v>898</v>
      </c>
      <c r="D435" s="259" t="s">
        <v>238</v>
      </c>
      <c r="E435" s="260" t="s">
        <v>2536</v>
      </c>
      <c r="F435" s="261" t="s">
        <v>2537</v>
      </c>
      <c r="G435" s="262" t="s">
        <v>235</v>
      </c>
      <c r="H435" s="263">
        <v>2</v>
      </c>
      <c r="I435" s="264"/>
      <c r="J435" s="265">
        <f>ROUND(I435*H435,2)</f>
        <v>0</v>
      </c>
      <c r="K435" s="261" t="s">
        <v>187</v>
      </c>
      <c r="L435" s="266"/>
      <c r="M435" s="267" t="s">
        <v>1</v>
      </c>
      <c r="N435" s="268" t="s">
        <v>45</v>
      </c>
      <c r="O435" s="91"/>
      <c r="P435" s="227">
        <f>O435*H435</f>
        <v>0</v>
      </c>
      <c r="Q435" s="227">
        <v>0</v>
      </c>
      <c r="R435" s="227">
        <f>Q435*H435</f>
        <v>0</v>
      </c>
      <c r="S435" s="227">
        <v>0</v>
      </c>
      <c r="T435" s="228">
        <f>S435*H435</f>
        <v>0</v>
      </c>
      <c r="U435" s="38"/>
      <c r="V435" s="38"/>
      <c r="W435" s="38"/>
      <c r="X435" s="38"/>
      <c r="Y435" s="38"/>
      <c r="Z435" s="38"/>
      <c r="AA435" s="38"/>
      <c r="AB435" s="38"/>
      <c r="AC435" s="38"/>
      <c r="AD435" s="38"/>
      <c r="AE435" s="38"/>
      <c r="AR435" s="229" t="s">
        <v>269</v>
      </c>
      <c r="AT435" s="229" t="s">
        <v>238</v>
      </c>
      <c r="AU435" s="229" t="s">
        <v>127</v>
      </c>
      <c r="AY435" s="17" t="s">
        <v>181</v>
      </c>
      <c r="BE435" s="230">
        <f>IF(N435="základní",J435,0)</f>
        <v>0</v>
      </c>
      <c r="BF435" s="230">
        <f>IF(N435="snížená",J435,0)</f>
        <v>0</v>
      </c>
      <c r="BG435" s="230">
        <f>IF(N435="zákl. přenesená",J435,0)</f>
        <v>0</v>
      </c>
      <c r="BH435" s="230">
        <f>IF(N435="sníž. přenesená",J435,0)</f>
        <v>0</v>
      </c>
      <c r="BI435" s="230">
        <f>IF(N435="nulová",J435,0)</f>
        <v>0</v>
      </c>
      <c r="BJ435" s="17" t="s">
        <v>127</v>
      </c>
      <c r="BK435" s="230">
        <f>ROUND(I435*H435,2)</f>
        <v>0</v>
      </c>
      <c r="BL435" s="17" t="s">
        <v>228</v>
      </c>
      <c r="BM435" s="229" t="s">
        <v>901</v>
      </c>
    </row>
    <row r="436" s="2" customFormat="1" ht="37.8" customHeight="1">
      <c r="A436" s="38"/>
      <c r="B436" s="39"/>
      <c r="C436" s="218" t="s">
        <v>562</v>
      </c>
      <c r="D436" s="218" t="s">
        <v>183</v>
      </c>
      <c r="E436" s="219" t="s">
        <v>2538</v>
      </c>
      <c r="F436" s="220" t="s">
        <v>2539</v>
      </c>
      <c r="G436" s="221" t="s">
        <v>1477</v>
      </c>
      <c r="H436" s="222">
        <v>3</v>
      </c>
      <c r="I436" s="223"/>
      <c r="J436" s="224">
        <f>ROUND(I436*H436,2)</f>
        <v>0</v>
      </c>
      <c r="K436" s="220" t="s">
        <v>187</v>
      </c>
      <c r="L436" s="44"/>
      <c r="M436" s="225" t="s">
        <v>1</v>
      </c>
      <c r="N436" s="226" t="s">
        <v>45</v>
      </c>
      <c r="O436" s="91"/>
      <c r="P436" s="227">
        <f>O436*H436</f>
        <v>0</v>
      </c>
      <c r="Q436" s="227">
        <v>0</v>
      </c>
      <c r="R436" s="227">
        <f>Q436*H436</f>
        <v>0</v>
      </c>
      <c r="S436" s="227">
        <v>0</v>
      </c>
      <c r="T436" s="228">
        <f>S436*H436</f>
        <v>0</v>
      </c>
      <c r="U436" s="38"/>
      <c r="V436" s="38"/>
      <c r="W436" s="38"/>
      <c r="X436" s="38"/>
      <c r="Y436" s="38"/>
      <c r="Z436" s="38"/>
      <c r="AA436" s="38"/>
      <c r="AB436" s="38"/>
      <c r="AC436" s="38"/>
      <c r="AD436" s="38"/>
      <c r="AE436" s="38"/>
      <c r="AR436" s="229" t="s">
        <v>228</v>
      </c>
      <c r="AT436" s="229" t="s">
        <v>183</v>
      </c>
      <c r="AU436" s="229" t="s">
        <v>127</v>
      </c>
      <c r="AY436" s="17" t="s">
        <v>181</v>
      </c>
      <c r="BE436" s="230">
        <f>IF(N436="základní",J436,0)</f>
        <v>0</v>
      </c>
      <c r="BF436" s="230">
        <f>IF(N436="snížená",J436,0)</f>
        <v>0</v>
      </c>
      <c r="BG436" s="230">
        <f>IF(N436="zákl. přenesená",J436,0)</f>
        <v>0</v>
      </c>
      <c r="BH436" s="230">
        <f>IF(N436="sníž. přenesená",J436,0)</f>
        <v>0</v>
      </c>
      <c r="BI436" s="230">
        <f>IF(N436="nulová",J436,0)</f>
        <v>0</v>
      </c>
      <c r="BJ436" s="17" t="s">
        <v>127</v>
      </c>
      <c r="BK436" s="230">
        <f>ROUND(I436*H436,2)</f>
        <v>0</v>
      </c>
      <c r="BL436" s="17" t="s">
        <v>228</v>
      </c>
      <c r="BM436" s="229" t="s">
        <v>906</v>
      </c>
    </row>
    <row r="437" s="2" customFormat="1">
      <c r="A437" s="38"/>
      <c r="B437" s="39"/>
      <c r="C437" s="40"/>
      <c r="D437" s="231" t="s">
        <v>189</v>
      </c>
      <c r="E437" s="40"/>
      <c r="F437" s="232" t="s">
        <v>2540</v>
      </c>
      <c r="G437" s="40"/>
      <c r="H437" s="40"/>
      <c r="I437" s="233"/>
      <c r="J437" s="40"/>
      <c r="K437" s="40"/>
      <c r="L437" s="44"/>
      <c r="M437" s="234"/>
      <c r="N437" s="235"/>
      <c r="O437" s="91"/>
      <c r="P437" s="91"/>
      <c r="Q437" s="91"/>
      <c r="R437" s="91"/>
      <c r="S437" s="91"/>
      <c r="T437" s="92"/>
      <c r="U437" s="38"/>
      <c r="V437" s="38"/>
      <c r="W437" s="38"/>
      <c r="X437" s="38"/>
      <c r="Y437" s="38"/>
      <c r="Z437" s="38"/>
      <c r="AA437" s="38"/>
      <c r="AB437" s="38"/>
      <c r="AC437" s="38"/>
      <c r="AD437" s="38"/>
      <c r="AE437" s="38"/>
      <c r="AT437" s="17" t="s">
        <v>189</v>
      </c>
      <c r="AU437" s="17" t="s">
        <v>127</v>
      </c>
    </row>
    <row r="438" s="2" customFormat="1" ht="37.8" customHeight="1">
      <c r="A438" s="38"/>
      <c r="B438" s="39"/>
      <c r="C438" s="218" t="s">
        <v>908</v>
      </c>
      <c r="D438" s="218" t="s">
        <v>183</v>
      </c>
      <c r="E438" s="219" t="s">
        <v>2541</v>
      </c>
      <c r="F438" s="220" t="s">
        <v>2542</v>
      </c>
      <c r="G438" s="221" t="s">
        <v>1477</v>
      </c>
      <c r="H438" s="222">
        <v>2</v>
      </c>
      <c r="I438" s="223"/>
      <c r="J438" s="224">
        <f>ROUND(I438*H438,2)</f>
        <v>0</v>
      </c>
      <c r="K438" s="220" t="s">
        <v>187</v>
      </c>
      <c r="L438" s="44"/>
      <c r="M438" s="225" t="s">
        <v>1</v>
      </c>
      <c r="N438" s="226" t="s">
        <v>45</v>
      </c>
      <c r="O438" s="91"/>
      <c r="P438" s="227">
        <f>O438*H438</f>
        <v>0</v>
      </c>
      <c r="Q438" s="227">
        <v>0</v>
      </c>
      <c r="R438" s="227">
        <f>Q438*H438</f>
        <v>0</v>
      </c>
      <c r="S438" s="227">
        <v>0</v>
      </c>
      <c r="T438" s="228">
        <f>S438*H438</f>
        <v>0</v>
      </c>
      <c r="U438" s="38"/>
      <c r="V438" s="38"/>
      <c r="W438" s="38"/>
      <c r="X438" s="38"/>
      <c r="Y438" s="38"/>
      <c r="Z438" s="38"/>
      <c r="AA438" s="38"/>
      <c r="AB438" s="38"/>
      <c r="AC438" s="38"/>
      <c r="AD438" s="38"/>
      <c r="AE438" s="38"/>
      <c r="AR438" s="229" t="s">
        <v>228</v>
      </c>
      <c r="AT438" s="229" t="s">
        <v>183</v>
      </c>
      <c r="AU438" s="229" t="s">
        <v>127</v>
      </c>
      <c r="AY438" s="17" t="s">
        <v>181</v>
      </c>
      <c r="BE438" s="230">
        <f>IF(N438="základní",J438,0)</f>
        <v>0</v>
      </c>
      <c r="BF438" s="230">
        <f>IF(N438="snížená",J438,0)</f>
        <v>0</v>
      </c>
      <c r="BG438" s="230">
        <f>IF(N438="zákl. přenesená",J438,0)</f>
        <v>0</v>
      </c>
      <c r="BH438" s="230">
        <f>IF(N438="sníž. přenesená",J438,0)</f>
        <v>0</v>
      </c>
      <c r="BI438" s="230">
        <f>IF(N438="nulová",J438,0)</f>
        <v>0</v>
      </c>
      <c r="BJ438" s="17" t="s">
        <v>127</v>
      </c>
      <c r="BK438" s="230">
        <f>ROUND(I438*H438,2)</f>
        <v>0</v>
      </c>
      <c r="BL438" s="17" t="s">
        <v>228</v>
      </c>
      <c r="BM438" s="229" t="s">
        <v>911</v>
      </c>
    </row>
    <row r="439" s="2" customFormat="1">
      <c r="A439" s="38"/>
      <c r="B439" s="39"/>
      <c r="C439" s="40"/>
      <c r="D439" s="231" t="s">
        <v>189</v>
      </c>
      <c r="E439" s="40"/>
      <c r="F439" s="232" t="s">
        <v>2543</v>
      </c>
      <c r="G439" s="40"/>
      <c r="H439" s="40"/>
      <c r="I439" s="233"/>
      <c r="J439" s="40"/>
      <c r="K439" s="40"/>
      <c r="L439" s="44"/>
      <c r="M439" s="234"/>
      <c r="N439" s="235"/>
      <c r="O439" s="91"/>
      <c r="P439" s="91"/>
      <c r="Q439" s="91"/>
      <c r="R439" s="91"/>
      <c r="S439" s="91"/>
      <c r="T439" s="92"/>
      <c r="U439" s="38"/>
      <c r="V439" s="38"/>
      <c r="W439" s="38"/>
      <c r="X439" s="38"/>
      <c r="Y439" s="38"/>
      <c r="Z439" s="38"/>
      <c r="AA439" s="38"/>
      <c r="AB439" s="38"/>
      <c r="AC439" s="38"/>
      <c r="AD439" s="38"/>
      <c r="AE439" s="38"/>
      <c r="AT439" s="17" t="s">
        <v>189</v>
      </c>
      <c r="AU439" s="17" t="s">
        <v>127</v>
      </c>
    </row>
    <row r="440" s="2" customFormat="1" ht="24.15" customHeight="1">
      <c r="A440" s="38"/>
      <c r="B440" s="39"/>
      <c r="C440" s="218" t="s">
        <v>571</v>
      </c>
      <c r="D440" s="218" t="s">
        <v>183</v>
      </c>
      <c r="E440" s="219" t="s">
        <v>2544</v>
      </c>
      <c r="F440" s="220" t="s">
        <v>2545</v>
      </c>
      <c r="G440" s="221" t="s">
        <v>1477</v>
      </c>
      <c r="H440" s="222">
        <v>30</v>
      </c>
      <c r="I440" s="223"/>
      <c r="J440" s="224">
        <f>ROUND(I440*H440,2)</f>
        <v>0</v>
      </c>
      <c r="K440" s="220" t="s">
        <v>187</v>
      </c>
      <c r="L440" s="44"/>
      <c r="M440" s="225" t="s">
        <v>1</v>
      </c>
      <c r="N440" s="226" t="s">
        <v>45</v>
      </c>
      <c r="O440" s="91"/>
      <c r="P440" s="227">
        <f>O440*H440</f>
        <v>0</v>
      </c>
      <c r="Q440" s="227">
        <v>0</v>
      </c>
      <c r="R440" s="227">
        <f>Q440*H440</f>
        <v>0</v>
      </c>
      <c r="S440" s="227">
        <v>0</v>
      </c>
      <c r="T440" s="228">
        <f>S440*H440</f>
        <v>0</v>
      </c>
      <c r="U440" s="38"/>
      <c r="V440" s="38"/>
      <c r="W440" s="38"/>
      <c r="X440" s="38"/>
      <c r="Y440" s="38"/>
      <c r="Z440" s="38"/>
      <c r="AA440" s="38"/>
      <c r="AB440" s="38"/>
      <c r="AC440" s="38"/>
      <c r="AD440" s="38"/>
      <c r="AE440" s="38"/>
      <c r="AR440" s="229" t="s">
        <v>228</v>
      </c>
      <c r="AT440" s="229" t="s">
        <v>183</v>
      </c>
      <c r="AU440" s="229" t="s">
        <v>127</v>
      </c>
      <c r="AY440" s="17" t="s">
        <v>181</v>
      </c>
      <c r="BE440" s="230">
        <f>IF(N440="základní",J440,0)</f>
        <v>0</v>
      </c>
      <c r="BF440" s="230">
        <f>IF(N440="snížená",J440,0)</f>
        <v>0</v>
      </c>
      <c r="BG440" s="230">
        <f>IF(N440="zákl. přenesená",J440,0)</f>
        <v>0</v>
      </c>
      <c r="BH440" s="230">
        <f>IF(N440="sníž. přenesená",J440,0)</f>
        <v>0</v>
      </c>
      <c r="BI440" s="230">
        <f>IF(N440="nulová",J440,0)</f>
        <v>0</v>
      </c>
      <c r="BJ440" s="17" t="s">
        <v>127</v>
      </c>
      <c r="BK440" s="230">
        <f>ROUND(I440*H440,2)</f>
        <v>0</v>
      </c>
      <c r="BL440" s="17" t="s">
        <v>228</v>
      </c>
      <c r="BM440" s="229" t="s">
        <v>916</v>
      </c>
    </row>
    <row r="441" s="2" customFormat="1">
      <c r="A441" s="38"/>
      <c r="B441" s="39"/>
      <c r="C441" s="40"/>
      <c r="D441" s="231" t="s">
        <v>189</v>
      </c>
      <c r="E441" s="40"/>
      <c r="F441" s="232" t="s">
        <v>2546</v>
      </c>
      <c r="G441" s="40"/>
      <c r="H441" s="40"/>
      <c r="I441" s="233"/>
      <c r="J441" s="40"/>
      <c r="K441" s="40"/>
      <c r="L441" s="44"/>
      <c r="M441" s="234"/>
      <c r="N441" s="235"/>
      <c r="O441" s="91"/>
      <c r="P441" s="91"/>
      <c r="Q441" s="91"/>
      <c r="R441" s="91"/>
      <c r="S441" s="91"/>
      <c r="T441" s="92"/>
      <c r="U441" s="38"/>
      <c r="V441" s="38"/>
      <c r="W441" s="38"/>
      <c r="X441" s="38"/>
      <c r="Y441" s="38"/>
      <c r="Z441" s="38"/>
      <c r="AA441" s="38"/>
      <c r="AB441" s="38"/>
      <c r="AC441" s="38"/>
      <c r="AD441" s="38"/>
      <c r="AE441" s="38"/>
      <c r="AT441" s="17" t="s">
        <v>189</v>
      </c>
      <c r="AU441" s="17" t="s">
        <v>127</v>
      </c>
    </row>
    <row r="442" s="13" customFormat="1">
      <c r="A442" s="13"/>
      <c r="B442" s="236"/>
      <c r="C442" s="237"/>
      <c r="D442" s="238" t="s">
        <v>191</v>
      </c>
      <c r="E442" s="239" t="s">
        <v>1</v>
      </c>
      <c r="F442" s="240" t="s">
        <v>2547</v>
      </c>
      <c r="G442" s="237"/>
      <c r="H442" s="241">
        <v>30</v>
      </c>
      <c r="I442" s="242"/>
      <c r="J442" s="237"/>
      <c r="K442" s="237"/>
      <c r="L442" s="243"/>
      <c r="M442" s="244"/>
      <c r="N442" s="245"/>
      <c r="O442" s="245"/>
      <c r="P442" s="245"/>
      <c r="Q442" s="245"/>
      <c r="R442" s="245"/>
      <c r="S442" s="245"/>
      <c r="T442" s="246"/>
      <c r="U442" s="13"/>
      <c r="V442" s="13"/>
      <c r="W442" s="13"/>
      <c r="X442" s="13"/>
      <c r="Y442" s="13"/>
      <c r="Z442" s="13"/>
      <c r="AA442" s="13"/>
      <c r="AB442" s="13"/>
      <c r="AC442" s="13"/>
      <c r="AD442" s="13"/>
      <c r="AE442" s="13"/>
      <c r="AT442" s="247" t="s">
        <v>191</v>
      </c>
      <c r="AU442" s="247" t="s">
        <v>127</v>
      </c>
      <c r="AV442" s="13" t="s">
        <v>127</v>
      </c>
      <c r="AW442" s="13" t="s">
        <v>36</v>
      </c>
      <c r="AX442" s="13" t="s">
        <v>79</v>
      </c>
      <c r="AY442" s="247" t="s">
        <v>181</v>
      </c>
    </row>
    <row r="443" s="14" customFormat="1">
      <c r="A443" s="14"/>
      <c r="B443" s="248"/>
      <c r="C443" s="249"/>
      <c r="D443" s="238" t="s">
        <v>191</v>
      </c>
      <c r="E443" s="250" t="s">
        <v>1</v>
      </c>
      <c r="F443" s="251" t="s">
        <v>193</v>
      </c>
      <c r="G443" s="249"/>
      <c r="H443" s="252">
        <v>30</v>
      </c>
      <c r="I443" s="253"/>
      <c r="J443" s="249"/>
      <c r="K443" s="249"/>
      <c r="L443" s="254"/>
      <c r="M443" s="255"/>
      <c r="N443" s="256"/>
      <c r="O443" s="256"/>
      <c r="P443" s="256"/>
      <c r="Q443" s="256"/>
      <c r="R443" s="256"/>
      <c r="S443" s="256"/>
      <c r="T443" s="257"/>
      <c r="U443" s="14"/>
      <c r="V443" s="14"/>
      <c r="W443" s="14"/>
      <c r="X443" s="14"/>
      <c r="Y443" s="14"/>
      <c r="Z443" s="14"/>
      <c r="AA443" s="14"/>
      <c r="AB443" s="14"/>
      <c r="AC443" s="14"/>
      <c r="AD443" s="14"/>
      <c r="AE443" s="14"/>
      <c r="AT443" s="258" t="s">
        <v>191</v>
      </c>
      <c r="AU443" s="258" t="s">
        <v>127</v>
      </c>
      <c r="AV443" s="14" t="s">
        <v>188</v>
      </c>
      <c r="AW443" s="14" t="s">
        <v>36</v>
      </c>
      <c r="AX443" s="14" t="s">
        <v>86</v>
      </c>
      <c r="AY443" s="258" t="s">
        <v>181</v>
      </c>
    </row>
    <row r="444" s="2" customFormat="1" ht="24.15" customHeight="1">
      <c r="A444" s="38"/>
      <c r="B444" s="39"/>
      <c r="C444" s="218" t="s">
        <v>920</v>
      </c>
      <c r="D444" s="218" t="s">
        <v>183</v>
      </c>
      <c r="E444" s="219" t="s">
        <v>2548</v>
      </c>
      <c r="F444" s="220" t="s">
        <v>2549</v>
      </c>
      <c r="G444" s="221" t="s">
        <v>235</v>
      </c>
      <c r="H444" s="222">
        <v>4</v>
      </c>
      <c r="I444" s="223"/>
      <c r="J444" s="224">
        <f>ROUND(I444*H444,2)</f>
        <v>0</v>
      </c>
      <c r="K444" s="220" t="s">
        <v>187</v>
      </c>
      <c r="L444" s="44"/>
      <c r="M444" s="225" t="s">
        <v>1</v>
      </c>
      <c r="N444" s="226" t="s">
        <v>45</v>
      </c>
      <c r="O444" s="91"/>
      <c r="P444" s="227">
        <f>O444*H444</f>
        <v>0</v>
      </c>
      <c r="Q444" s="227">
        <v>0</v>
      </c>
      <c r="R444" s="227">
        <f>Q444*H444</f>
        <v>0</v>
      </c>
      <c r="S444" s="227">
        <v>0</v>
      </c>
      <c r="T444" s="228">
        <f>S444*H444</f>
        <v>0</v>
      </c>
      <c r="U444" s="38"/>
      <c r="V444" s="38"/>
      <c r="W444" s="38"/>
      <c r="X444" s="38"/>
      <c r="Y444" s="38"/>
      <c r="Z444" s="38"/>
      <c r="AA444" s="38"/>
      <c r="AB444" s="38"/>
      <c r="AC444" s="38"/>
      <c r="AD444" s="38"/>
      <c r="AE444" s="38"/>
      <c r="AR444" s="229" t="s">
        <v>228</v>
      </c>
      <c r="AT444" s="229" t="s">
        <v>183</v>
      </c>
      <c r="AU444" s="229" t="s">
        <v>127</v>
      </c>
      <c r="AY444" s="17" t="s">
        <v>181</v>
      </c>
      <c r="BE444" s="230">
        <f>IF(N444="základní",J444,0)</f>
        <v>0</v>
      </c>
      <c r="BF444" s="230">
        <f>IF(N444="snížená",J444,0)</f>
        <v>0</v>
      </c>
      <c r="BG444" s="230">
        <f>IF(N444="zákl. přenesená",J444,0)</f>
        <v>0</v>
      </c>
      <c r="BH444" s="230">
        <f>IF(N444="sníž. přenesená",J444,0)</f>
        <v>0</v>
      </c>
      <c r="BI444" s="230">
        <f>IF(N444="nulová",J444,0)</f>
        <v>0</v>
      </c>
      <c r="BJ444" s="17" t="s">
        <v>127</v>
      </c>
      <c r="BK444" s="230">
        <f>ROUND(I444*H444,2)</f>
        <v>0</v>
      </c>
      <c r="BL444" s="17" t="s">
        <v>228</v>
      </c>
      <c r="BM444" s="229" t="s">
        <v>923</v>
      </c>
    </row>
    <row r="445" s="2" customFormat="1">
      <c r="A445" s="38"/>
      <c r="B445" s="39"/>
      <c r="C445" s="40"/>
      <c r="D445" s="231" t="s">
        <v>189</v>
      </c>
      <c r="E445" s="40"/>
      <c r="F445" s="232" t="s">
        <v>2550</v>
      </c>
      <c r="G445" s="40"/>
      <c r="H445" s="40"/>
      <c r="I445" s="233"/>
      <c r="J445" s="40"/>
      <c r="K445" s="40"/>
      <c r="L445" s="44"/>
      <c r="M445" s="234"/>
      <c r="N445" s="235"/>
      <c r="O445" s="91"/>
      <c r="P445" s="91"/>
      <c r="Q445" s="91"/>
      <c r="R445" s="91"/>
      <c r="S445" s="91"/>
      <c r="T445" s="92"/>
      <c r="U445" s="38"/>
      <c r="V445" s="38"/>
      <c r="W445" s="38"/>
      <c r="X445" s="38"/>
      <c r="Y445" s="38"/>
      <c r="Z445" s="38"/>
      <c r="AA445" s="38"/>
      <c r="AB445" s="38"/>
      <c r="AC445" s="38"/>
      <c r="AD445" s="38"/>
      <c r="AE445" s="38"/>
      <c r="AT445" s="17" t="s">
        <v>189</v>
      </c>
      <c r="AU445" s="17" t="s">
        <v>127</v>
      </c>
    </row>
    <row r="446" s="2" customFormat="1" ht="24.15" customHeight="1">
      <c r="A446" s="38"/>
      <c r="B446" s="39"/>
      <c r="C446" s="218" t="s">
        <v>575</v>
      </c>
      <c r="D446" s="218" t="s">
        <v>183</v>
      </c>
      <c r="E446" s="219" t="s">
        <v>2551</v>
      </c>
      <c r="F446" s="220" t="s">
        <v>2552</v>
      </c>
      <c r="G446" s="221" t="s">
        <v>1477</v>
      </c>
      <c r="H446" s="222">
        <v>3</v>
      </c>
      <c r="I446" s="223"/>
      <c r="J446" s="224">
        <f>ROUND(I446*H446,2)</f>
        <v>0</v>
      </c>
      <c r="K446" s="220" t="s">
        <v>187</v>
      </c>
      <c r="L446" s="44"/>
      <c r="M446" s="225" t="s">
        <v>1</v>
      </c>
      <c r="N446" s="226" t="s">
        <v>45</v>
      </c>
      <c r="O446" s="91"/>
      <c r="P446" s="227">
        <f>O446*H446</f>
        <v>0</v>
      </c>
      <c r="Q446" s="227">
        <v>0</v>
      </c>
      <c r="R446" s="227">
        <f>Q446*H446</f>
        <v>0</v>
      </c>
      <c r="S446" s="227">
        <v>0</v>
      </c>
      <c r="T446" s="228">
        <f>S446*H446</f>
        <v>0</v>
      </c>
      <c r="U446" s="38"/>
      <c r="V446" s="38"/>
      <c r="W446" s="38"/>
      <c r="X446" s="38"/>
      <c r="Y446" s="38"/>
      <c r="Z446" s="38"/>
      <c r="AA446" s="38"/>
      <c r="AB446" s="38"/>
      <c r="AC446" s="38"/>
      <c r="AD446" s="38"/>
      <c r="AE446" s="38"/>
      <c r="AR446" s="229" t="s">
        <v>228</v>
      </c>
      <c r="AT446" s="229" t="s">
        <v>183</v>
      </c>
      <c r="AU446" s="229" t="s">
        <v>127</v>
      </c>
      <c r="AY446" s="17" t="s">
        <v>181</v>
      </c>
      <c r="BE446" s="230">
        <f>IF(N446="základní",J446,0)</f>
        <v>0</v>
      </c>
      <c r="BF446" s="230">
        <f>IF(N446="snížená",J446,0)</f>
        <v>0</v>
      </c>
      <c r="BG446" s="230">
        <f>IF(N446="zákl. přenesená",J446,0)</f>
        <v>0</v>
      </c>
      <c r="BH446" s="230">
        <f>IF(N446="sníž. přenesená",J446,0)</f>
        <v>0</v>
      </c>
      <c r="BI446" s="230">
        <f>IF(N446="nulová",J446,0)</f>
        <v>0</v>
      </c>
      <c r="BJ446" s="17" t="s">
        <v>127</v>
      </c>
      <c r="BK446" s="230">
        <f>ROUND(I446*H446,2)</f>
        <v>0</v>
      </c>
      <c r="BL446" s="17" t="s">
        <v>228</v>
      </c>
      <c r="BM446" s="229" t="s">
        <v>931</v>
      </c>
    </row>
    <row r="447" s="2" customFormat="1">
      <c r="A447" s="38"/>
      <c r="B447" s="39"/>
      <c r="C447" s="40"/>
      <c r="D447" s="231" t="s">
        <v>189</v>
      </c>
      <c r="E447" s="40"/>
      <c r="F447" s="232" t="s">
        <v>2553</v>
      </c>
      <c r="G447" s="40"/>
      <c r="H447" s="40"/>
      <c r="I447" s="233"/>
      <c r="J447" s="40"/>
      <c r="K447" s="40"/>
      <c r="L447" s="44"/>
      <c r="M447" s="234"/>
      <c r="N447" s="235"/>
      <c r="O447" s="91"/>
      <c r="P447" s="91"/>
      <c r="Q447" s="91"/>
      <c r="R447" s="91"/>
      <c r="S447" s="91"/>
      <c r="T447" s="92"/>
      <c r="U447" s="38"/>
      <c r="V447" s="38"/>
      <c r="W447" s="38"/>
      <c r="X447" s="38"/>
      <c r="Y447" s="38"/>
      <c r="Z447" s="38"/>
      <c r="AA447" s="38"/>
      <c r="AB447" s="38"/>
      <c r="AC447" s="38"/>
      <c r="AD447" s="38"/>
      <c r="AE447" s="38"/>
      <c r="AT447" s="17" t="s">
        <v>189</v>
      </c>
      <c r="AU447" s="17" t="s">
        <v>127</v>
      </c>
    </row>
    <row r="448" s="2" customFormat="1" ht="16.5" customHeight="1">
      <c r="A448" s="38"/>
      <c r="B448" s="39"/>
      <c r="C448" s="218" t="s">
        <v>934</v>
      </c>
      <c r="D448" s="218" t="s">
        <v>183</v>
      </c>
      <c r="E448" s="219" t="s">
        <v>2554</v>
      </c>
      <c r="F448" s="220" t="s">
        <v>2555</v>
      </c>
      <c r="G448" s="221" t="s">
        <v>1477</v>
      </c>
      <c r="H448" s="222">
        <v>4</v>
      </c>
      <c r="I448" s="223"/>
      <c r="J448" s="224">
        <f>ROUND(I448*H448,2)</f>
        <v>0</v>
      </c>
      <c r="K448" s="220" t="s">
        <v>187</v>
      </c>
      <c r="L448" s="44"/>
      <c r="M448" s="225" t="s">
        <v>1</v>
      </c>
      <c r="N448" s="226" t="s">
        <v>45</v>
      </c>
      <c r="O448" s="91"/>
      <c r="P448" s="227">
        <f>O448*H448</f>
        <v>0</v>
      </c>
      <c r="Q448" s="227">
        <v>0</v>
      </c>
      <c r="R448" s="227">
        <f>Q448*H448</f>
        <v>0</v>
      </c>
      <c r="S448" s="227">
        <v>0</v>
      </c>
      <c r="T448" s="228">
        <f>S448*H448</f>
        <v>0</v>
      </c>
      <c r="U448" s="38"/>
      <c r="V448" s="38"/>
      <c r="W448" s="38"/>
      <c r="X448" s="38"/>
      <c r="Y448" s="38"/>
      <c r="Z448" s="38"/>
      <c r="AA448" s="38"/>
      <c r="AB448" s="38"/>
      <c r="AC448" s="38"/>
      <c r="AD448" s="38"/>
      <c r="AE448" s="38"/>
      <c r="AR448" s="229" t="s">
        <v>228</v>
      </c>
      <c r="AT448" s="229" t="s">
        <v>183</v>
      </c>
      <c r="AU448" s="229" t="s">
        <v>127</v>
      </c>
      <c r="AY448" s="17" t="s">
        <v>181</v>
      </c>
      <c r="BE448" s="230">
        <f>IF(N448="základní",J448,0)</f>
        <v>0</v>
      </c>
      <c r="BF448" s="230">
        <f>IF(N448="snížená",J448,0)</f>
        <v>0</v>
      </c>
      <c r="BG448" s="230">
        <f>IF(N448="zákl. přenesená",J448,0)</f>
        <v>0</v>
      </c>
      <c r="BH448" s="230">
        <f>IF(N448="sníž. přenesená",J448,0)</f>
        <v>0</v>
      </c>
      <c r="BI448" s="230">
        <f>IF(N448="nulová",J448,0)</f>
        <v>0</v>
      </c>
      <c r="BJ448" s="17" t="s">
        <v>127</v>
      </c>
      <c r="BK448" s="230">
        <f>ROUND(I448*H448,2)</f>
        <v>0</v>
      </c>
      <c r="BL448" s="17" t="s">
        <v>228</v>
      </c>
      <c r="BM448" s="229" t="s">
        <v>937</v>
      </c>
    </row>
    <row r="449" s="2" customFormat="1">
      <c r="A449" s="38"/>
      <c r="B449" s="39"/>
      <c r="C449" s="40"/>
      <c r="D449" s="231" t="s">
        <v>189</v>
      </c>
      <c r="E449" s="40"/>
      <c r="F449" s="232" t="s">
        <v>2556</v>
      </c>
      <c r="G449" s="40"/>
      <c r="H449" s="40"/>
      <c r="I449" s="233"/>
      <c r="J449" s="40"/>
      <c r="K449" s="40"/>
      <c r="L449" s="44"/>
      <c r="M449" s="234"/>
      <c r="N449" s="235"/>
      <c r="O449" s="91"/>
      <c r="P449" s="91"/>
      <c r="Q449" s="91"/>
      <c r="R449" s="91"/>
      <c r="S449" s="91"/>
      <c r="T449" s="92"/>
      <c r="U449" s="38"/>
      <c r="V449" s="38"/>
      <c r="W449" s="38"/>
      <c r="X449" s="38"/>
      <c r="Y449" s="38"/>
      <c r="Z449" s="38"/>
      <c r="AA449" s="38"/>
      <c r="AB449" s="38"/>
      <c r="AC449" s="38"/>
      <c r="AD449" s="38"/>
      <c r="AE449" s="38"/>
      <c r="AT449" s="17" t="s">
        <v>189</v>
      </c>
      <c r="AU449" s="17" t="s">
        <v>127</v>
      </c>
    </row>
    <row r="450" s="2" customFormat="1" ht="24.15" customHeight="1">
      <c r="A450" s="38"/>
      <c r="B450" s="39"/>
      <c r="C450" s="218" t="s">
        <v>587</v>
      </c>
      <c r="D450" s="218" t="s">
        <v>183</v>
      </c>
      <c r="E450" s="219" t="s">
        <v>2557</v>
      </c>
      <c r="F450" s="220" t="s">
        <v>2558</v>
      </c>
      <c r="G450" s="221" t="s">
        <v>235</v>
      </c>
      <c r="H450" s="222">
        <v>2</v>
      </c>
      <c r="I450" s="223"/>
      <c r="J450" s="224">
        <f>ROUND(I450*H450,2)</f>
        <v>0</v>
      </c>
      <c r="K450" s="220" t="s">
        <v>187</v>
      </c>
      <c r="L450" s="44"/>
      <c r="M450" s="225" t="s">
        <v>1</v>
      </c>
      <c r="N450" s="226" t="s">
        <v>45</v>
      </c>
      <c r="O450" s="91"/>
      <c r="P450" s="227">
        <f>O450*H450</f>
        <v>0</v>
      </c>
      <c r="Q450" s="227">
        <v>0</v>
      </c>
      <c r="R450" s="227">
        <f>Q450*H450</f>
        <v>0</v>
      </c>
      <c r="S450" s="227">
        <v>0</v>
      </c>
      <c r="T450" s="228">
        <f>S450*H450</f>
        <v>0</v>
      </c>
      <c r="U450" s="38"/>
      <c r="V450" s="38"/>
      <c r="W450" s="38"/>
      <c r="X450" s="38"/>
      <c r="Y450" s="38"/>
      <c r="Z450" s="38"/>
      <c r="AA450" s="38"/>
      <c r="AB450" s="38"/>
      <c r="AC450" s="38"/>
      <c r="AD450" s="38"/>
      <c r="AE450" s="38"/>
      <c r="AR450" s="229" t="s">
        <v>228</v>
      </c>
      <c r="AT450" s="229" t="s">
        <v>183</v>
      </c>
      <c r="AU450" s="229" t="s">
        <v>127</v>
      </c>
      <c r="AY450" s="17" t="s">
        <v>181</v>
      </c>
      <c r="BE450" s="230">
        <f>IF(N450="základní",J450,0)</f>
        <v>0</v>
      </c>
      <c r="BF450" s="230">
        <f>IF(N450="snížená",J450,0)</f>
        <v>0</v>
      </c>
      <c r="BG450" s="230">
        <f>IF(N450="zákl. přenesená",J450,0)</f>
        <v>0</v>
      </c>
      <c r="BH450" s="230">
        <f>IF(N450="sníž. přenesená",J450,0)</f>
        <v>0</v>
      </c>
      <c r="BI450" s="230">
        <f>IF(N450="nulová",J450,0)</f>
        <v>0</v>
      </c>
      <c r="BJ450" s="17" t="s">
        <v>127</v>
      </c>
      <c r="BK450" s="230">
        <f>ROUND(I450*H450,2)</f>
        <v>0</v>
      </c>
      <c r="BL450" s="17" t="s">
        <v>228</v>
      </c>
      <c r="BM450" s="229" t="s">
        <v>941</v>
      </c>
    </row>
    <row r="451" s="2" customFormat="1">
      <c r="A451" s="38"/>
      <c r="B451" s="39"/>
      <c r="C451" s="40"/>
      <c r="D451" s="231" t="s">
        <v>189</v>
      </c>
      <c r="E451" s="40"/>
      <c r="F451" s="232" t="s">
        <v>2559</v>
      </c>
      <c r="G451" s="40"/>
      <c r="H451" s="40"/>
      <c r="I451" s="233"/>
      <c r="J451" s="40"/>
      <c r="K451" s="40"/>
      <c r="L451" s="44"/>
      <c r="M451" s="234"/>
      <c r="N451" s="235"/>
      <c r="O451" s="91"/>
      <c r="P451" s="91"/>
      <c r="Q451" s="91"/>
      <c r="R451" s="91"/>
      <c r="S451" s="91"/>
      <c r="T451" s="92"/>
      <c r="U451" s="38"/>
      <c r="V451" s="38"/>
      <c r="W451" s="38"/>
      <c r="X451" s="38"/>
      <c r="Y451" s="38"/>
      <c r="Z451" s="38"/>
      <c r="AA451" s="38"/>
      <c r="AB451" s="38"/>
      <c r="AC451" s="38"/>
      <c r="AD451" s="38"/>
      <c r="AE451" s="38"/>
      <c r="AT451" s="17" t="s">
        <v>189</v>
      </c>
      <c r="AU451" s="17" t="s">
        <v>127</v>
      </c>
    </row>
    <row r="452" s="2" customFormat="1" ht="21.75" customHeight="1">
      <c r="A452" s="38"/>
      <c r="B452" s="39"/>
      <c r="C452" s="259" t="s">
        <v>945</v>
      </c>
      <c r="D452" s="259" t="s">
        <v>238</v>
      </c>
      <c r="E452" s="260" t="s">
        <v>2560</v>
      </c>
      <c r="F452" s="261" t="s">
        <v>2561</v>
      </c>
      <c r="G452" s="262" t="s">
        <v>235</v>
      </c>
      <c r="H452" s="263">
        <v>2</v>
      </c>
      <c r="I452" s="264"/>
      <c r="J452" s="265">
        <f>ROUND(I452*H452,2)</f>
        <v>0</v>
      </c>
      <c r="K452" s="261" t="s">
        <v>729</v>
      </c>
      <c r="L452" s="266"/>
      <c r="M452" s="267" t="s">
        <v>1</v>
      </c>
      <c r="N452" s="268" t="s">
        <v>45</v>
      </c>
      <c r="O452" s="91"/>
      <c r="P452" s="227">
        <f>O452*H452</f>
        <v>0</v>
      </c>
      <c r="Q452" s="227">
        <v>0</v>
      </c>
      <c r="R452" s="227">
        <f>Q452*H452</f>
        <v>0</v>
      </c>
      <c r="S452" s="227">
        <v>0</v>
      </c>
      <c r="T452" s="228">
        <f>S452*H452</f>
        <v>0</v>
      </c>
      <c r="U452" s="38"/>
      <c r="V452" s="38"/>
      <c r="W452" s="38"/>
      <c r="X452" s="38"/>
      <c r="Y452" s="38"/>
      <c r="Z452" s="38"/>
      <c r="AA452" s="38"/>
      <c r="AB452" s="38"/>
      <c r="AC452" s="38"/>
      <c r="AD452" s="38"/>
      <c r="AE452" s="38"/>
      <c r="AR452" s="229" t="s">
        <v>269</v>
      </c>
      <c r="AT452" s="229" t="s">
        <v>238</v>
      </c>
      <c r="AU452" s="229" t="s">
        <v>127</v>
      </c>
      <c r="AY452" s="17" t="s">
        <v>181</v>
      </c>
      <c r="BE452" s="230">
        <f>IF(N452="základní",J452,0)</f>
        <v>0</v>
      </c>
      <c r="BF452" s="230">
        <f>IF(N452="snížená",J452,0)</f>
        <v>0</v>
      </c>
      <c r="BG452" s="230">
        <f>IF(N452="zákl. přenesená",J452,0)</f>
        <v>0</v>
      </c>
      <c r="BH452" s="230">
        <f>IF(N452="sníž. přenesená",J452,0)</f>
        <v>0</v>
      </c>
      <c r="BI452" s="230">
        <f>IF(N452="nulová",J452,0)</f>
        <v>0</v>
      </c>
      <c r="BJ452" s="17" t="s">
        <v>127</v>
      </c>
      <c r="BK452" s="230">
        <f>ROUND(I452*H452,2)</f>
        <v>0</v>
      </c>
      <c r="BL452" s="17" t="s">
        <v>228</v>
      </c>
      <c r="BM452" s="229" t="s">
        <v>946</v>
      </c>
    </row>
    <row r="453" s="2" customFormat="1" ht="24.15" customHeight="1">
      <c r="A453" s="38"/>
      <c r="B453" s="39"/>
      <c r="C453" s="218" t="s">
        <v>591</v>
      </c>
      <c r="D453" s="218" t="s">
        <v>183</v>
      </c>
      <c r="E453" s="219" t="s">
        <v>2562</v>
      </c>
      <c r="F453" s="220" t="s">
        <v>2563</v>
      </c>
      <c r="G453" s="221" t="s">
        <v>235</v>
      </c>
      <c r="H453" s="222">
        <v>21</v>
      </c>
      <c r="I453" s="223"/>
      <c r="J453" s="224">
        <f>ROUND(I453*H453,2)</f>
        <v>0</v>
      </c>
      <c r="K453" s="220" t="s">
        <v>187</v>
      </c>
      <c r="L453" s="44"/>
      <c r="M453" s="225" t="s">
        <v>1</v>
      </c>
      <c r="N453" s="226" t="s">
        <v>45</v>
      </c>
      <c r="O453" s="91"/>
      <c r="P453" s="227">
        <f>O453*H453</f>
        <v>0</v>
      </c>
      <c r="Q453" s="227">
        <v>0</v>
      </c>
      <c r="R453" s="227">
        <f>Q453*H453</f>
        <v>0</v>
      </c>
      <c r="S453" s="227">
        <v>0</v>
      </c>
      <c r="T453" s="228">
        <f>S453*H453</f>
        <v>0</v>
      </c>
      <c r="U453" s="38"/>
      <c r="V453" s="38"/>
      <c r="W453" s="38"/>
      <c r="X453" s="38"/>
      <c r="Y453" s="38"/>
      <c r="Z453" s="38"/>
      <c r="AA453" s="38"/>
      <c r="AB453" s="38"/>
      <c r="AC453" s="38"/>
      <c r="AD453" s="38"/>
      <c r="AE453" s="38"/>
      <c r="AR453" s="229" t="s">
        <v>228</v>
      </c>
      <c r="AT453" s="229" t="s">
        <v>183</v>
      </c>
      <c r="AU453" s="229" t="s">
        <v>127</v>
      </c>
      <c r="AY453" s="17" t="s">
        <v>181</v>
      </c>
      <c r="BE453" s="230">
        <f>IF(N453="základní",J453,0)</f>
        <v>0</v>
      </c>
      <c r="BF453" s="230">
        <f>IF(N453="snížená",J453,0)</f>
        <v>0</v>
      </c>
      <c r="BG453" s="230">
        <f>IF(N453="zákl. přenesená",J453,0)</f>
        <v>0</v>
      </c>
      <c r="BH453" s="230">
        <f>IF(N453="sníž. přenesená",J453,0)</f>
        <v>0</v>
      </c>
      <c r="BI453" s="230">
        <f>IF(N453="nulová",J453,0)</f>
        <v>0</v>
      </c>
      <c r="BJ453" s="17" t="s">
        <v>127</v>
      </c>
      <c r="BK453" s="230">
        <f>ROUND(I453*H453,2)</f>
        <v>0</v>
      </c>
      <c r="BL453" s="17" t="s">
        <v>228</v>
      </c>
      <c r="BM453" s="229" t="s">
        <v>950</v>
      </c>
    </row>
    <row r="454" s="2" customFormat="1">
      <c r="A454" s="38"/>
      <c r="B454" s="39"/>
      <c r="C454" s="40"/>
      <c r="D454" s="231" t="s">
        <v>189</v>
      </c>
      <c r="E454" s="40"/>
      <c r="F454" s="232" t="s">
        <v>2564</v>
      </c>
      <c r="G454" s="40"/>
      <c r="H454" s="40"/>
      <c r="I454" s="233"/>
      <c r="J454" s="40"/>
      <c r="K454" s="40"/>
      <c r="L454" s="44"/>
      <c r="M454" s="234"/>
      <c r="N454" s="235"/>
      <c r="O454" s="91"/>
      <c r="P454" s="91"/>
      <c r="Q454" s="91"/>
      <c r="R454" s="91"/>
      <c r="S454" s="91"/>
      <c r="T454" s="92"/>
      <c r="U454" s="38"/>
      <c r="V454" s="38"/>
      <c r="W454" s="38"/>
      <c r="X454" s="38"/>
      <c r="Y454" s="38"/>
      <c r="Z454" s="38"/>
      <c r="AA454" s="38"/>
      <c r="AB454" s="38"/>
      <c r="AC454" s="38"/>
      <c r="AD454" s="38"/>
      <c r="AE454" s="38"/>
      <c r="AT454" s="17" t="s">
        <v>189</v>
      </c>
      <c r="AU454" s="17" t="s">
        <v>127</v>
      </c>
    </row>
    <row r="455" s="2" customFormat="1" ht="37.8" customHeight="1">
      <c r="A455" s="38"/>
      <c r="B455" s="39"/>
      <c r="C455" s="259" t="s">
        <v>952</v>
      </c>
      <c r="D455" s="259" t="s">
        <v>238</v>
      </c>
      <c r="E455" s="260" t="s">
        <v>2565</v>
      </c>
      <c r="F455" s="261" t="s">
        <v>2566</v>
      </c>
      <c r="G455" s="262" t="s">
        <v>235</v>
      </c>
      <c r="H455" s="263">
        <v>21</v>
      </c>
      <c r="I455" s="264"/>
      <c r="J455" s="265">
        <f>ROUND(I455*H455,2)</f>
        <v>0</v>
      </c>
      <c r="K455" s="261" t="s">
        <v>729</v>
      </c>
      <c r="L455" s="266"/>
      <c r="M455" s="267" t="s">
        <v>1</v>
      </c>
      <c r="N455" s="268" t="s">
        <v>45</v>
      </c>
      <c r="O455" s="91"/>
      <c r="P455" s="227">
        <f>O455*H455</f>
        <v>0</v>
      </c>
      <c r="Q455" s="227">
        <v>0</v>
      </c>
      <c r="R455" s="227">
        <f>Q455*H455</f>
        <v>0</v>
      </c>
      <c r="S455" s="227">
        <v>0</v>
      </c>
      <c r="T455" s="228">
        <f>S455*H455</f>
        <v>0</v>
      </c>
      <c r="U455" s="38"/>
      <c r="V455" s="38"/>
      <c r="W455" s="38"/>
      <c r="X455" s="38"/>
      <c r="Y455" s="38"/>
      <c r="Z455" s="38"/>
      <c r="AA455" s="38"/>
      <c r="AB455" s="38"/>
      <c r="AC455" s="38"/>
      <c r="AD455" s="38"/>
      <c r="AE455" s="38"/>
      <c r="AR455" s="229" t="s">
        <v>269</v>
      </c>
      <c r="AT455" s="229" t="s">
        <v>238</v>
      </c>
      <c r="AU455" s="229" t="s">
        <v>127</v>
      </c>
      <c r="AY455" s="17" t="s">
        <v>181</v>
      </c>
      <c r="BE455" s="230">
        <f>IF(N455="základní",J455,0)</f>
        <v>0</v>
      </c>
      <c r="BF455" s="230">
        <f>IF(N455="snížená",J455,0)</f>
        <v>0</v>
      </c>
      <c r="BG455" s="230">
        <f>IF(N455="zákl. přenesená",J455,0)</f>
        <v>0</v>
      </c>
      <c r="BH455" s="230">
        <f>IF(N455="sníž. přenesená",J455,0)</f>
        <v>0</v>
      </c>
      <c r="BI455" s="230">
        <f>IF(N455="nulová",J455,0)</f>
        <v>0</v>
      </c>
      <c r="BJ455" s="17" t="s">
        <v>127</v>
      </c>
      <c r="BK455" s="230">
        <f>ROUND(I455*H455,2)</f>
        <v>0</v>
      </c>
      <c r="BL455" s="17" t="s">
        <v>228</v>
      </c>
      <c r="BM455" s="229" t="s">
        <v>955</v>
      </c>
    </row>
    <row r="456" s="2" customFormat="1" ht="24.15" customHeight="1">
      <c r="A456" s="38"/>
      <c r="B456" s="39"/>
      <c r="C456" s="218" t="s">
        <v>596</v>
      </c>
      <c r="D456" s="218" t="s">
        <v>183</v>
      </c>
      <c r="E456" s="219" t="s">
        <v>2567</v>
      </c>
      <c r="F456" s="220" t="s">
        <v>2568</v>
      </c>
      <c r="G456" s="221" t="s">
        <v>235</v>
      </c>
      <c r="H456" s="222">
        <v>2</v>
      </c>
      <c r="I456" s="223"/>
      <c r="J456" s="224">
        <f>ROUND(I456*H456,2)</f>
        <v>0</v>
      </c>
      <c r="K456" s="220" t="s">
        <v>187</v>
      </c>
      <c r="L456" s="44"/>
      <c r="M456" s="225" t="s">
        <v>1</v>
      </c>
      <c r="N456" s="226" t="s">
        <v>45</v>
      </c>
      <c r="O456" s="91"/>
      <c r="P456" s="227">
        <f>O456*H456</f>
        <v>0</v>
      </c>
      <c r="Q456" s="227">
        <v>0</v>
      </c>
      <c r="R456" s="227">
        <f>Q456*H456</f>
        <v>0</v>
      </c>
      <c r="S456" s="227">
        <v>0</v>
      </c>
      <c r="T456" s="228">
        <f>S456*H456</f>
        <v>0</v>
      </c>
      <c r="U456" s="38"/>
      <c r="V456" s="38"/>
      <c r="W456" s="38"/>
      <c r="X456" s="38"/>
      <c r="Y456" s="38"/>
      <c r="Z456" s="38"/>
      <c r="AA456" s="38"/>
      <c r="AB456" s="38"/>
      <c r="AC456" s="38"/>
      <c r="AD456" s="38"/>
      <c r="AE456" s="38"/>
      <c r="AR456" s="229" t="s">
        <v>228</v>
      </c>
      <c r="AT456" s="229" t="s">
        <v>183</v>
      </c>
      <c r="AU456" s="229" t="s">
        <v>127</v>
      </c>
      <c r="AY456" s="17" t="s">
        <v>181</v>
      </c>
      <c r="BE456" s="230">
        <f>IF(N456="základní",J456,0)</f>
        <v>0</v>
      </c>
      <c r="BF456" s="230">
        <f>IF(N456="snížená",J456,0)</f>
        <v>0</v>
      </c>
      <c r="BG456" s="230">
        <f>IF(N456="zákl. přenesená",J456,0)</f>
        <v>0</v>
      </c>
      <c r="BH456" s="230">
        <f>IF(N456="sníž. přenesená",J456,0)</f>
        <v>0</v>
      </c>
      <c r="BI456" s="230">
        <f>IF(N456="nulová",J456,0)</f>
        <v>0</v>
      </c>
      <c r="BJ456" s="17" t="s">
        <v>127</v>
      </c>
      <c r="BK456" s="230">
        <f>ROUND(I456*H456,2)</f>
        <v>0</v>
      </c>
      <c r="BL456" s="17" t="s">
        <v>228</v>
      </c>
      <c r="BM456" s="229" t="s">
        <v>957</v>
      </c>
    </row>
    <row r="457" s="2" customFormat="1">
      <c r="A457" s="38"/>
      <c r="B457" s="39"/>
      <c r="C457" s="40"/>
      <c r="D457" s="231" t="s">
        <v>189</v>
      </c>
      <c r="E457" s="40"/>
      <c r="F457" s="232" t="s">
        <v>2569</v>
      </c>
      <c r="G457" s="40"/>
      <c r="H457" s="40"/>
      <c r="I457" s="233"/>
      <c r="J457" s="40"/>
      <c r="K457" s="40"/>
      <c r="L457" s="44"/>
      <c r="M457" s="234"/>
      <c r="N457" s="235"/>
      <c r="O457" s="91"/>
      <c r="P457" s="91"/>
      <c r="Q457" s="91"/>
      <c r="R457" s="91"/>
      <c r="S457" s="91"/>
      <c r="T457" s="92"/>
      <c r="U457" s="38"/>
      <c r="V457" s="38"/>
      <c r="W457" s="38"/>
      <c r="X457" s="38"/>
      <c r="Y457" s="38"/>
      <c r="Z457" s="38"/>
      <c r="AA457" s="38"/>
      <c r="AB457" s="38"/>
      <c r="AC457" s="38"/>
      <c r="AD457" s="38"/>
      <c r="AE457" s="38"/>
      <c r="AT457" s="17" t="s">
        <v>189</v>
      </c>
      <c r="AU457" s="17" t="s">
        <v>127</v>
      </c>
    </row>
    <row r="458" s="2" customFormat="1" ht="24.15" customHeight="1">
      <c r="A458" s="38"/>
      <c r="B458" s="39"/>
      <c r="C458" s="259" t="s">
        <v>958</v>
      </c>
      <c r="D458" s="259" t="s">
        <v>238</v>
      </c>
      <c r="E458" s="260" t="s">
        <v>2570</v>
      </c>
      <c r="F458" s="261" t="s">
        <v>2571</v>
      </c>
      <c r="G458" s="262" t="s">
        <v>235</v>
      </c>
      <c r="H458" s="263">
        <v>2</v>
      </c>
      <c r="I458" s="264"/>
      <c r="J458" s="265">
        <f>ROUND(I458*H458,2)</f>
        <v>0</v>
      </c>
      <c r="K458" s="261" t="s">
        <v>729</v>
      </c>
      <c r="L458" s="266"/>
      <c r="M458" s="267" t="s">
        <v>1</v>
      </c>
      <c r="N458" s="268" t="s">
        <v>45</v>
      </c>
      <c r="O458" s="91"/>
      <c r="P458" s="227">
        <f>O458*H458</f>
        <v>0</v>
      </c>
      <c r="Q458" s="227">
        <v>0</v>
      </c>
      <c r="R458" s="227">
        <f>Q458*H458</f>
        <v>0</v>
      </c>
      <c r="S458" s="227">
        <v>0</v>
      </c>
      <c r="T458" s="228">
        <f>S458*H458</f>
        <v>0</v>
      </c>
      <c r="U458" s="38"/>
      <c r="V458" s="38"/>
      <c r="W458" s="38"/>
      <c r="X458" s="38"/>
      <c r="Y458" s="38"/>
      <c r="Z458" s="38"/>
      <c r="AA458" s="38"/>
      <c r="AB458" s="38"/>
      <c r="AC458" s="38"/>
      <c r="AD458" s="38"/>
      <c r="AE458" s="38"/>
      <c r="AR458" s="229" t="s">
        <v>269</v>
      </c>
      <c r="AT458" s="229" t="s">
        <v>238</v>
      </c>
      <c r="AU458" s="229" t="s">
        <v>127</v>
      </c>
      <c r="AY458" s="17" t="s">
        <v>181</v>
      </c>
      <c r="BE458" s="230">
        <f>IF(N458="základní",J458,0)</f>
        <v>0</v>
      </c>
      <c r="BF458" s="230">
        <f>IF(N458="snížená",J458,0)</f>
        <v>0</v>
      </c>
      <c r="BG458" s="230">
        <f>IF(N458="zákl. přenesená",J458,0)</f>
        <v>0</v>
      </c>
      <c r="BH458" s="230">
        <f>IF(N458="sníž. přenesená",J458,0)</f>
        <v>0</v>
      </c>
      <c r="BI458" s="230">
        <f>IF(N458="nulová",J458,0)</f>
        <v>0</v>
      </c>
      <c r="BJ458" s="17" t="s">
        <v>127</v>
      </c>
      <c r="BK458" s="230">
        <f>ROUND(I458*H458,2)</f>
        <v>0</v>
      </c>
      <c r="BL458" s="17" t="s">
        <v>228</v>
      </c>
      <c r="BM458" s="229" t="s">
        <v>961</v>
      </c>
    </row>
    <row r="459" s="2" customFormat="1" ht="24.15" customHeight="1">
      <c r="A459" s="38"/>
      <c r="B459" s="39"/>
      <c r="C459" s="218" t="s">
        <v>602</v>
      </c>
      <c r="D459" s="218" t="s">
        <v>183</v>
      </c>
      <c r="E459" s="219" t="s">
        <v>2572</v>
      </c>
      <c r="F459" s="220" t="s">
        <v>2573</v>
      </c>
      <c r="G459" s="221" t="s">
        <v>235</v>
      </c>
      <c r="H459" s="222">
        <v>1</v>
      </c>
      <c r="I459" s="223"/>
      <c r="J459" s="224">
        <f>ROUND(I459*H459,2)</f>
        <v>0</v>
      </c>
      <c r="K459" s="220" t="s">
        <v>187</v>
      </c>
      <c r="L459" s="44"/>
      <c r="M459" s="225" t="s">
        <v>1</v>
      </c>
      <c r="N459" s="226" t="s">
        <v>45</v>
      </c>
      <c r="O459" s="91"/>
      <c r="P459" s="227">
        <f>O459*H459</f>
        <v>0</v>
      </c>
      <c r="Q459" s="227">
        <v>0</v>
      </c>
      <c r="R459" s="227">
        <f>Q459*H459</f>
        <v>0</v>
      </c>
      <c r="S459" s="227">
        <v>0</v>
      </c>
      <c r="T459" s="228">
        <f>S459*H459</f>
        <v>0</v>
      </c>
      <c r="U459" s="38"/>
      <c r="V459" s="38"/>
      <c r="W459" s="38"/>
      <c r="X459" s="38"/>
      <c r="Y459" s="38"/>
      <c r="Z459" s="38"/>
      <c r="AA459" s="38"/>
      <c r="AB459" s="38"/>
      <c r="AC459" s="38"/>
      <c r="AD459" s="38"/>
      <c r="AE459" s="38"/>
      <c r="AR459" s="229" t="s">
        <v>228</v>
      </c>
      <c r="AT459" s="229" t="s">
        <v>183</v>
      </c>
      <c r="AU459" s="229" t="s">
        <v>127</v>
      </c>
      <c r="AY459" s="17" t="s">
        <v>181</v>
      </c>
      <c r="BE459" s="230">
        <f>IF(N459="základní",J459,0)</f>
        <v>0</v>
      </c>
      <c r="BF459" s="230">
        <f>IF(N459="snížená",J459,0)</f>
        <v>0</v>
      </c>
      <c r="BG459" s="230">
        <f>IF(N459="zákl. přenesená",J459,0)</f>
        <v>0</v>
      </c>
      <c r="BH459" s="230">
        <f>IF(N459="sníž. přenesená",J459,0)</f>
        <v>0</v>
      </c>
      <c r="BI459" s="230">
        <f>IF(N459="nulová",J459,0)</f>
        <v>0</v>
      </c>
      <c r="BJ459" s="17" t="s">
        <v>127</v>
      </c>
      <c r="BK459" s="230">
        <f>ROUND(I459*H459,2)</f>
        <v>0</v>
      </c>
      <c r="BL459" s="17" t="s">
        <v>228</v>
      </c>
      <c r="BM459" s="229" t="s">
        <v>964</v>
      </c>
    </row>
    <row r="460" s="2" customFormat="1">
      <c r="A460" s="38"/>
      <c r="B460" s="39"/>
      <c r="C460" s="40"/>
      <c r="D460" s="231" t="s">
        <v>189</v>
      </c>
      <c r="E460" s="40"/>
      <c r="F460" s="232" t="s">
        <v>2574</v>
      </c>
      <c r="G460" s="40"/>
      <c r="H460" s="40"/>
      <c r="I460" s="233"/>
      <c r="J460" s="40"/>
      <c r="K460" s="40"/>
      <c r="L460" s="44"/>
      <c r="M460" s="234"/>
      <c r="N460" s="235"/>
      <c r="O460" s="91"/>
      <c r="P460" s="91"/>
      <c r="Q460" s="91"/>
      <c r="R460" s="91"/>
      <c r="S460" s="91"/>
      <c r="T460" s="92"/>
      <c r="U460" s="38"/>
      <c r="V460" s="38"/>
      <c r="W460" s="38"/>
      <c r="X460" s="38"/>
      <c r="Y460" s="38"/>
      <c r="Z460" s="38"/>
      <c r="AA460" s="38"/>
      <c r="AB460" s="38"/>
      <c r="AC460" s="38"/>
      <c r="AD460" s="38"/>
      <c r="AE460" s="38"/>
      <c r="AT460" s="17" t="s">
        <v>189</v>
      </c>
      <c r="AU460" s="17" t="s">
        <v>127</v>
      </c>
    </row>
    <row r="461" s="2" customFormat="1" ht="24.15" customHeight="1">
      <c r="A461" s="38"/>
      <c r="B461" s="39"/>
      <c r="C461" s="259" t="s">
        <v>966</v>
      </c>
      <c r="D461" s="259" t="s">
        <v>238</v>
      </c>
      <c r="E461" s="260" t="s">
        <v>2575</v>
      </c>
      <c r="F461" s="261" t="s">
        <v>2576</v>
      </c>
      <c r="G461" s="262" t="s">
        <v>235</v>
      </c>
      <c r="H461" s="263">
        <v>1</v>
      </c>
      <c r="I461" s="264"/>
      <c r="J461" s="265">
        <f>ROUND(I461*H461,2)</f>
        <v>0</v>
      </c>
      <c r="K461" s="261" t="s">
        <v>729</v>
      </c>
      <c r="L461" s="266"/>
      <c r="M461" s="267" t="s">
        <v>1</v>
      </c>
      <c r="N461" s="268" t="s">
        <v>45</v>
      </c>
      <c r="O461" s="91"/>
      <c r="P461" s="227">
        <f>O461*H461</f>
        <v>0</v>
      </c>
      <c r="Q461" s="227">
        <v>0</v>
      </c>
      <c r="R461" s="227">
        <f>Q461*H461</f>
        <v>0</v>
      </c>
      <c r="S461" s="227">
        <v>0</v>
      </c>
      <c r="T461" s="228">
        <f>S461*H461</f>
        <v>0</v>
      </c>
      <c r="U461" s="38"/>
      <c r="V461" s="38"/>
      <c r="W461" s="38"/>
      <c r="X461" s="38"/>
      <c r="Y461" s="38"/>
      <c r="Z461" s="38"/>
      <c r="AA461" s="38"/>
      <c r="AB461" s="38"/>
      <c r="AC461" s="38"/>
      <c r="AD461" s="38"/>
      <c r="AE461" s="38"/>
      <c r="AR461" s="229" t="s">
        <v>269</v>
      </c>
      <c r="AT461" s="229" t="s">
        <v>238</v>
      </c>
      <c r="AU461" s="229" t="s">
        <v>127</v>
      </c>
      <c r="AY461" s="17" t="s">
        <v>181</v>
      </c>
      <c r="BE461" s="230">
        <f>IF(N461="základní",J461,0)</f>
        <v>0</v>
      </c>
      <c r="BF461" s="230">
        <f>IF(N461="snížená",J461,0)</f>
        <v>0</v>
      </c>
      <c r="BG461" s="230">
        <f>IF(N461="zákl. přenesená",J461,0)</f>
        <v>0</v>
      </c>
      <c r="BH461" s="230">
        <f>IF(N461="sníž. přenesená",J461,0)</f>
        <v>0</v>
      </c>
      <c r="BI461" s="230">
        <f>IF(N461="nulová",J461,0)</f>
        <v>0</v>
      </c>
      <c r="BJ461" s="17" t="s">
        <v>127</v>
      </c>
      <c r="BK461" s="230">
        <f>ROUND(I461*H461,2)</f>
        <v>0</v>
      </c>
      <c r="BL461" s="17" t="s">
        <v>228</v>
      </c>
      <c r="BM461" s="229" t="s">
        <v>967</v>
      </c>
    </row>
    <row r="462" s="2" customFormat="1" ht="24.15" customHeight="1">
      <c r="A462" s="38"/>
      <c r="B462" s="39"/>
      <c r="C462" s="218" t="s">
        <v>607</v>
      </c>
      <c r="D462" s="218" t="s">
        <v>183</v>
      </c>
      <c r="E462" s="219" t="s">
        <v>2577</v>
      </c>
      <c r="F462" s="220" t="s">
        <v>2578</v>
      </c>
      <c r="G462" s="221" t="s">
        <v>235</v>
      </c>
      <c r="H462" s="222">
        <v>3</v>
      </c>
      <c r="I462" s="223"/>
      <c r="J462" s="224">
        <f>ROUND(I462*H462,2)</f>
        <v>0</v>
      </c>
      <c r="K462" s="220" t="s">
        <v>187</v>
      </c>
      <c r="L462" s="44"/>
      <c r="M462" s="225" t="s">
        <v>1</v>
      </c>
      <c r="N462" s="226" t="s">
        <v>45</v>
      </c>
      <c r="O462" s="91"/>
      <c r="P462" s="227">
        <f>O462*H462</f>
        <v>0</v>
      </c>
      <c r="Q462" s="227">
        <v>0</v>
      </c>
      <c r="R462" s="227">
        <f>Q462*H462</f>
        <v>0</v>
      </c>
      <c r="S462" s="227">
        <v>0</v>
      </c>
      <c r="T462" s="228">
        <f>S462*H462</f>
        <v>0</v>
      </c>
      <c r="U462" s="38"/>
      <c r="V462" s="38"/>
      <c r="W462" s="38"/>
      <c r="X462" s="38"/>
      <c r="Y462" s="38"/>
      <c r="Z462" s="38"/>
      <c r="AA462" s="38"/>
      <c r="AB462" s="38"/>
      <c r="AC462" s="38"/>
      <c r="AD462" s="38"/>
      <c r="AE462" s="38"/>
      <c r="AR462" s="229" t="s">
        <v>228</v>
      </c>
      <c r="AT462" s="229" t="s">
        <v>183</v>
      </c>
      <c r="AU462" s="229" t="s">
        <v>127</v>
      </c>
      <c r="AY462" s="17" t="s">
        <v>181</v>
      </c>
      <c r="BE462" s="230">
        <f>IF(N462="základní",J462,0)</f>
        <v>0</v>
      </c>
      <c r="BF462" s="230">
        <f>IF(N462="snížená",J462,0)</f>
        <v>0</v>
      </c>
      <c r="BG462" s="230">
        <f>IF(N462="zákl. přenesená",J462,0)</f>
        <v>0</v>
      </c>
      <c r="BH462" s="230">
        <f>IF(N462="sníž. přenesená",J462,0)</f>
        <v>0</v>
      </c>
      <c r="BI462" s="230">
        <f>IF(N462="nulová",J462,0)</f>
        <v>0</v>
      </c>
      <c r="BJ462" s="17" t="s">
        <v>127</v>
      </c>
      <c r="BK462" s="230">
        <f>ROUND(I462*H462,2)</f>
        <v>0</v>
      </c>
      <c r="BL462" s="17" t="s">
        <v>228</v>
      </c>
      <c r="BM462" s="229" t="s">
        <v>969</v>
      </c>
    </row>
    <row r="463" s="2" customFormat="1">
      <c r="A463" s="38"/>
      <c r="B463" s="39"/>
      <c r="C463" s="40"/>
      <c r="D463" s="231" t="s">
        <v>189</v>
      </c>
      <c r="E463" s="40"/>
      <c r="F463" s="232" t="s">
        <v>2579</v>
      </c>
      <c r="G463" s="40"/>
      <c r="H463" s="40"/>
      <c r="I463" s="233"/>
      <c r="J463" s="40"/>
      <c r="K463" s="40"/>
      <c r="L463" s="44"/>
      <c r="M463" s="234"/>
      <c r="N463" s="235"/>
      <c r="O463" s="91"/>
      <c r="P463" s="91"/>
      <c r="Q463" s="91"/>
      <c r="R463" s="91"/>
      <c r="S463" s="91"/>
      <c r="T463" s="92"/>
      <c r="U463" s="38"/>
      <c r="V463" s="38"/>
      <c r="W463" s="38"/>
      <c r="X463" s="38"/>
      <c r="Y463" s="38"/>
      <c r="Z463" s="38"/>
      <c r="AA463" s="38"/>
      <c r="AB463" s="38"/>
      <c r="AC463" s="38"/>
      <c r="AD463" s="38"/>
      <c r="AE463" s="38"/>
      <c r="AT463" s="17" t="s">
        <v>189</v>
      </c>
      <c r="AU463" s="17" t="s">
        <v>127</v>
      </c>
    </row>
    <row r="464" s="2" customFormat="1" ht="33" customHeight="1">
      <c r="A464" s="38"/>
      <c r="B464" s="39"/>
      <c r="C464" s="218" t="s">
        <v>970</v>
      </c>
      <c r="D464" s="218" t="s">
        <v>183</v>
      </c>
      <c r="E464" s="219" t="s">
        <v>2580</v>
      </c>
      <c r="F464" s="220" t="s">
        <v>2581</v>
      </c>
      <c r="G464" s="221" t="s">
        <v>235</v>
      </c>
      <c r="H464" s="222">
        <v>4</v>
      </c>
      <c r="I464" s="223"/>
      <c r="J464" s="224">
        <f>ROUND(I464*H464,2)</f>
        <v>0</v>
      </c>
      <c r="K464" s="220" t="s">
        <v>187</v>
      </c>
      <c r="L464" s="44"/>
      <c r="M464" s="225" t="s">
        <v>1</v>
      </c>
      <c r="N464" s="226" t="s">
        <v>45</v>
      </c>
      <c r="O464" s="91"/>
      <c r="P464" s="227">
        <f>O464*H464</f>
        <v>0</v>
      </c>
      <c r="Q464" s="227">
        <v>0</v>
      </c>
      <c r="R464" s="227">
        <f>Q464*H464</f>
        <v>0</v>
      </c>
      <c r="S464" s="227">
        <v>0</v>
      </c>
      <c r="T464" s="228">
        <f>S464*H464</f>
        <v>0</v>
      </c>
      <c r="U464" s="38"/>
      <c r="V464" s="38"/>
      <c r="W464" s="38"/>
      <c r="X464" s="38"/>
      <c r="Y464" s="38"/>
      <c r="Z464" s="38"/>
      <c r="AA464" s="38"/>
      <c r="AB464" s="38"/>
      <c r="AC464" s="38"/>
      <c r="AD464" s="38"/>
      <c r="AE464" s="38"/>
      <c r="AR464" s="229" t="s">
        <v>228</v>
      </c>
      <c r="AT464" s="229" t="s">
        <v>183</v>
      </c>
      <c r="AU464" s="229" t="s">
        <v>127</v>
      </c>
      <c r="AY464" s="17" t="s">
        <v>181</v>
      </c>
      <c r="BE464" s="230">
        <f>IF(N464="základní",J464,0)</f>
        <v>0</v>
      </c>
      <c r="BF464" s="230">
        <f>IF(N464="snížená",J464,0)</f>
        <v>0</v>
      </c>
      <c r="BG464" s="230">
        <f>IF(N464="zákl. přenesená",J464,0)</f>
        <v>0</v>
      </c>
      <c r="BH464" s="230">
        <f>IF(N464="sníž. přenesená",J464,0)</f>
        <v>0</v>
      </c>
      <c r="BI464" s="230">
        <f>IF(N464="nulová",J464,0)</f>
        <v>0</v>
      </c>
      <c r="BJ464" s="17" t="s">
        <v>127</v>
      </c>
      <c r="BK464" s="230">
        <f>ROUND(I464*H464,2)</f>
        <v>0</v>
      </c>
      <c r="BL464" s="17" t="s">
        <v>228</v>
      </c>
      <c r="BM464" s="229" t="s">
        <v>971</v>
      </c>
    </row>
    <row r="465" s="2" customFormat="1">
      <c r="A465" s="38"/>
      <c r="B465" s="39"/>
      <c r="C465" s="40"/>
      <c r="D465" s="231" t="s">
        <v>189</v>
      </c>
      <c r="E465" s="40"/>
      <c r="F465" s="232" t="s">
        <v>2582</v>
      </c>
      <c r="G465" s="40"/>
      <c r="H465" s="40"/>
      <c r="I465" s="233"/>
      <c r="J465" s="40"/>
      <c r="K465" s="40"/>
      <c r="L465" s="44"/>
      <c r="M465" s="234"/>
      <c r="N465" s="235"/>
      <c r="O465" s="91"/>
      <c r="P465" s="91"/>
      <c r="Q465" s="91"/>
      <c r="R465" s="91"/>
      <c r="S465" s="91"/>
      <c r="T465" s="92"/>
      <c r="U465" s="38"/>
      <c r="V465" s="38"/>
      <c r="W465" s="38"/>
      <c r="X465" s="38"/>
      <c r="Y465" s="38"/>
      <c r="Z465" s="38"/>
      <c r="AA465" s="38"/>
      <c r="AB465" s="38"/>
      <c r="AC465" s="38"/>
      <c r="AD465" s="38"/>
      <c r="AE465" s="38"/>
      <c r="AT465" s="17" t="s">
        <v>189</v>
      </c>
      <c r="AU465" s="17" t="s">
        <v>127</v>
      </c>
    </row>
    <row r="466" s="13" customFormat="1">
      <c r="A466" s="13"/>
      <c r="B466" s="236"/>
      <c r="C466" s="237"/>
      <c r="D466" s="238" t="s">
        <v>191</v>
      </c>
      <c r="E466" s="239" t="s">
        <v>1</v>
      </c>
      <c r="F466" s="240" t="s">
        <v>1030</v>
      </c>
      <c r="G466" s="237"/>
      <c r="H466" s="241">
        <v>4</v>
      </c>
      <c r="I466" s="242"/>
      <c r="J466" s="237"/>
      <c r="K466" s="237"/>
      <c r="L466" s="243"/>
      <c r="M466" s="244"/>
      <c r="N466" s="245"/>
      <c r="O466" s="245"/>
      <c r="P466" s="245"/>
      <c r="Q466" s="245"/>
      <c r="R466" s="245"/>
      <c r="S466" s="245"/>
      <c r="T466" s="246"/>
      <c r="U466" s="13"/>
      <c r="V466" s="13"/>
      <c r="W466" s="13"/>
      <c r="X466" s="13"/>
      <c r="Y466" s="13"/>
      <c r="Z466" s="13"/>
      <c r="AA466" s="13"/>
      <c r="AB466" s="13"/>
      <c r="AC466" s="13"/>
      <c r="AD466" s="13"/>
      <c r="AE466" s="13"/>
      <c r="AT466" s="247" t="s">
        <v>191</v>
      </c>
      <c r="AU466" s="247" t="s">
        <v>127</v>
      </c>
      <c r="AV466" s="13" t="s">
        <v>127</v>
      </c>
      <c r="AW466" s="13" t="s">
        <v>36</v>
      </c>
      <c r="AX466" s="13" t="s">
        <v>79</v>
      </c>
      <c r="AY466" s="247" t="s">
        <v>181</v>
      </c>
    </row>
    <row r="467" s="14" customFormat="1">
      <c r="A467" s="14"/>
      <c r="B467" s="248"/>
      <c r="C467" s="249"/>
      <c r="D467" s="238" t="s">
        <v>191</v>
      </c>
      <c r="E467" s="250" t="s">
        <v>1</v>
      </c>
      <c r="F467" s="251" t="s">
        <v>193</v>
      </c>
      <c r="G467" s="249"/>
      <c r="H467" s="252">
        <v>4</v>
      </c>
      <c r="I467" s="253"/>
      <c r="J467" s="249"/>
      <c r="K467" s="249"/>
      <c r="L467" s="254"/>
      <c r="M467" s="255"/>
      <c r="N467" s="256"/>
      <c r="O467" s="256"/>
      <c r="P467" s="256"/>
      <c r="Q467" s="256"/>
      <c r="R467" s="256"/>
      <c r="S467" s="256"/>
      <c r="T467" s="257"/>
      <c r="U467" s="14"/>
      <c r="V467" s="14"/>
      <c r="W467" s="14"/>
      <c r="X467" s="14"/>
      <c r="Y467" s="14"/>
      <c r="Z467" s="14"/>
      <c r="AA467" s="14"/>
      <c r="AB467" s="14"/>
      <c r="AC467" s="14"/>
      <c r="AD467" s="14"/>
      <c r="AE467" s="14"/>
      <c r="AT467" s="258" t="s">
        <v>191</v>
      </c>
      <c r="AU467" s="258" t="s">
        <v>127</v>
      </c>
      <c r="AV467" s="14" t="s">
        <v>188</v>
      </c>
      <c r="AW467" s="14" t="s">
        <v>36</v>
      </c>
      <c r="AX467" s="14" t="s">
        <v>86</v>
      </c>
      <c r="AY467" s="258" t="s">
        <v>181</v>
      </c>
    </row>
    <row r="468" s="2" customFormat="1" ht="24.15" customHeight="1">
      <c r="A468" s="38"/>
      <c r="B468" s="39"/>
      <c r="C468" s="218" t="s">
        <v>612</v>
      </c>
      <c r="D468" s="218" t="s">
        <v>183</v>
      </c>
      <c r="E468" s="219" t="s">
        <v>2583</v>
      </c>
      <c r="F468" s="220" t="s">
        <v>2584</v>
      </c>
      <c r="G468" s="221" t="s">
        <v>235</v>
      </c>
      <c r="H468" s="222">
        <v>3</v>
      </c>
      <c r="I468" s="223"/>
      <c r="J468" s="224">
        <f>ROUND(I468*H468,2)</f>
        <v>0</v>
      </c>
      <c r="K468" s="220" t="s">
        <v>187</v>
      </c>
      <c r="L468" s="44"/>
      <c r="M468" s="225" t="s">
        <v>1</v>
      </c>
      <c r="N468" s="226" t="s">
        <v>45</v>
      </c>
      <c r="O468" s="91"/>
      <c r="P468" s="227">
        <f>O468*H468</f>
        <v>0</v>
      </c>
      <c r="Q468" s="227">
        <v>0</v>
      </c>
      <c r="R468" s="227">
        <f>Q468*H468</f>
        <v>0</v>
      </c>
      <c r="S468" s="227">
        <v>0</v>
      </c>
      <c r="T468" s="228">
        <f>S468*H468</f>
        <v>0</v>
      </c>
      <c r="U468" s="38"/>
      <c r="V468" s="38"/>
      <c r="W468" s="38"/>
      <c r="X468" s="38"/>
      <c r="Y468" s="38"/>
      <c r="Z468" s="38"/>
      <c r="AA468" s="38"/>
      <c r="AB468" s="38"/>
      <c r="AC468" s="38"/>
      <c r="AD468" s="38"/>
      <c r="AE468" s="38"/>
      <c r="AR468" s="229" t="s">
        <v>228</v>
      </c>
      <c r="AT468" s="229" t="s">
        <v>183</v>
      </c>
      <c r="AU468" s="229" t="s">
        <v>127</v>
      </c>
      <c r="AY468" s="17" t="s">
        <v>181</v>
      </c>
      <c r="BE468" s="230">
        <f>IF(N468="základní",J468,0)</f>
        <v>0</v>
      </c>
      <c r="BF468" s="230">
        <f>IF(N468="snížená",J468,0)</f>
        <v>0</v>
      </c>
      <c r="BG468" s="230">
        <f>IF(N468="zákl. přenesená",J468,0)</f>
        <v>0</v>
      </c>
      <c r="BH468" s="230">
        <f>IF(N468="sníž. přenesená",J468,0)</f>
        <v>0</v>
      </c>
      <c r="BI468" s="230">
        <f>IF(N468="nulová",J468,0)</f>
        <v>0</v>
      </c>
      <c r="BJ468" s="17" t="s">
        <v>127</v>
      </c>
      <c r="BK468" s="230">
        <f>ROUND(I468*H468,2)</f>
        <v>0</v>
      </c>
      <c r="BL468" s="17" t="s">
        <v>228</v>
      </c>
      <c r="BM468" s="229" t="s">
        <v>974</v>
      </c>
    </row>
    <row r="469" s="2" customFormat="1">
      <c r="A469" s="38"/>
      <c r="B469" s="39"/>
      <c r="C469" s="40"/>
      <c r="D469" s="231" t="s">
        <v>189</v>
      </c>
      <c r="E469" s="40"/>
      <c r="F469" s="232" t="s">
        <v>2585</v>
      </c>
      <c r="G469" s="40"/>
      <c r="H469" s="40"/>
      <c r="I469" s="233"/>
      <c r="J469" s="40"/>
      <c r="K469" s="40"/>
      <c r="L469" s="44"/>
      <c r="M469" s="234"/>
      <c r="N469" s="235"/>
      <c r="O469" s="91"/>
      <c r="P469" s="91"/>
      <c r="Q469" s="91"/>
      <c r="R469" s="91"/>
      <c r="S469" s="91"/>
      <c r="T469" s="92"/>
      <c r="U469" s="38"/>
      <c r="V469" s="38"/>
      <c r="W469" s="38"/>
      <c r="X469" s="38"/>
      <c r="Y469" s="38"/>
      <c r="Z469" s="38"/>
      <c r="AA469" s="38"/>
      <c r="AB469" s="38"/>
      <c r="AC469" s="38"/>
      <c r="AD469" s="38"/>
      <c r="AE469" s="38"/>
      <c r="AT469" s="17" t="s">
        <v>189</v>
      </c>
      <c r="AU469" s="17" t="s">
        <v>127</v>
      </c>
    </row>
    <row r="470" s="2" customFormat="1" ht="37.8" customHeight="1">
      <c r="A470" s="38"/>
      <c r="B470" s="39"/>
      <c r="C470" s="218" t="s">
        <v>976</v>
      </c>
      <c r="D470" s="218" t="s">
        <v>183</v>
      </c>
      <c r="E470" s="219" t="s">
        <v>2586</v>
      </c>
      <c r="F470" s="220" t="s">
        <v>2587</v>
      </c>
      <c r="G470" s="221" t="s">
        <v>235</v>
      </c>
      <c r="H470" s="222">
        <v>3</v>
      </c>
      <c r="I470" s="223"/>
      <c r="J470" s="224">
        <f>ROUND(I470*H470,2)</f>
        <v>0</v>
      </c>
      <c r="K470" s="220" t="s">
        <v>187</v>
      </c>
      <c r="L470" s="44"/>
      <c r="M470" s="225" t="s">
        <v>1</v>
      </c>
      <c r="N470" s="226" t="s">
        <v>45</v>
      </c>
      <c r="O470" s="91"/>
      <c r="P470" s="227">
        <f>O470*H470</f>
        <v>0</v>
      </c>
      <c r="Q470" s="227">
        <v>0</v>
      </c>
      <c r="R470" s="227">
        <f>Q470*H470</f>
        <v>0</v>
      </c>
      <c r="S470" s="227">
        <v>0</v>
      </c>
      <c r="T470" s="228">
        <f>S470*H470</f>
        <v>0</v>
      </c>
      <c r="U470" s="38"/>
      <c r="V470" s="38"/>
      <c r="W470" s="38"/>
      <c r="X470" s="38"/>
      <c r="Y470" s="38"/>
      <c r="Z470" s="38"/>
      <c r="AA470" s="38"/>
      <c r="AB470" s="38"/>
      <c r="AC470" s="38"/>
      <c r="AD470" s="38"/>
      <c r="AE470" s="38"/>
      <c r="AR470" s="229" t="s">
        <v>228</v>
      </c>
      <c r="AT470" s="229" t="s">
        <v>183</v>
      </c>
      <c r="AU470" s="229" t="s">
        <v>127</v>
      </c>
      <c r="AY470" s="17" t="s">
        <v>181</v>
      </c>
      <c r="BE470" s="230">
        <f>IF(N470="základní",J470,0)</f>
        <v>0</v>
      </c>
      <c r="BF470" s="230">
        <f>IF(N470="snížená",J470,0)</f>
        <v>0</v>
      </c>
      <c r="BG470" s="230">
        <f>IF(N470="zákl. přenesená",J470,0)</f>
        <v>0</v>
      </c>
      <c r="BH470" s="230">
        <f>IF(N470="sníž. přenesená",J470,0)</f>
        <v>0</v>
      </c>
      <c r="BI470" s="230">
        <f>IF(N470="nulová",J470,0)</f>
        <v>0</v>
      </c>
      <c r="BJ470" s="17" t="s">
        <v>127</v>
      </c>
      <c r="BK470" s="230">
        <f>ROUND(I470*H470,2)</f>
        <v>0</v>
      </c>
      <c r="BL470" s="17" t="s">
        <v>228</v>
      </c>
      <c r="BM470" s="229" t="s">
        <v>979</v>
      </c>
    </row>
    <row r="471" s="2" customFormat="1">
      <c r="A471" s="38"/>
      <c r="B471" s="39"/>
      <c r="C471" s="40"/>
      <c r="D471" s="231" t="s">
        <v>189</v>
      </c>
      <c r="E471" s="40"/>
      <c r="F471" s="232" t="s">
        <v>2588</v>
      </c>
      <c r="G471" s="40"/>
      <c r="H471" s="40"/>
      <c r="I471" s="233"/>
      <c r="J471" s="40"/>
      <c r="K471" s="40"/>
      <c r="L471" s="44"/>
      <c r="M471" s="234"/>
      <c r="N471" s="235"/>
      <c r="O471" s="91"/>
      <c r="P471" s="91"/>
      <c r="Q471" s="91"/>
      <c r="R471" s="91"/>
      <c r="S471" s="91"/>
      <c r="T471" s="92"/>
      <c r="U471" s="38"/>
      <c r="V471" s="38"/>
      <c r="W471" s="38"/>
      <c r="X471" s="38"/>
      <c r="Y471" s="38"/>
      <c r="Z471" s="38"/>
      <c r="AA471" s="38"/>
      <c r="AB471" s="38"/>
      <c r="AC471" s="38"/>
      <c r="AD471" s="38"/>
      <c r="AE471" s="38"/>
      <c r="AT471" s="17" t="s">
        <v>189</v>
      </c>
      <c r="AU471" s="17" t="s">
        <v>127</v>
      </c>
    </row>
    <row r="472" s="2" customFormat="1" ht="44.25" customHeight="1">
      <c r="A472" s="38"/>
      <c r="B472" s="39"/>
      <c r="C472" s="218" t="s">
        <v>617</v>
      </c>
      <c r="D472" s="218" t="s">
        <v>183</v>
      </c>
      <c r="E472" s="219" t="s">
        <v>2589</v>
      </c>
      <c r="F472" s="220" t="s">
        <v>2590</v>
      </c>
      <c r="G472" s="221" t="s">
        <v>983</v>
      </c>
      <c r="H472" s="279"/>
      <c r="I472" s="223"/>
      <c r="J472" s="224">
        <f>ROUND(I472*H472,2)</f>
        <v>0</v>
      </c>
      <c r="K472" s="220" t="s">
        <v>187</v>
      </c>
      <c r="L472" s="44"/>
      <c r="M472" s="225" t="s">
        <v>1</v>
      </c>
      <c r="N472" s="226" t="s">
        <v>45</v>
      </c>
      <c r="O472" s="91"/>
      <c r="P472" s="227">
        <f>O472*H472</f>
        <v>0</v>
      </c>
      <c r="Q472" s="227">
        <v>0</v>
      </c>
      <c r="R472" s="227">
        <f>Q472*H472</f>
        <v>0</v>
      </c>
      <c r="S472" s="227">
        <v>0</v>
      </c>
      <c r="T472" s="228">
        <f>S472*H472</f>
        <v>0</v>
      </c>
      <c r="U472" s="38"/>
      <c r="V472" s="38"/>
      <c r="W472" s="38"/>
      <c r="X472" s="38"/>
      <c r="Y472" s="38"/>
      <c r="Z472" s="38"/>
      <c r="AA472" s="38"/>
      <c r="AB472" s="38"/>
      <c r="AC472" s="38"/>
      <c r="AD472" s="38"/>
      <c r="AE472" s="38"/>
      <c r="AR472" s="229" t="s">
        <v>228</v>
      </c>
      <c r="AT472" s="229" t="s">
        <v>183</v>
      </c>
      <c r="AU472" s="229" t="s">
        <v>127</v>
      </c>
      <c r="AY472" s="17" t="s">
        <v>181</v>
      </c>
      <c r="BE472" s="230">
        <f>IF(N472="základní",J472,0)</f>
        <v>0</v>
      </c>
      <c r="BF472" s="230">
        <f>IF(N472="snížená",J472,0)</f>
        <v>0</v>
      </c>
      <c r="BG472" s="230">
        <f>IF(N472="zákl. přenesená",J472,0)</f>
        <v>0</v>
      </c>
      <c r="BH472" s="230">
        <f>IF(N472="sníž. přenesená",J472,0)</f>
        <v>0</v>
      </c>
      <c r="BI472" s="230">
        <f>IF(N472="nulová",J472,0)</f>
        <v>0</v>
      </c>
      <c r="BJ472" s="17" t="s">
        <v>127</v>
      </c>
      <c r="BK472" s="230">
        <f>ROUND(I472*H472,2)</f>
        <v>0</v>
      </c>
      <c r="BL472" s="17" t="s">
        <v>228</v>
      </c>
      <c r="BM472" s="229" t="s">
        <v>984</v>
      </c>
    </row>
    <row r="473" s="2" customFormat="1">
      <c r="A473" s="38"/>
      <c r="B473" s="39"/>
      <c r="C473" s="40"/>
      <c r="D473" s="231" t="s">
        <v>189</v>
      </c>
      <c r="E473" s="40"/>
      <c r="F473" s="232" t="s">
        <v>2591</v>
      </c>
      <c r="G473" s="40"/>
      <c r="H473" s="40"/>
      <c r="I473" s="233"/>
      <c r="J473" s="40"/>
      <c r="K473" s="40"/>
      <c r="L473" s="44"/>
      <c r="M473" s="234"/>
      <c r="N473" s="235"/>
      <c r="O473" s="91"/>
      <c r="P473" s="91"/>
      <c r="Q473" s="91"/>
      <c r="R473" s="91"/>
      <c r="S473" s="91"/>
      <c r="T473" s="92"/>
      <c r="U473" s="38"/>
      <c r="V473" s="38"/>
      <c r="W473" s="38"/>
      <c r="X473" s="38"/>
      <c r="Y473" s="38"/>
      <c r="Z473" s="38"/>
      <c r="AA473" s="38"/>
      <c r="AB473" s="38"/>
      <c r="AC473" s="38"/>
      <c r="AD473" s="38"/>
      <c r="AE473" s="38"/>
      <c r="AT473" s="17" t="s">
        <v>189</v>
      </c>
      <c r="AU473" s="17" t="s">
        <v>127</v>
      </c>
    </row>
    <row r="474" s="12" customFormat="1" ht="22.8" customHeight="1">
      <c r="A474" s="12"/>
      <c r="B474" s="202"/>
      <c r="C474" s="203"/>
      <c r="D474" s="204" t="s">
        <v>78</v>
      </c>
      <c r="E474" s="216" t="s">
        <v>2055</v>
      </c>
      <c r="F474" s="216" t="s">
        <v>2592</v>
      </c>
      <c r="G474" s="203"/>
      <c r="H474" s="203"/>
      <c r="I474" s="206"/>
      <c r="J474" s="217">
        <f>BK474</f>
        <v>0</v>
      </c>
      <c r="K474" s="203"/>
      <c r="L474" s="208"/>
      <c r="M474" s="209"/>
      <c r="N474" s="210"/>
      <c r="O474" s="210"/>
      <c r="P474" s="211">
        <f>SUM(P475:P490)</f>
        <v>0</v>
      </c>
      <c r="Q474" s="210"/>
      <c r="R474" s="211">
        <f>SUM(R475:R490)</f>
        <v>0</v>
      </c>
      <c r="S474" s="210"/>
      <c r="T474" s="212">
        <f>SUM(T475:T490)</f>
        <v>0</v>
      </c>
      <c r="U474" s="12"/>
      <c r="V474" s="12"/>
      <c r="W474" s="12"/>
      <c r="X474" s="12"/>
      <c r="Y474" s="12"/>
      <c r="Z474" s="12"/>
      <c r="AA474" s="12"/>
      <c r="AB474" s="12"/>
      <c r="AC474" s="12"/>
      <c r="AD474" s="12"/>
      <c r="AE474" s="12"/>
      <c r="AR474" s="213" t="s">
        <v>127</v>
      </c>
      <c r="AT474" s="214" t="s">
        <v>78</v>
      </c>
      <c r="AU474" s="214" t="s">
        <v>86</v>
      </c>
      <c r="AY474" s="213" t="s">
        <v>181</v>
      </c>
      <c r="BK474" s="215">
        <f>SUM(BK475:BK490)</f>
        <v>0</v>
      </c>
    </row>
    <row r="475" s="2" customFormat="1" ht="37.8" customHeight="1">
      <c r="A475" s="38"/>
      <c r="B475" s="39"/>
      <c r="C475" s="218" t="s">
        <v>988</v>
      </c>
      <c r="D475" s="218" t="s">
        <v>183</v>
      </c>
      <c r="E475" s="219" t="s">
        <v>2593</v>
      </c>
      <c r="F475" s="220" t="s">
        <v>2594</v>
      </c>
      <c r="G475" s="221" t="s">
        <v>1477</v>
      </c>
      <c r="H475" s="222">
        <v>2</v>
      </c>
      <c r="I475" s="223"/>
      <c r="J475" s="224">
        <f>ROUND(I475*H475,2)</f>
        <v>0</v>
      </c>
      <c r="K475" s="220" t="s">
        <v>729</v>
      </c>
      <c r="L475" s="44"/>
      <c r="M475" s="225" t="s">
        <v>1</v>
      </c>
      <c r="N475" s="226" t="s">
        <v>45</v>
      </c>
      <c r="O475" s="91"/>
      <c r="P475" s="227">
        <f>O475*H475</f>
        <v>0</v>
      </c>
      <c r="Q475" s="227">
        <v>0</v>
      </c>
      <c r="R475" s="227">
        <f>Q475*H475</f>
        <v>0</v>
      </c>
      <c r="S475" s="227">
        <v>0</v>
      </c>
      <c r="T475" s="228">
        <f>S475*H475</f>
        <v>0</v>
      </c>
      <c r="U475" s="38"/>
      <c r="V475" s="38"/>
      <c r="W475" s="38"/>
      <c r="X475" s="38"/>
      <c r="Y475" s="38"/>
      <c r="Z475" s="38"/>
      <c r="AA475" s="38"/>
      <c r="AB475" s="38"/>
      <c r="AC475" s="38"/>
      <c r="AD475" s="38"/>
      <c r="AE475" s="38"/>
      <c r="AR475" s="229" t="s">
        <v>228</v>
      </c>
      <c r="AT475" s="229" t="s">
        <v>183</v>
      </c>
      <c r="AU475" s="229" t="s">
        <v>127</v>
      </c>
      <c r="AY475" s="17" t="s">
        <v>181</v>
      </c>
      <c r="BE475" s="230">
        <f>IF(N475="základní",J475,0)</f>
        <v>0</v>
      </c>
      <c r="BF475" s="230">
        <f>IF(N475="snížená",J475,0)</f>
        <v>0</v>
      </c>
      <c r="BG475" s="230">
        <f>IF(N475="zákl. přenesená",J475,0)</f>
        <v>0</v>
      </c>
      <c r="BH475" s="230">
        <f>IF(N475="sníž. přenesená",J475,0)</f>
        <v>0</v>
      </c>
      <c r="BI475" s="230">
        <f>IF(N475="nulová",J475,0)</f>
        <v>0</v>
      </c>
      <c r="BJ475" s="17" t="s">
        <v>127</v>
      </c>
      <c r="BK475" s="230">
        <f>ROUND(I475*H475,2)</f>
        <v>0</v>
      </c>
      <c r="BL475" s="17" t="s">
        <v>228</v>
      </c>
      <c r="BM475" s="229" t="s">
        <v>991</v>
      </c>
    </row>
    <row r="476" s="13" customFormat="1">
      <c r="A476" s="13"/>
      <c r="B476" s="236"/>
      <c r="C476" s="237"/>
      <c r="D476" s="238" t="s">
        <v>191</v>
      </c>
      <c r="E476" s="239" t="s">
        <v>1</v>
      </c>
      <c r="F476" s="240" t="s">
        <v>2595</v>
      </c>
      <c r="G476" s="237"/>
      <c r="H476" s="241">
        <v>2</v>
      </c>
      <c r="I476" s="242"/>
      <c r="J476" s="237"/>
      <c r="K476" s="237"/>
      <c r="L476" s="243"/>
      <c r="M476" s="244"/>
      <c r="N476" s="245"/>
      <c r="O476" s="245"/>
      <c r="P476" s="245"/>
      <c r="Q476" s="245"/>
      <c r="R476" s="245"/>
      <c r="S476" s="245"/>
      <c r="T476" s="246"/>
      <c r="U476" s="13"/>
      <c r="V476" s="13"/>
      <c r="W476" s="13"/>
      <c r="X476" s="13"/>
      <c r="Y476" s="13"/>
      <c r="Z476" s="13"/>
      <c r="AA476" s="13"/>
      <c r="AB476" s="13"/>
      <c r="AC476" s="13"/>
      <c r="AD476" s="13"/>
      <c r="AE476" s="13"/>
      <c r="AT476" s="247" t="s">
        <v>191</v>
      </c>
      <c r="AU476" s="247" t="s">
        <v>127</v>
      </c>
      <c r="AV476" s="13" t="s">
        <v>127</v>
      </c>
      <c r="AW476" s="13" t="s">
        <v>36</v>
      </c>
      <c r="AX476" s="13" t="s">
        <v>79</v>
      </c>
      <c r="AY476" s="247" t="s">
        <v>181</v>
      </c>
    </row>
    <row r="477" s="14" customFormat="1">
      <c r="A477" s="14"/>
      <c r="B477" s="248"/>
      <c r="C477" s="249"/>
      <c r="D477" s="238" t="s">
        <v>191</v>
      </c>
      <c r="E477" s="250" t="s">
        <v>1</v>
      </c>
      <c r="F477" s="251" t="s">
        <v>193</v>
      </c>
      <c r="G477" s="249"/>
      <c r="H477" s="252">
        <v>2</v>
      </c>
      <c r="I477" s="253"/>
      <c r="J477" s="249"/>
      <c r="K477" s="249"/>
      <c r="L477" s="254"/>
      <c r="M477" s="255"/>
      <c r="N477" s="256"/>
      <c r="O477" s="256"/>
      <c r="P477" s="256"/>
      <c r="Q477" s="256"/>
      <c r="R477" s="256"/>
      <c r="S477" s="256"/>
      <c r="T477" s="257"/>
      <c r="U477" s="14"/>
      <c r="V477" s="14"/>
      <c r="W477" s="14"/>
      <c r="X477" s="14"/>
      <c r="Y477" s="14"/>
      <c r="Z477" s="14"/>
      <c r="AA477" s="14"/>
      <c r="AB477" s="14"/>
      <c r="AC477" s="14"/>
      <c r="AD477" s="14"/>
      <c r="AE477" s="14"/>
      <c r="AT477" s="258" t="s">
        <v>191</v>
      </c>
      <c r="AU477" s="258" t="s">
        <v>127</v>
      </c>
      <c r="AV477" s="14" t="s">
        <v>188</v>
      </c>
      <c r="AW477" s="14" t="s">
        <v>36</v>
      </c>
      <c r="AX477" s="14" t="s">
        <v>86</v>
      </c>
      <c r="AY477" s="258" t="s">
        <v>181</v>
      </c>
    </row>
    <row r="478" s="2" customFormat="1" ht="37.8" customHeight="1">
      <c r="A478" s="38"/>
      <c r="B478" s="39"/>
      <c r="C478" s="218" t="s">
        <v>622</v>
      </c>
      <c r="D478" s="218" t="s">
        <v>183</v>
      </c>
      <c r="E478" s="219" t="s">
        <v>2596</v>
      </c>
      <c r="F478" s="220" t="s">
        <v>2597</v>
      </c>
      <c r="G478" s="221" t="s">
        <v>1477</v>
      </c>
      <c r="H478" s="222">
        <v>5</v>
      </c>
      <c r="I478" s="223"/>
      <c r="J478" s="224">
        <f>ROUND(I478*H478,2)</f>
        <v>0</v>
      </c>
      <c r="K478" s="220" t="s">
        <v>187</v>
      </c>
      <c r="L478" s="44"/>
      <c r="M478" s="225" t="s">
        <v>1</v>
      </c>
      <c r="N478" s="226" t="s">
        <v>45</v>
      </c>
      <c r="O478" s="91"/>
      <c r="P478" s="227">
        <f>O478*H478</f>
        <v>0</v>
      </c>
      <c r="Q478" s="227">
        <v>0</v>
      </c>
      <c r="R478" s="227">
        <f>Q478*H478</f>
        <v>0</v>
      </c>
      <c r="S478" s="227">
        <v>0</v>
      </c>
      <c r="T478" s="228">
        <f>S478*H478</f>
        <v>0</v>
      </c>
      <c r="U478" s="38"/>
      <c r="V478" s="38"/>
      <c r="W478" s="38"/>
      <c r="X478" s="38"/>
      <c r="Y478" s="38"/>
      <c r="Z478" s="38"/>
      <c r="AA478" s="38"/>
      <c r="AB478" s="38"/>
      <c r="AC478" s="38"/>
      <c r="AD478" s="38"/>
      <c r="AE478" s="38"/>
      <c r="AR478" s="229" t="s">
        <v>228</v>
      </c>
      <c r="AT478" s="229" t="s">
        <v>183</v>
      </c>
      <c r="AU478" s="229" t="s">
        <v>127</v>
      </c>
      <c r="AY478" s="17" t="s">
        <v>181</v>
      </c>
      <c r="BE478" s="230">
        <f>IF(N478="základní",J478,0)</f>
        <v>0</v>
      </c>
      <c r="BF478" s="230">
        <f>IF(N478="snížená",J478,0)</f>
        <v>0</v>
      </c>
      <c r="BG478" s="230">
        <f>IF(N478="zákl. přenesená",J478,0)</f>
        <v>0</v>
      </c>
      <c r="BH478" s="230">
        <f>IF(N478="sníž. přenesená",J478,0)</f>
        <v>0</v>
      </c>
      <c r="BI478" s="230">
        <f>IF(N478="nulová",J478,0)</f>
        <v>0</v>
      </c>
      <c r="BJ478" s="17" t="s">
        <v>127</v>
      </c>
      <c r="BK478" s="230">
        <f>ROUND(I478*H478,2)</f>
        <v>0</v>
      </c>
      <c r="BL478" s="17" t="s">
        <v>228</v>
      </c>
      <c r="BM478" s="229" t="s">
        <v>996</v>
      </c>
    </row>
    <row r="479" s="2" customFormat="1">
      <c r="A479" s="38"/>
      <c r="B479" s="39"/>
      <c r="C479" s="40"/>
      <c r="D479" s="231" t="s">
        <v>189</v>
      </c>
      <c r="E479" s="40"/>
      <c r="F479" s="232" t="s">
        <v>2598</v>
      </c>
      <c r="G479" s="40"/>
      <c r="H479" s="40"/>
      <c r="I479" s="233"/>
      <c r="J479" s="40"/>
      <c r="K479" s="40"/>
      <c r="L479" s="44"/>
      <c r="M479" s="234"/>
      <c r="N479" s="235"/>
      <c r="O479" s="91"/>
      <c r="P479" s="91"/>
      <c r="Q479" s="91"/>
      <c r="R479" s="91"/>
      <c r="S479" s="91"/>
      <c r="T479" s="92"/>
      <c r="U479" s="38"/>
      <c r="V479" s="38"/>
      <c r="W479" s="38"/>
      <c r="X479" s="38"/>
      <c r="Y479" s="38"/>
      <c r="Z479" s="38"/>
      <c r="AA479" s="38"/>
      <c r="AB479" s="38"/>
      <c r="AC479" s="38"/>
      <c r="AD479" s="38"/>
      <c r="AE479" s="38"/>
      <c r="AT479" s="17" t="s">
        <v>189</v>
      </c>
      <c r="AU479" s="17" t="s">
        <v>127</v>
      </c>
    </row>
    <row r="480" s="2" customFormat="1" ht="24.15" customHeight="1">
      <c r="A480" s="38"/>
      <c r="B480" s="39"/>
      <c r="C480" s="218" t="s">
        <v>998</v>
      </c>
      <c r="D480" s="218" t="s">
        <v>183</v>
      </c>
      <c r="E480" s="219" t="s">
        <v>2599</v>
      </c>
      <c r="F480" s="220" t="s">
        <v>2600</v>
      </c>
      <c r="G480" s="221" t="s">
        <v>1477</v>
      </c>
      <c r="H480" s="222">
        <v>5</v>
      </c>
      <c r="I480" s="223"/>
      <c r="J480" s="224">
        <f>ROUND(I480*H480,2)</f>
        <v>0</v>
      </c>
      <c r="K480" s="220" t="s">
        <v>187</v>
      </c>
      <c r="L480" s="44"/>
      <c r="M480" s="225" t="s">
        <v>1</v>
      </c>
      <c r="N480" s="226" t="s">
        <v>45</v>
      </c>
      <c r="O480" s="91"/>
      <c r="P480" s="227">
        <f>O480*H480</f>
        <v>0</v>
      </c>
      <c r="Q480" s="227">
        <v>0</v>
      </c>
      <c r="R480" s="227">
        <f>Q480*H480</f>
        <v>0</v>
      </c>
      <c r="S480" s="227">
        <v>0</v>
      </c>
      <c r="T480" s="228">
        <f>S480*H480</f>
        <v>0</v>
      </c>
      <c r="U480" s="38"/>
      <c r="V480" s="38"/>
      <c r="W480" s="38"/>
      <c r="X480" s="38"/>
      <c r="Y480" s="38"/>
      <c r="Z480" s="38"/>
      <c r="AA480" s="38"/>
      <c r="AB480" s="38"/>
      <c r="AC480" s="38"/>
      <c r="AD480" s="38"/>
      <c r="AE480" s="38"/>
      <c r="AR480" s="229" t="s">
        <v>228</v>
      </c>
      <c r="AT480" s="229" t="s">
        <v>183</v>
      </c>
      <c r="AU480" s="229" t="s">
        <v>127</v>
      </c>
      <c r="AY480" s="17" t="s">
        <v>181</v>
      </c>
      <c r="BE480" s="230">
        <f>IF(N480="základní",J480,0)</f>
        <v>0</v>
      </c>
      <c r="BF480" s="230">
        <f>IF(N480="snížená",J480,0)</f>
        <v>0</v>
      </c>
      <c r="BG480" s="230">
        <f>IF(N480="zákl. přenesená",J480,0)</f>
        <v>0</v>
      </c>
      <c r="BH480" s="230">
        <f>IF(N480="sníž. přenesená",J480,0)</f>
        <v>0</v>
      </c>
      <c r="BI480" s="230">
        <f>IF(N480="nulová",J480,0)</f>
        <v>0</v>
      </c>
      <c r="BJ480" s="17" t="s">
        <v>127</v>
      </c>
      <c r="BK480" s="230">
        <f>ROUND(I480*H480,2)</f>
        <v>0</v>
      </c>
      <c r="BL480" s="17" t="s">
        <v>228</v>
      </c>
      <c r="BM480" s="229" t="s">
        <v>1001</v>
      </c>
    </row>
    <row r="481" s="2" customFormat="1">
      <c r="A481" s="38"/>
      <c r="B481" s="39"/>
      <c r="C481" s="40"/>
      <c r="D481" s="231" t="s">
        <v>189</v>
      </c>
      <c r="E481" s="40"/>
      <c r="F481" s="232" t="s">
        <v>2601</v>
      </c>
      <c r="G481" s="40"/>
      <c r="H481" s="40"/>
      <c r="I481" s="233"/>
      <c r="J481" s="40"/>
      <c r="K481" s="40"/>
      <c r="L481" s="44"/>
      <c r="M481" s="234"/>
      <c r="N481" s="235"/>
      <c r="O481" s="91"/>
      <c r="P481" s="91"/>
      <c r="Q481" s="91"/>
      <c r="R481" s="91"/>
      <c r="S481" s="91"/>
      <c r="T481" s="92"/>
      <c r="U481" s="38"/>
      <c r="V481" s="38"/>
      <c r="W481" s="38"/>
      <c r="X481" s="38"/>
      <c r="Y481" s="38"/>
      <c r="Z481" s="38"/>
      <c r="AA481" s="38"/>
      <c r="AB481" s="38"/>
      <c r="AC481" s="38"/>
      <c r="AD481" s="38"/>
      <c r="AE481" s="38"/>
      <c r="AT481" s="17" t="s">
        <v>189</v>
      </c>
      <c r="AU481" s="17" t="s">
        <v>127</v>
      </c>
    </row>
    <row r="482" s="2" customFormat="1" ht="24.15" customHeight="1">
      <c r="A482" s="38"/>
      <c r="B482" s="39"/>
      <c r="C482" s="218" t="s">
        <v>627</v>
      </c>
      <c r="D482" s="218" t="s">
        <v>183</v>
      </c>
      <c r="E482" s="219" t="s">
        <v>2602</v>
      </c>
      <c r="F482" s="220" t="s">
        <v>2603</v>
      </c>
      <c r="G482" s="221" t="s">
        <v>1477</v>
      </c>
      <c r="H482" s="222">
        <v>7</v>
      </c>
      <c r="I482" s="223"/>
      <c r="J482" s="224">
        <f>ROUND(I482*H482,2)</f>
        <v>0</v>
      </c>
      <c r="K482" s="220" t="s">
        <v>187</v>
      </c>
      <c r="L482" s="44"/>
      <c r="M482" s="225" t="s">
        <v>1</v>
      </c>
      <c r="N482" s="226" t="s">
        <v>45</v>
      </c>
      <c r="O482" s="91"/>
      <c r="P482" s="227">
        <f>O482*H482</f>
        <v>0</v>
      </c>
      <c r="Q482" s="227">
        <v>0</v>
      </c>
      <c r="R482" s="227">
        <f>Q482*H482</f>
        <v>0</v>
      </c>
      <c r="S482" s="227">
        <v>0</v>
      </c>
      <c r="T482" s="228">
        <f>S482*H482</f>
        <v>0</v>
      </c>
      <c r="U482" s="38"/>
      <c r="V482" s="38"/>
      <c r="W482" s="38"/>
      <c r="X482" s="38"/>
      <c r="Y482" s="38"/>
      <c r="Z482" s="38"/>
      <c r="AA482" s="38"/>
      <c r="AB482" s="38"/>
      <c r="AC482" s="38"/>
      <c r="AD482" s="38"/>
      <c r="AE482" s="38"/>
      <c r="AR482" s="229" t="s">
        <v>228</v>
      </c>
      <c r="AT482" s="229" t="s">
        <v>183</v>
      </c>
      <c r="AU482" s="229" t="s">
        <v>127</v>
      </c>
      <c r="AY482" s="17" t="s">
        <v>181</v>
      </c>
      <c r="BE482" s="230">
        <f>IF(N482="základní",J482,0)</f>
        <v>0</v>
      </c>
      <c r="BF482" s="230">
        <f>IF(N482="snížená",J482,0)</f>
        <v>0</v>
      </c>
      <c r="BG482" s="230">
        <f>IF(N482="zákl. přenesená",J482,0)</f>
        <v>0</v>
      </c>
      <c r="BH482" s="230">
        <f>IF(N482="sníž. přenesená",J482,0)</f>
        <v>0</v>
      </c>
      <c r="BI482" s="230">
        <f>IF(N482="nulová",J482,0)</f>
        <v>0</v>
      </c>
      <c r="BJ482" s="17" t="s">
        <v>127</v>
      </c>
      <c r="BK482" s="230">
        <f>ROUND(I482*H482,2)</f>
        <v>0</v>
      </c>
      <c r="BL482" s="17" t="s">
        <v>228</v>
      </c>
      <c r="BM482" s="229" t="s">
        <v>1005</v>
      </c>
    </row>
    <row r="483" s="2" customFormat="1">
      <c r="A483" s="38"/>
      <c r="B483" s="39"/>
      <c r="C483" s="40"/>
      <c r="D483" s="231" t="s">
        <v>189</v>
      </c>
      <c r="E483" s="40"/>
      <c r="F483" s="232" t="s">
        <v>2604</v>
      </c>
      <c r="G483" s="40"/>
      <c r="H483" s="40"/>
      <c r="I483" s="233"/>
      <c r="J483" s="40"/>
      <c r="K483" s="40"/>
      <c r="L483" s="44"/>
      <c r="M483" s="234"/>
      <c r="N483" s="235"/>
      <c r="O483" s="91"/>
      <c r="P483" s="91"/>
      <c r="Q483" s="91"/>
      <c r="R483" s="91"/>
      <c r="S483" s="91"/>
      <c r="T483" s="92"/>
      <c r="U483" s="38"/>
      <c r="V483" s="38"/>
      <c r="W483" s="38"/>
      <c r="X483" s="38"/>
      <c r="Y483" s="38"/>
      <c r="Z483" s="38"/>
      <c r="AA483" s="38"/>
      <c r="AB483" s="38"/>
      <c r="AC483" s="38"/>
      <c r="AD483" s="38"/>
      <c r="AE483" s="38"/>
      <c r="AT483" s="17" t="s">
        <v>189</v>
      </c>
      <c r="AU483" s="17" t="s">
        <v>127</v>
      </c>
    </row>
    <row r="484" s="13" customFormat="1">
      <c r="A484" s="13"/>
      <c r="B484" s="236"/>
      <c r="C484" s="237"/>
      <c r="D484" s="238" t="s">
        <v>191</v>
      </c>
      <c r="E484" s="239" t="s">
        <v>1</v>
      </c>
      <c r="F484" s="240" t="s">
        <v>2605</v>
      </c>
      <c r="G484" s="237"/>
      <c r="H484" s="241">
        <v>1</v>
      </c>
      <c r="I484" s="242"/>
      <c r="J484" s="237"/>
      <c r="K484" s="237"/>
      <c r="L484" s="243"/>
      <c r="M484" s="244"/>
      <c r="N484" s="245"/>
      <c r="O484" s="245"/>
      <c r="P484" s="245"/>
      <c r="Q484" s="245"/>
      <c r="R484" s="245"/>
      <c r="S484" s="245"/>
      <c r="T484" s="246"/>
      <c r="U484" s="13"/>
      <c r="V484" s="13"/>
      <c r="W484" s="13"/>
      <c r="X484" s="13"/>
      <c r="Y484" s="13"/>
      <c r="Z484" s="13"/>
      <c r="AA484" s="13"/>
      <c r="AB484" s="13"/>
      <c r="AC484" s="13"/>
      <c r="AD484" s="13"/>
      <c r="AE484" s="13"/>
      <c r="AT484" s="247" t="s">
        <v>191</v>
      </c>
      <c r="AU484" s="247" t="s">
        <v>127</v>
      </c>
      <c r="AV484" s="13" t="s">
        <v>127</v>
      </c>
      <c r="AW484" s="13" t="s">
        <v>36</v>
      </c>
      <c r="AX484" s="13" t="s">
        <v>79</v>
      </c>
      <c r="AY484" s="247" t="s">
        <v>181</v>
      </c>
    </row>
    <row r="485" s="13" customFormat="1">
      <c r="A485" s="13"/>
      <c r="B485" s="236"/>
      <c r="C485" s="237"/>
      <c r="D485" s="238" t="s">
        <v>191</v>
      </c>
      <c r="E485" s="239" t="s">
        <v>1</v>
      </c>
      <c r="F485" s="240" t="s">
        <v>2606</v>
      </c>
      <c r="G485" s="237"/>
      <c r="H485" s="241">
        <v>4</v>
      </c>
      <c r="I485" s="242"/>
      <c r="J485" s="237"/>
      <c r="K485" s="237"/>
      <c r="L485" s="243"/>
      <c r="M485" s="244"/>
      <c r="N485" s="245"/>
      <c r="O485" s="245"/>
      <c r="P485" s="245"/>
      <c r="Q485" s="245"/>
      <c r="R485" s="245"/>
      <c r="S485" s="245"/>
      <c r="T485" s="246"/>
      <c r="U485" s="13"/>
      <c r="V485" s="13"/>
      <c r="W485" s="13"/>
      <c r="X485" s="13"/>
      <c r="Y485" s="13"/>
      <c r="Z485" s="13"/>
      <c r="AA485" s="13"/>
      <c r="AB485" s="13"/>
      <c r="AC485" s="13"/>
      <c r="AD485" s="13"/>
      <c r="AE485" s="13"/>
      <c r="AT485" s="247" t="s">
        <v>191</v>
      </c>
      <c r="AU485" s="247" t="s">
        <v>127</v>
      </c>
      <c r="AV485" s="13" t="s">
        <v>127</v>
      </c>
      <c r="AW485" s="13" t="s">
        <v>36</v>
      </c>
      <c r="AX485" s="13" t="s">
        <v>79</v>
      </c>
      <c r="AY485" s="247" t="s">
        <v>181</v>
      </c>
    </row>
    <row r="486" s="13" customFormat="1">
      <c r="A486" s="13"/>
      <c r="B486" s="236"/>
      <c r="C486" s="237"/>
      <c r="D486" s="238" t="s">
        <v>191</v>
      </c>
      <c r="E486" s="239" t="s">
        <v>1</v>
      </c>
      <c r="F486" s="240" t="s">
        <v>2595</v>
      </c>
      <c r="G486" s="237"/>
      <c r="H486" s="241">
        <v>2</v>
      </c>
      <c r="I486" s="242"/>
      <c r="J486" s="237"/>
      <c r="K486" s="237"/>
      <c r="L486" s="243"/>
      <c r="M486" s="244"/>
      <c r="N486" s="245"/>
      <c r="O486" s="245"/>
      <c r="P486" s="245"/>
      <c r="Q486" s="245"/>
      <c r="R486" s="245"/>
      <c r="S486" s="245"/>
      <c r="T486" s="246"/>
      <c r="U486" s="13"/>
      <c r="V486" s="13"/>
      <c r="W486" s="13"/>
      <c r="X486" s="13"/>
      <c r="Y486" s="13"/>
      <c r="Z486" s="13"/>
      <c r="AA486" s="13"/>
      <c r="AB486" s="13"/>
      <c r="AC486" s="13"/>
      <c r="AD486" s="13"/>
      <c r="AE486" s="13"/>
      <c r="AT486" s="247" t="s">
        <v>191</v>
      </c>
      <c r="AU486" s="247" t="s">
        <v>127</v>
      </c>
      <c r="AV486" s="13" t="s">
        <v>127</v>
      </c>
      <c r="AW486" s="13" t="s">
        <v>36</v>
      </c>
      <c r="AX486" s="13" t="s">
        <v>79</v>
      </c>
      <c r="AY486" s="247" t="s">
        <v>181</v>
      </c>
    </row>
    <row r="487" s="14" customFormat="1">
      <c r="A487" s="14"/>
      <c r="B487" s="248"/>
      <c r="C487" s="249"/>
      <c r="D487" s="238" t="s">
        <v>191</v>
      </c>
      <c r="E487" s="250" t="s">
        <v>1</v>
      </c>
      <c r="F487" s="251" t="s">
        <v>193</v>
      </c>
      <c r="G487" s="249"/>
      <c r="H487" s="252">
        <v>7</v>
      </c>
      <c r="I487" s="253"/>
      <c r="J487" s="249"/>
      <c r="K487" s="249"/>
      <c r="L487" s="254"/>
      <c r="M487" s="255"/>
      <c r="N487" s="256"/>
      <c r="O487" s="256"/>
      <c r="P487" s="256"/>
      <c r="Q487" s="256"/>
      <c r="R487" s="256"/>
      <c r="S487" s="256"/>
      <c r="T487" s="257"/>
      <c r="U487" s="14"/>
      <c r="V487" s="14"/>
      <c r="W487" s="14"/>
      <c r="X487" s="14"/>
      <c r="Y487" s="14"/>
      <c r="Z487" s="14"/>
      <c r="AA487" s="14"/>
      <c r="AB487" s="14"/>
      <c r="AC487" s="14"/>
      <c r="AD487" s="14"/>
      <c r="AE487" s="14"/>
      <c r="AT487" s="258" t="s">
        <v>191</v>
      </c>
      <c r="AU487" s="258" t="s">
        <v>127</v>
      </c>
      <c r="AV487" s="14" t="s">
        <v>188</v>
      </c>
      <c r="AW487" s="14" t="s">
        <v>36</v>
      </c>
      <c r="AX487" s="14" t="s">
        <v>86</v>
      </c>
      <c r="AY487" s="258" t="s">
        <v>181</v>
      </c>
    </row>
    <row r="488" s="2" customFormat="1" ht="24.15" customHeight="1">
      <c r="A488" s="38"/>
      <c r="B488" s="39"/>
      <c r="C488" s="259" t="s">
        <v>1007</v>
      </c>
      <c r="D488" s="259" t="s">
        <v>238</v>
      </c>
      <c r="E488" s="260" t="s">
        <v>2607</v>
      </c>
      <c r="F488" s="261" t="s">
        <v>2608</v>
      </c>
      <c r="G488" s="262" t="s">
        <v>235</v>
      </c>
      <c r="H488" s="263">
        <v>7</v>
      </c>
      <c r="I488" s="264"/>
      <c r="J488" s="265">
        <f>ROUND(I488*H488,2)</f>
        <v>0</v>
      </c>
      <c r="K488" s="261" t="s">
        <v>729</v>
      </c>
      <c r="L488" s="266"/>
      <c r="M488" s="267" t="s">
        <v>1</v>
      </c>
      <c r="N488" s="268" t="s">
        <v>45</v>
      </c>
      <c r="O488" s="91"/>
      <c r="P488" s="227">
        <f>O488*H488</f>
        <v>0</v>
      </c>
      <c r="Q488" s="227">
        <v>0</v>
      </c>
      <c r="R488" s="227">
        <f>Q488*H488</f>
        <v>0</v>
      </c>
      <c r="S488" s="227">
        <v>0</v>
      </c>
      <c r="T488" s="228">
        <f>S488*H488</f>
        <v>0</v>
      </c>
      <c r="U488" s="38"/>
      <c r="V488" s="38"/>
      <c r="W488" s="38"/>
      <c r="X488" s="38"/>
      <c r="Y488" s="38"/>
      <c r="Z488" s="38"/>
      <c r="AA488" s="38"/>
      <c r="AB488" s="38"/>
      <c r="AC488" s="38"/>
      <c r="AD488" s="38"/>
      <c r="AE488" s="38"/>
      <c r="AR488" s="229" t="s">
        <v>269</v>
      </c>
      <c r="AT488" s="229" t="s">
        <v>238</v>
      </c>
      <c r="AU488" s="229" t="s">
        <v>127</v>
      </c>
      <c r="AY488" s="17" t="s">
        <v>181</v>
      </c>
      <c r="BE488" s="230">
        <f>IF(N488="základní",J488,0)</f>
        <v>0</v>
      </c>
      <c r="BF488" s="230">
        <f>IF(N488="snížená",J488,0)</f>
        <v>0</v>
      </c>
      <c r="BG488" s="230">
        <f>IF(N488="zákl. přenesená",J488,0)</f>
        <v>0</v>
      </c>
      <c r="BH488" s="230">
        <f>IF(N488="sníž. přenesená",J488,0)</f>
        <v>0</v>
      </c>
      <c r="BI488" s="230">
        <f>IF(N488="nulová",J488,0)</f>
        <v>0</v>
      </c>
      <c r="BJ488" s="17" t="s">
        <v>127</v>
      </c>
      <c r="BK488" s="230">
        <f>ROUND(I488*H488,2)</f>
        <v>0</v>
      </c>
      <c r="BL488" s="17" t="s">
        <v>228</v>
      </c>
      <c r="BM488" s="229" t="s">
        <v>1010</v>
      </c>
    </row>
    <row r="489" s="2" customFormat="1" ht="44.25" customHeight="1">
      <c r="A489" s="38"/>
      <c r="B489" s="39"/>
      <c r="C489" s="218" t="s">
        <v>631</v>
      </c>
      <c r="D489" s="218" t="s">
        <v>183</v>
      </c>
      <c r="E489" s="219" t="s">
        <v>2609</v>
      </c>
      <c r="F489" s="220" t="s">
        <v>2610</v>
      </c>
      <c r="G489" s="221" t="s">
        <v>983</v>
      </c>
      <c r="H489" s="279"/>
      <c r="I489" s="223"/>
      <c r="J489" s="224">
        <f>ROUND(I489*H489,2)</f>
        <v>0</v>
      </c>
      <c r="K489" s="220" t="s">
        <v>187</v>
      </c>
      <c r="L489" s="44"/>
      <c r="M489" s="225" t="s">
        <v>1</v>
      </c>
      <c r="N489" s="226" t="s">
        <v>45</v>
      </c>
      <c r="O489" s="91"/>
      <c r="P489" s="227">
        <f>O489*H489</f>
        <v>0</v>
      </c>
      <c r="Q489" s="227">
        <v>0</v>
      </c>
      <c r="R489" s="227">
        <f>Q489*H489</f>
        <v>0</v>
      </c>
      <c r="S489" s="227">
        <v>0</v>
      </c>
      <c r="T489" s="228">
        <f>S489*H489</f>
        <v>0</v>
      </c>
      <c r="U489" s="38"/>
      <c r="V489" s="38"/>
      <c r="W489" s="38"/>
      <c r="X489" s="38"/>
      <c r="Y489" s="38"/>
      <c r="Z489" s="38"/>
      <c r="AA489" s="38"/>
      <c r="AB489" s="38"/>
      <c r="AC489" s="38"/>
      <c r="AD489" s="38"/>
      <c r="AE489" s="38"/>
      <c r="AR489" s="229" t="s">
        <v>228</v>
      </c>
      <c r="AT489" s="229" t="s">
        <v>183</v>
      </c>
      <c r="AU489" s="229" t="s">
        <v>127</v>
      </c>
      <c r="AY489" s="17" t="s">
        <v>181</v>
      </c>
      <c r="BE489" s="230">
        <f>IF(N489="základní",J489,0)</f>
        <v>0</v>
      </c>
      <c r="BF489" s="230">
        <f>IF(N489="snížená",J489,0)</f>
        <v>0</v>
      </c>
      <c r="BG489" s="230">
        <f>IF(N489="zákl. přenesená",J489,0)</f>
        <v>0</v>
      </c>
      <c r="BH489" s="230">
        <f>IF(N489="sníž. přenesená",J489,0)</f>
        <v>0</v>
      </c>
      <c r="BI489" s="230">
        <f>IF(N489="nulová",J489,0)</f>
        <v>0</v>
      </c>
      <c r="BJ489" s="17" t="s">
        <v>127</v>
      </c>
      <c r="BK489" s="230">
        <f>ROUND(I489*H489,2)</f>
        <v>0</v>
      </c>
      <c r="BL489" s="17" t="s">
        <v>228</v>
      </c>
      <c r="BM489" s="229" t="s">
        <v>1015</v>
      </c>
    </row>
    <row r="490" s="2" customFormat="1">
      <c r="A490" s="38"/>
      <c r="B490" s="39"/>
      <c r="C490" s="40"/>
      <c r="D490" s="231" t="s">
        <v>189</v>
      </c>
      <c r="E490" s="40"/>
      <c r="F490" s="232" t="s">
        <v>2611</v>
      </c>
      <c r="G490" s="40"/>
      <c r="H490" s="40"/>
      <c r="I490" s="233"/>
      <c r="J490" s="40"/>
      <c r="K490" s="40"/>
      <c r="L490" s="44"/>
      <c r="M490" s="234"/>
      <c r="N490" s="235"/>
      <c r="O490" s="91"/>
      <c r="P490" s="91"/>
      <c r="Q490" s="91"/>
      <c r="R490" s="91"/>
      <c r="S490" s="91"/>
      <c r="T490" s="92"/>
      <c r="U490" s="38"/>
      <c r="V490" s="38"/>
      <c r="W490" s="38"/>
      <c r="X490" s="38"/>
      <c r="Y490" s="38"/>
      <c r="Z490" s="38"/>
      <c r="AA490" s="38"/>
      <c r="AB490" s="38"/>
      <c r="AC490" s="38"/>
      <c r="AD490" s="38"/>
      <c r="AE490" s="38"/>
      <c r="AT490" s="17" t="s">
        <v>189</v>
      </c>
      <c r="AU490" s="17" t="s">
        <v>127</v>
      </c>
    </row>
    <row r="491" s="12" customFormat="1" ht="22.8" customHeight="1">
      <c r="A491" s="12"/>
      <c r="B491" s="202"/>
      <c r="C491" s="203"/>
      <c r="D491" s="204" t="s">
        <v>78</v>
      </c>
      <c r="E491" s="216" t="s">
        <v>2072</v>
      </c>
      <c r="F491" s="216" t="s">
        <v>2612</v>
      </c>
      <c r="G491" s="203"/>
      <c r="H491" s="203"/>
      <c r="I491" s="206"/>
      <c r="J491" s="217">
        <f>BK491</f>
        <v>0</v>
      </c>
      <c r="K491" s="203"/>
      <c r="L491" s="208"/>
      <c r="M491" s="209"/>
      <c r="N491" s="210"/>
      <c r="O491" s="210"/>
      <c r="P491" s="211">
        <f>SUM(P492:P494)</f>
        <v>0</v>
      </c>
      <c r="Q491" s="210"/>
      <c r="R491" s="211">
        <f>SUM(R492:R494)</f>
        <v>0</v>
      </c>
      <c r="S491" s="210"/>
      <c r="T491" s="212">
        <f>SUM(T492:T494)</f>
        <v>0</v>
      </c>
      <c r="U491" s="12"/>
      <c r="V491" s="12"/>
      <c r="W491" s="12"/>
      <c r="X491" s="12"/>
      <c r="Y491" s="12"/>
      <c r="Z491" s="12"/>
      <c r="AA491" s="12"/>
      <c r="AB491" s="12"/>
      <c r="AC491" s="12"/>
      <c r="AD491" s="12"/>
      <c r="AE491" s="12"/>
      <c r="AR491" s="213" t="s">
        <v>127</v>
      </c>
      <c r="AT491" s="214" t="s">
        <v>78</v>
      </c>
      <c r="AU491" s="214" t="s">
        <v>86</v>
      </c>
      <c r="AY491" s="213" t="s">
        <v>181</v>
      </c>
      <c r="BK491" s="215">
        <f>SUM(BK492:BK494)</f>
        <v>0</v>
      </c>
    </row>
    <row r="492" s="2" customFormat="1" ht="55.5" customHeight="1">
      <c r="A492" s="38"/>
      <c r="B492" s="39"/>
      <c r="C492" s="218" t="s">
        <v>1016</v>
      </c>
      <c r="D492" s="218" t="s">
        <v>183</v>
      </c>
      <c r="E492" s="219" t="s">
        <v>2613</v>
      </c>
      <c r="F492" s="220" t="s">
        <v>2614</v>
      </c>
      <c r="G492" s="221" t="s">
        <v>1477</v>
      </c>
      <c r="H492" s="222">
        <v>1</v>
      </c>
      <c r="I492" s="223"/>
      <c r="J492" s="224">
        <f>ROUND(I492*H492,2)</f>
        <v>0</v>
      </c>
      <c r="K492" s="220" t="s">
        <v>729</v>
      </c>
      <c r="L492" s="44"/>
      <c r="M492" s="225" t="s">
        <v>1</v>
      </c>
      <c r="N492" s="226" t="s">
        <v>45</v>
      </c>
      <c r="O492" s="91"/>
      <c r="P492" s="227">
        <f>O492*H492</f>
        <v>0</v>
      </c>
      <c r="Q492" s="227">
        <v>0</v>
      </c>
      <c r="R492" s="227">
        <f>Q492*H492</f>
        <v>0</v>
      </c>
      <c r="S492" s="227">
        <v>0</v>
      </c>
      <c r="T492" s="228">
        <f>S492*H492</f>
        <v>0</v>
      </c>
      <c r="U492" s="38"/>
      <c r="V492" s="38"/>
      <c r="W492" s="38"/>
      <c r="X492" s="38"/>
      <c r="Y492" s="38"/>
      <c r="Z492" s="38"/>
      <c r="AA492" s="38"/>
      <c r="AB492" s="38"/>
      <c r="AC492" s="38"/>
      <c r="AD492" s="38"/>
      <c r="AE492" s="38"/>
      <c r="AR492" s="229" t="s">
        <v>228</v>
      </c>
      <c r="AT492" s="229" t="s">
        <v>183</v>
      </c>
      <c r="AU492" s="229" t="s">
        <v>127</v>
      </c>
      <c r="AY492" s="17" t="s">
        <v>181</v>
      </c>
      <c r="BE492" s="230">
        <f>IF(N492="základní",J492,0)</f>
        <v>0</v>
      </c>
      <c r="BF492" s="230">
        <f>IF(N492="snížená",J492,0)</f>
        <v>0</v>
      </c>
      <c r="BG492" s="230">
        <f>IF(N492="zákl. přenesená",J492,0)</f>
        <v>0</v>
      </c>
      <c r="BH492" s="230">
        <f>IF(N492="sníž. přenesená",J492,0)</f>
        <v>0</v>
      </c>
      <c r="BI492" s="230">
        <f>IF(N492="nulová",J492,0)</f>
        <v>0</v>
      </c>
      <c r="BJ492" s="17" t="s">
        <v>127</v>
      </c>
      <c r="BK492" s="230">
        <f>ROUND(I492*H492,2)</f>
        <v>0</v>
      </c>
      <c r="BL492" s="17" t="s">
        <v>228</v>
      </c>
      <c r="BM492" s="229" t="s">
        <v>1017</v>
      </c>
    </row>
    <row r="493" s="2" customFormat="1" ht="44.25" customHeight="1">
      <c r="A493" s="38"/>
      <c r="B493" s="39"/>
      <c r="C493" s="218" t="s">
        <v>640</v>
      </c>
      <c r="D493" s="218" t="s">
        <v>183</v>
      </c>
      <c r="E493" s="219" t="s">
        <v>2615</v>
      </c>
      <c r="F493" s="220" t="s">
        <v>2616</v>
      </c>
      <c r="G493" s="221" t="s">
        <v>983</v>
      </c>
      <c r="H493" s="279"/>
      <c r="I493" s="223"/>
      <c r="J493" s="224">
        <f>ROUND(I493*H493,2)</f>
        <v>0</v>
      </c>
      <c r="K493" s="220" t="s">
        <v>187</v>
      </c>
      <c r="L493" s="44"/>
      <c r="M493" s="225" t="s">
        <v>1</v>
      </c>
      <c r="N493" s="226" t="s">
        <v>45</v>
      </c>
      <c r="O493" s="91"/>
      <c r="P493" s="227">
        <f>O493*H493</f>
        <v>0</v>
      </c>
      <c r="Q493" s="227">
        <v>0</v>
      </c>
      <c r="R493" s="227">
        <f>Q493*H493</f>
        <v>0</v>
      </c>
      <c r="S493" s="227">
        <v>0</v>
      </c>
      <c r="T493" s="228">
        <f>S493*H493</f>
        <v>0</v>
      </c>
      <c r="U493" s="38"/>
      <c r="V493" s="38"/>
      <c r="W493" s="38"/>
      <c r="X493" s="38"/>
      <c r="Y493" s="38"/>
      <c r="Z493" s="38"/>
      <c r="AA493" s="38"/>
      <c r="AB493" s="38"/>
      <c r="AC493" s="38"/>
      <c r="AD493" s="38"/>
      <c r="AE493" s="38"/>
      <c r="AR493" s="229" t="s">
        <v>228</v>
      </c>
      <c r="AT493" s="229" t="s">
        <v>183</v>
      </c>
      <c r="AU493" s="229" t="s">
        <v>127</v>
      </c>
      <c r="AY493" s="17" t="s">
        <v>181</v>
      </c>
      <c r="BE493" s="230">
        <f>IF(N493="základní",J493,0)</f>
        <v>0</v>
      </c>
      <c r="BF493" s="230">
        <f>IF(N493="snížená",J493,0)</f>
        <v>0</v>
      </c>
      <c r="BG493" s="230">
        <f>IF(N493="zákl. přenesená",J493,0)</f>
        <v>0</v>
      </c>
      <c r="BH493" s="230">
        <f>IF(N493="sníž. přenesená",J493,0)</f>
        <v>0</v>
      </c>
      <c r="BI493" s="230">
        <f>IF(N493="nulová",J493,0)</f>
        <v>0</v>
      </c>
      <c r="BJ493" s="17" t="s">
        <v>127</v>
      </c>
      <c r="BK493" s="230">
        <f>ROUND(I493*H493,2)</f>
        <v>0</v>
      </c>
      <c r="BL493" s="17" t="s">
        <v>228</v>
      </c>
      <c r="BM493" s="229" t="s">
        <v>1024</v>
      </c>
    </row>
    <row r="494" s="2" customFormat="1">
      <c r="A494" s="38"/>
      <c r="B494" s="39"/>
      <c r="C494" s="40"/>
      <c r="D494" s="231" t="s">
        <v>189</v>
      </c>
      <c r="E494" s="40"/>
      <c r="F494" s="232" t="s">
        <v>2617</v>
      </c>
      <c r="G494" s="40"/>
      <c r="H494" s="40"/>
      <c r="I494" s="233"/>
      <c r="J494" s="40"/>
      <c r="K494" s="40"/>
      <c r="L494" s="44"/>
      <c r="M494" s="234"/>
      <c r="N494" s="235"/>
      <c r="O494" s="91"/>
      <c r="P494" s="91"/>
      <c r="Q494" s="91"/>
      <c r="R494" s="91"/>
      <c r="S494" s="91"/>
      <c r="T494" s="92"/>
      <c r="U494" s="38"/>
      <c r="V494" s="38"/>
      <c r="W494" s="38"/>
      <c r="X494" s="38"/>
      <c r="Y494" s="38"/>
      <c r="Z494" s="38"/>
      <c r="AA494" s="38"/>
      <c r="AB494" s="38"/>
      <c r="AC494" s="38"/>
      <c r="AD494" s="38"/>
      <c r="AE494" s="38"/>
      <c r="AT494" s="17" t="s">
        <v>189</v>
      </c>
      <c r="AU494" s="17" t="s">
        <v>127</v>
      </c>
    </row>
    <row r="495" s="12" customFormat="1" ht="22.8" customHeight="1">
      <c r="A495" s="12"/>
      <c r="B495" s="202"/>
      <c r="C495" s="203"/>
      <c r="D495" s="204" t="s">
        <v>78</v>
      </c>
      <c r="E495" s="216" t="s">
        <v>2078</v>
      </c>
      <c r="F495" s="216" t="s">
        <v>2618</v>
      </c>
      <c r="G495" s="203"/>
      <c r="H495" s="203"/>
      <c r="I495" s="206"/>
      <c r="J495" s="217">
        <f>BK495</f>
        <v>0</v>
      </c>
      <c r="K495" s="203"/>
      <c r="L495" s="208"/>
      <c r="M495" s="209"/>
      <c r="N495" s="210"/>
      <c r="O495" s="210"/>
      <c r="P495" s="211">
        <f>SUM(P496:P499)</f>
        <v>0</v>
      </c>
      <c r="Q495" s="210"/>
      <c r="R495" s="211">
        <f>SUM(R496:R499)</f>
        <v>0</v>
      </c>
      <c r="S495" s="210"/>
      <c r="T495" s="212">
        <f>SUM(T496:T499)</f>
        <v>0</v>
      </c>
      <c r="U495" s="12"/>
      <c r="V495" s="12"/>
      <c r="W495" s="12"/>
      <c r="X495" s="12"/>
      <c r="Y495" s="12"/>
      <c r="Z495" s="12"/>
      <c r="AA495" s="12"/>
      <c r="AB495" s="12"/>
      <c r="AC495" s="12"/>
      <c r="AD495" s="12"/>
      <c r="AE495" s="12"/>
      <c r="AR495" s="213" t="s">
        <v>127</v>
      </c>
      <c r="AT495" s="214" t="s">
        <v>78</v>
      </c>
      <c r="AU495" s="214" t="s">
        <v>86</v>
      </c>
      <c r="AY495" s="213" t="s">
        <v>181</v>
      </c>
      <c r="BK495" s="215">
        <f>SUM(BK496:BK499)</f>
        <v>0</v>
      </c>
    </row>
    <row r="496" s="2" customFormat="1" ht="33" customHeight="1">
      <c r="A496" s="38"/>
      <c r="B496" s="39"/>
      <c r="C496" s="218" t="s">
        <v>1026</v>
      </c>
      <c r="D496" s="218" t="s">
        <v>183</v>
      </c>
      <c r="E496" s="219" t="s">
        <v>2619</v>
      </c>
      <c r="F496" s="220" t="s">
        <v>2620</v>
      </c>
      <c r="G496" s="221" t="s">
        <v>2621</v>
      </c>
      <c r="H496" s="222">
        <v>1</v>
      </c>
      <c r="I496" s="223"/>
      <c r="J496" s="224">
        <f>ROUND(I496*H496,2)</f>
        <v>0</v>
      </c>
      <c r="K496" s="220" t="s">
        <v>729</v>
      </c>
      <c r="L496" s="44"/>
      <c r="M496" s="225" t="s">
        <v>1</v>
      </c>
      <c r="N496" s="226" t="s">
        <v>45</v>
      </c>
      <c r="O496" s="91"/>
      <c r="P496" s="227">
        <f>O496*H496</f>
        <v>0</v>
      </c>
      <c r="Q496" s="227">
        <v>0</v>
      </c>
      <c r="R496" s="227">
        <f>Q496*H496</f>
        <v>0</v>
      </c>
      <c r="S496" s="227">
        <v>0</v>
      </c>
      <c r="T496" s="228">
        <f>S496*H496</f>
        <v>0</v>
      </c>
      <c r="U496" s="38"/>
      <c r="V496" s="38"/>
      <c r="W496" s="38"/>
      <c r="X496" s="38"/>
      <c r="Y496" s="38"/>
      <c r="Z496" s="38"/>
      <c r="AA496" s="38"/>
      <c r="AB496" s="38"/>
      <c r="AC496" s="38"/>
      <c r="AD496" s="38"/>
      <c r="AE496" s="38"/>
      <c r="AR496" s="229" t="s">
        <v>228</v>
      </c>
      <c r="AT496" s="229" t="s">
        <v>183</v>
      </c>
      <c r="AU496" s="229" t="s">
        <v>127</v>
      </c>
      <c r="AY496" s="17" t="s">
        <v>181</v>
      </c>
      <c r="BE496" s="230">
        <f>IF(N496="základní",J496,0)</f>
        <v>0</v>
      </c>
      <c r="BF496" s="230">
        <f>IF(N496="snížená",J496,0)</f>
        <v>0</v>
      </c>
      <c r="BG496" s="230">
        <f>IF(N496="zákl. přenesená",J496,0)</f>
        <v>0</v>
      </c>
      <c r="BH496" s="230">
        <f>IF(N496="sníž. přenesená",J496,0)</f>
        <v>0</v>
      </c>
      <c r="BI496" s="230">
        <f>IF(N496="nulová",J496,0)</f>
        <v>0</v>
      </c>
      <c r="BJ496" s="17" t="s">
        <v>127</v>
      </c>
      <c r="BK496" s="230">
        <f>ROUND(I496*H496,2)</f>
        <v>0</v>
      </c>
      <c r="BL496" s="17" t="s">
        <v>228</v>
      </c>
      <c r="BM496" s="229" t="s">
        <v>1029</v>
      </c>
    </row>
    <row r="497" s="2" customFormat="1" ht="37.8" customHeight="1">
      <c r="A497" s="38"/>
      <c r="B497" s="39"/>
      <c r="C497" s="218" t="s">
        <v>645</v>
      </c>
      <c r="D497" s="218" t="s">
        <v>183</v>
      </c>
      <c r="E497" s="219" t="s">
        <v>2622</v>
      </c>
      <c r="F497" s="220" t="s">
        <v>2623</v>
      </c>
      <c r="G497" s="221" t="s">
        <v>2621</v>
      </c>
      <c r="H497" s="222">
        <v>1</v>
      </c>
      <c r="I497" s="223"/>
      <c r="J497" s="224">
        <f>ROUND(I497*H497,2)</f>
        <v>0</v>
      </c>
      <c r="K497" s="220" t="s">
        <v>729</v>
      </c>
      <c r="L497" s="44"/>
      <c r="M497" s="225" t="s">
        <v>1</v>
      </c>
      <c r="N497" s="226" t="s">
        <v>45</v>
      </c>
      <c r="O497" s="91"/>
      <c r="P497" s="227">
        <f>O497*H497</f>
        <v>0</v>
      </c>
      <c r="Q497" s="227">
        <v>0</v>
      </c>
      <c r="R497" s="227">
        <f>Q497*H497</f>
        <v>0</v>
      </c>
      <c r="S497" s="227">
        <v>0</v>
      </c>
      <c r="T497" s="228">
        <f>S497*H497</f>
        <v>0</v>
      </c>
      <c r="U497" s="38"/>
      <c r="V497" s="38"/>
      <c r="W497" s="38"/>
      <c r="X497" s="38"/>
      <c r="Y497" s="38"/>
      <c r="Z497" s="38"/>
      <c r="AA497" s="38"/>
      <c r="AB497" s="38"/>
      <c r="AC497" s="38"/>
      <c r="AD497" s="38"/>
      <c r="AE497" s="38"/>
      <c r="AR497" s="229" t="s">
        <v>228</v>
      </c>
      <c r="AT497" s="229" t="s">
        <v>183</v>
      </c>
      <c r="AU497" s="229" t="s">
        <v>127</v>
      </c>
      <c r="AY497" s="17" t="s">
        <v>181</v>
      </c>
      <c r="BE497" s="230">
        <f>IF(N497="základní",J497,0)</f>
        <v>0</v>
      </c>
      <c r="BF497" s="230">
        <f>IF(N497="snížená",J497,0)</f>
        <v>0</v>
      </c>
      <c r="BG497" s="230">
        <f>IF(N497="zákl. přenesená",J497,0)</f>
        <v>0</v>
      </c>
      <c r="BH497" s="230">
        <f>IF(N497="sníž. přenesená",J497,0)</f>
        <v>0</v>
      </c>
      <c r="BI497" s="230">
        <f>IF(N497="nulová",J497,0)</f>
        <v>0</v>
      </c>
      <c r="BJ497" s="17" t="s">
        <v>127</v>
      </c>
      <c r="BK497" s="230">
        <f>ROUND(I497*H497,2)</f>
        <v>0</v>
      </c>
      <c r="BL497" s="17" t="s">
        <v>228</v>
      </c>
      <c r="BM497" s="229" t="s">
        <v>1033</v>
      </c>
    </row>
    <row r="498" s="2" customFormat="1" ht="44.25" customHeight="1">
      <c r="A498" s="38"/>
      <c r="B498" s="39"/>
      <c r="C498" s="218" t="s">
        <v>1035</v>
      </c>
      <c r="D498" s="218" t="s">
        <v>183</v>
      </c>
      <c r="E498" s="219" t="s">
        <v>2624</v>
      </c>
      <c r="F498" s="220" t="s">
        <v>2625</v>
      </c>
      <c r="G498" s="221" t="s">
        <v>983</v>
      </c>
      <c r="H498" s="279"/>
      <c r="I498" s="223"/>
      <c r="J498" s="224">
        <f>ROUND(I498*H498,2)</f>
        <v>0</v>
      </c>
      <c r="K498" s="220" t="s">
        <v>187</v>
      </c>
      <c r="L498" s="44"/>
      <c r="M498" s="225" t="s">
        <v>1</v>
      </c>
      <c r="N498" s="226" t="s">
        <v>45</v>
      </c>
      <c r="O498" s="91"/>
      <c r="P498" s="227">
        <f>O498*H498</f>
        <v>0</v>
      </c>
      <c r="Q498" s="227">
        <v>0</v>
      </c>
      <c r="R498" s="227">
        <f>Q498*H498</f>
        <v>0</v>
      </c>
      <c r="S498" s="227">
        <v>0</v>
      </c>
      <c r="T498" s="228">
        <f>S498*H498</f>
        <v>0</v>
      </c>
      <c r="U498" s="38"/>
      <c r="V498" s="38"/>
      <c r="W498" s="38"/>
      <c r="X498" s="38"/>
      <c r="Y498" s="38"/>
      <c r="Z498" s="38"/>
      <c r="AA498" s="38"/>
      <c r="AB498" s="38"/>
      <c r="AC498" s="38"/>
      <c r="AD498" s="38"/>
      <c r="AE498" s="38"/>
      <c r="AR498" s="229" t="s">
        <v>228</v>
      </c>
      <c r="AT498" s="229" t="s">
        <v>183</v>
      </c>
      <c r="AU498" s="229" t="s">
        <v>127</v>
      </c>
      <c r="AY498" s="17" t="s">
        <v>181</v>
      </c>
      <c r="BE498" s="230">
        <f>IF(N498="základní",J498,0)</f>
        <v>0</v>
      </c>
      <c r="BF498" s="230">
        <f>IF(N498="snížená",J498,0)</f>
        <v>0</v>
      </c>
      <c r="BG498" s="230">
        <f>IF(N498="zákl. přenesená",J498,0)</f>
        <v>0</v>
      </c>
      <c r="BH498" s="230">
        <f>IF(N498="sníž. přenesená",J498,0)</f>
        <v>0</v>
      </c>
      <c r="BI498" s="230">
        <f>IF(N498="nulová",J498,0)</f>
        <v>0</v>
      </c>
      <c r="BJ498" s="17" t="s">
        <v>127</v>
      </c>
      <c r="BK498" s="230">
        <f>ROUND(I498*H498,2)</f>
        <v>0</v>
      </c>
      <c r="BL498" s="17" t="s">
        <v>228</v>
      </c>
      <c r="BM498" s="229" t="s">
        <v>1038</v>
      </c>
    </row>
    <row r="499" s="2" customFormat="1">
      <c r="A499" s="38"/>
      <c r="B499" s="39"/>
      <c r="C499" s="40"/>
      <c r="D499" s="231" t="s">
        <v>189</v>
      </c>
      <c r="E499" s="40"/>
      <c r="F499" s="232" t="s">
        <v>2626</v>
      </c>
      <c r="G499" s="40"/>
      <c r="H499" s="40"/>
      <c r="I499" s="233"/>
      <c r="J499" s="40"/>
      <c r="K499" s="40"/>
      <c r="L499" s="44"/>
      <c r="M499" s="234"/>
      <c r="N499" s="235"/>
      <c r="O499" s="91"/>
      <c r="P499" s="91"/>
      <c r="Q499" s="91"/>
      <c r="R499" s="91"/>
      <c r="S499" s="91"/>
      <c r="T499" s="92"/>
      <c r="U499" s="38"/>
      <c r="V499" s="38"/>
      <c r="W499" s="38"/>
      <c r="X499" s="38"/>
      <c r="Y499" s="38"/>
      <c r="Z499" s="38"/>
      <c r="AA499" s="38"/>
      <c r="AB499" s="38"/>
      <c r="AC499" s="38"/>
      <c r="AD499" s="38"/>
      <c r="AE499" s="38"/>
      <c r="AT499" s="17" t="s">
        <v>189</v>
      </c>
      <c r="AU499" s="17" t="s">
        <v>127</v>
      </c>
    </row>
    <row r="500" s="12" customFormat="1" ht="22.8" customHeight="1">
      <c r="A500" s="12"/>
      <c r="B500" s="202"/>
      <c r="C500" s="203"/>
      <c r="D500" s="204" t="s">
        <v>78</v>
      </c>
      <c r="E500" s="216" t="s">
        <v>1576</v>
      </c>
      <c r="F500" s="216" t="s">
        <v>1577</v>
      </c>
      <c r="G500" s="203"/>
      <c r="H500" s="203"/>
      <c r="I500" s="206"/>
      <c r="J500" s="217">
        <f>BK500</f>
        <v>0</v>
      </c>
      <c r="K500" s="203"/>
      <c r="L500" s="208"/>
      <c r="M500" s="209"/>
      <c r="N500" s="210"/>
      <c r="O500" s="210"/>
      <c r="P500" s="211">
        <f>SUM(P501:P507)</f>
        <v>0</v>
      </c>
      <c r="Q500" s="210"/>
      <c r="R500" s="211">
        <f>SUM(R501:R507)</f>
        <v>0</v>
      </c>
      <c r="S500" s="210"/>
      <c r="T500" s="212">
        <f>SUM(T501:T507)</f>
        <v>0</v>
      </c>
      <c r="U500" s="12"/>
      <c r="V500" s="12"/>
      <c r="W500" s="12"/>
      <c r="X500" s="12"/>
      <c r="Y500" s="12"/>
      <c r="Z500" s="12"/>
      <c r="AA500" s="12"/>
      <c r="AB500" s="12"/>
      <c r="AC500" s="12"/>
      <c r="AD500" s="12"/>
      <c r="AE500" s="12"/>
      <c r="AR500" s="213" t="s">
        <v>127</v>
      </c>
      <c r="AT500" s="214" t="s">
        <v>78</v>
      </c>
      <c r="AU500" s="214" t="s">
        <v>86</v>
      </c>
      <c r="AY500" s="213" t="s">
        <v>181</v>
      </c>
      <c r="BK500" s="215">
        <f>SUM(BK501:BK507)</f>
        <v>0</v>
      </c>
    </row>
    <row r="501" s="2" customFormat="1" ht="37.8" customHeight="1">
      <c r="A501" s="38"/>
      <c r="B501" s="39"/>
      <c r="C501" s="218" t="s">
        <v>651</v>
      </c>
      <c r="D501" s="218" t="s">
        <v>183</v>
      </c>
      <c r="E501" s="219" t="s">
        <v>2627</v>
      </c>
      <c r="F501" s="220" t="s">
        <v>2628</v>
      </c>
      <c r="G501" s="221" t="s">
        <v>227</v>
      </c>
      <c r="H501" s="222">
        <v>1.44</v>
      </c>
      <c r="I501" s="223"/>
      <c r="J501" s="224">
        <f>ROUND(I501*H501,2)</f>
        <v>0</v>
      </c>
      <c r="K501" s="220" t="s">
        <v>187</v>
      </c>
      <c r="L501" s="44"/>
      <c r="M501" s="225" t="s">
        <v>1</v>
      </c>
      <c r="N501" s="226" t="s">
        <v>45</v>
      </c>
      <c r="O501" s="91"/>
      <c r="P501" s="227">
        <f>O501*H501</f>
        <v>0</v>
      </c>
      <c r="Q501" s="227">
        <v>0</v>
      </c>
      <c r="R501" s="227">
        <f>Q501*H501</f>
        <v>0</v>
      </c>
      <c r="S501" s="227">
        <v>0</v>
      </c>
      <c r="T501" s="228">
        <f>S501*H501</f>
        <v>0</v>
      </c>
      <c r="U501" s="38"/>
      <c r="V501" s="38"/>
      <c r="W501" s="38"/>
      <c r="X501" s="38"/>
      <c r="Y501" s="38"/>
      <c r="Z501" s="38"/>
      <c r="AA501" s="38"/>
      <c r="AB501" s="38"/>
      <c r="AC501" s="38"/>
      <c r="AD501" s="38"/>
      <c r="AE501" s="38"/>
      <c r="AR501" s="229" t="s">
        <v>228</v>
      </c>
      <c r="AT501" s="229" t="s">
        <v>183</v>
      </c>
      <c r="AU501" s="229" t="s">
        <v>127</v>
      </c>
      <c r="AY501" s="17" t="s">
        <v>181</v>
      </c>
      <c r="BE501" s="230">
        <f>IF(N501="základní",J501,0)</f>
        <v>0</v>
      </c>
      <c r="BF501" s="230">
        <f>IF(N501="snížená",J501,0)</f>
        <v>0</v>
      </c>
      <c r="BG501" s="230">
        <f>IF(N501="zákl. přenesená",J501,0)</f>
        <v>0</v>
      </c>
      <c r="BH501" s="230">
        <f>IF(N501="sníž. přenesená",J501,0)</f>
        <v>0</v>
      </c>
      <c r="BI501" s="230">
        <f>IF(N501="nulová",J501,0)</f>
        <v>0</v>
      </c>
      <c r="BJ501" s="17" t="s">
        <v>127</v>
      </c>
      <c r="BK501" s="230">
        <f>ROUND(I501*H501,2)</f>
        <v>0</v>
      </c>
      <c r="BL501" s="17" t="s">
        <v>228</v>
      </c>
      <c r="BM501" s="229" t="s">
        <v>1041</v>
      </c>
    </row>
    <row r="502" s="2" customFormat="1">
      <c r="A502" s="38"/>
      <c r="B502" s="39"/>
      <c r="C502" s="40"/>
      <c r="D502" s="231" t="s">
        <v>189</v>
      </c>
      <c r="E502" s="40"/>
      <c r="F502" s="232" t="s">
        <v>2629</v>
      </c>
      <c r="G502" s="40"/>
      <c r="H502" s="40"/>
      <c r="I502" s="233"/>
      <c r="J502" s="40"/>
      <c r="K502" s="40"/>
      <c r="L502" s="44"/>
      <c r="M502" s="234"/>
      <c r="N502" s="235"/>
      <c r="O502" s="91"/>
      <c r="P502" s="91"/>
      <c r="Q502" s="91"/>
      <c r="R502" s="91"/>
      <c r="S502" s="91"/>
      <c r="T502" s="92"/>
      <c r="U502" s="38"/>
      <c r="V502" s="38"/>
      <c r="W502" s="38"/>
      <c r="X502" s="38"/>
      <c r="Y502" s="38"/>
      <c r="Z502" s="38"/>
      <c r="AA502" s="38"/>
      <c r="AB502" s="38"/>
      <c r="AC502" s="38"/>
      <c r="AD502" s="38"/>
      <c r="AE502" s="38"/>
      <c r="AT502" s="17" t="s">
        <v>189</v>
      </c>
      <c r="AU502" s="17" t="s">
        <v>127</v>
      </c>
    </row>
    <row r="503" s="13" customFormat="1">
      <c r="A503" s="13"/>
      <c r="B503" s="236"/>
      <c r="C503" s="237"/>
      <c r="D503" s="238" t="s">
        <v>191</v>
      </c>
      <c r="E503" s="239" t="s">
        <v>1</v>
      </c>
      <c r="F503" s="240" t="s">
        <v>2630</v>
      </c>
      <c r="G503" s="237"/>
      <c r="H503" s="241">
        <v>1.44</v>
      </c>
      <c r="I503" s="242"/>
      <c r="J503" s="237"/>
      <c r="K503" s="237"/>
      <c r="L503" s="243"/>
      <c r="M503" s="244"/>
      <c r="N503" s="245"/>
      <c r="O503" s="245"/>
      <c r="P503" s="245"/>
      <c r="Q503" s="245"/>
      <c r="R503" s="245"/>
      <c r="S503" s="245"/>
      <c r="T503" s="246"/>
      <c r="U503" s="13"/>
      <c r="V503" s="13"/>
      <c r="W503" s="13"/>
      <c r="X503" s="13"/>
      <c r="Y503" s="13"/>
      <c r="Z503" s="13"/>
      <c r="AA503" s="13"/>
      <c r="AB503" s="13"/>
      <c r="AC503" s="13"/>
      <c r="AD503" s="13"/>
      <c r="AE503" s="13"/>
      <c r="AT503" s="247" t="s">
        <v>191</v>
      </c>
      <c r="AU503" s="247" t="s">
        <v>127</v>
      </c>
      <c r="AV503" s="13" t="s">
        <v>127</v>
      </c>
      <c r="AW503" s="13" t="s">
        <v>36</v>
      </c>
      <c r="AX503" s="13" t="s">
        <v>79</v>
      </c>
      <c r="AY503" s="247" t="s">
        <v>181</v>
      </c>
    </row>
    <row r="504" s="14" customFormat="1">
      <c r="A504" s="14"/>
      <c r="B504" s="248"/>
      <c r="C504" s="249"/>
      <c r="D504" s="238" t="s">
        <v>191</v>
      </c>
      <c r="E504" s="250" t="s">
        <v>1</v>
      </c>
      <c r="F504" s="251" t="s">
        <v>193</v>
      </c>
      <c r="G504" s="249"/>
      <c r="H504" s="252">
        <v>1.44</v>
      </c>
      <c r="I504" s="253"/>
      <c r="J504" s="249"/>
      <c r="K504" s="249"/>
      <c r="L504" s="254"/>
      <c r="M504" s="255"/>
      <c r="N504" s="256"/>
      <c r="O504" s="256"/>
      <c r="P504" s="256"/>
      <c r="Q504" s="256"/>
      <c r="R504" s="256"/>
      <c r="S504" s="256"/>
      <c r="T504" s="257"/>
      <c r="U504" s="14"/>
      <c r="V504" s="14"/>
      <c r="W504" s="14"/>
      <c r="X504" s="14"/>
      <c r="Y504" s="14"/>
      <c r="Z504" s="14"/>
      <c r="AA504" s="14"/>
      <c r="AB504" s="14"/>
      <c r="AC504" s="14"/>
      <c r="AD504" s="14"/>
      <c r="AE504" s="14"/>
      <c r="AT504" s="258" t="s">
        <v>191</v>
      </c>
      <c r="AU504" s="258" t="s">
        <v>127</v>
      </c>
      <c r="AV504" s="14" t="s">
        <v>188</v>
      </c>
      <c r="AW504" s="14" t="s">
        <v>36</v>
      </c>
      <c r="AX504" s="14" t="s">
        <v>86</v>
      </c>
      <c r="AY504" s="258" t="s">
        <v>181</v>
      </c>
    </row>
    <row r="505" s="2" customFormat="1" ht="16.5" customHeight="1">
      <c r="A505" s="38"/>
      <c r="B505" s="39"/>
      <c r="C505" s="259" t="s">
        <v>1043</v>
      </c>
      <c r="D505" s="259" t="s">
        <v>238</v>
      </c>
      <c r="E505" s="260" t="s">
        <v>2631</v>
      </c>
      <c r="F505" s="261" t="s">
        <v>2632</v>
      </c>
      <c r="G505" s="262" t="s">
        <v>235</v>
      </c>
      <c r="H505" s="263">
        <v>16</v>
      </c>
      <c r="I505" s="264"/>
      <c r="J505" s="265">
        <f>ROUND(I505*H505,2)</f>
        <v>0</v>
      </c>
      <c r="K505" s="261" t="s">
        <v>729</v>
      </c>
      <c r="L505" s="266"/>
      <c r="M505" s="267" t="s">
        <v>1</v>
      </c>
      <c r="N505" s="268" t="s">
        <v>45</v>
      </c>
      <c r="O505" s="91"/>
      <c r="P505" s="227">
        <f>O505*H505</f>
        <v>0</v>
      </c>
      <c r="Q505" s="227">
        <v>0</v>
      </c>
      <c r="R505" s="227">
        <f>Q505*H505</f>
        <v>0</v>
      </c>
      <c r="S505" s="227">
        <v>0</v>
      </c>
      <c r="T505" s="228">
        <f>S505*H505</f>
        <v>0</v>
      </c>
      <c r="U505" s="38"/>
      <c r="V505" s="38"/>
      <c r="W505" s="38"/>
      <c r="X505" s="38"/>
      <c r="Y505" s="38"/>
      <c r="Z505" s="38"/>
      <c r="AA505" s="38"/>
      <c r="AB505" s="38"/>
      <c r="AC505" s="38"/>
      <c r="AD505" s="38"/>
      <c r="AE505" s="38"/>
      <c r="AR505" s="229" t="s">
        <v>269</v>
      </c>
      <c r="AT505" s="229" t="s">
        <v>238</v>
      </c>
      <c r="AU505" s="229" t="s">
        <v>127</v>
      </c>
      <c r="AY505" s="17" t="s">
        <v>181</v>
      </c>
      <c r="BE505" s="230">
        <f>IF(N505="základní",J505,0)</f>
        <v>0</v>
      </c>
      <c r="BF505" s="230">
        <f>IF(N505="snížená",J505,0)</f>
        <v>0</v>
      </c>
      <c r="BG505" s="230">
        <f>IF(N505="zákl. přenesená",J505,0)</f>
        <v>0</v>
      </c>
      <c r="BH505" s="230">
        <f>IF(N505="sníž. přenesená",J505,0)</f>
        <v>0</v>
      </c>
      <c r="BI505" s="230">
        <f>IF(N505="nulová",J505,0)</f>
        <v>0</v>
      </c>
      <c r="BJ505" s="17" t="s">
        <v>127</v>
      </c>
      <c r="BK505" s="230">
        <f>ROUND(I505*H505,2)</f>
        <v>0</v>
      </c>
      <c r="BL505" s="17" t="s">
        <v>228</v>
      </c>
      <c r="BM505" s="229" t="s">
        <v>1046</v>
      </c>
    </row>
    <row r="506" s="2" customFormat="1" ht="44.25" customHeight="1">
      <c r="A506" s="38"/>
      <c r="B506" s="39"/>
      <c r="C506" s="218" t="s">
        <v>655</v>
      </c>
      <c r="D506" s="218" t="s">
        <v>183</v>
      </c>
      <c r="E506" s="219" t="s">
        <v>1710</v>
      </c>
      <c r="F506" s="220" t="s">
        <v>1711</v>
      </c>
      <c r="G506" s="221" t="s">
        <v>983</v>
      </c>
      <c r="H506" s="279"/>
      <c r="I506" s="223"/>
      <c r="J506" s="224">
        <f>ROUND(I506*H506,2)</f>
        <v>0</v>
      </c>
      <c r="K506" s="220" t="s">
        <v>187</v>
      </c>
      <c r="L506" s="44"/>
      <c r="M506" s="225" t="s">
        <v>1</v>
      </c>
      <c r="N506" s="226" t="s">
        <v>45</v>
      </c>
      <c r="O506" s="91"/>
      <c r="P506" s="227">
        <f>O506*H506</f>
        <v>0</v>
      </c>
      <c r="Q506" s="227">
        <v>0</v>
      </c>
      <c r="R506" s="227">
        <f>Q506*H506</f>
        <v>0</v>
      </c>
      <c r="S506" s="227">
        <v>0</v>
      </c>
      <c r="T506" s="228">
        <f>S506*H506</f>
        <v>0</v>
      </c>
      <c r="U506" s="38"/>
      <c r="V506" s="38"/>
      <c r="W506" s="38"/>
      <c r="X506" s="38"/>
      <c r="Y506" s="38"/>
      <c r="Z506" s="38"/>
      <c r="AA506" s="38"/>
      <c r="AB506" s="38"/>
      <c r="AC506" s="38"/>
      <c r="AD506" s="38"/>
      <c r="AE506" s="38"/>
      <c r="AR506" s="229" t="s">
        <v>228</v>
      </c>
      <c r="AT506" s="229" t="s">
        <v>183</v>
      </c>
      <c r="AU506" s="229" t="s">
        <v>127</v>
      </c>
      <c r="AY506" s="17" t="s">
        <v>181</v>
      </c>
      <c r="BE506" s="230">
        <f>IF(N506="základní",J506,0)</f>
        <v>0</v>
      </c>
      <c r="BF506" s="230">
        <f>IF(N506="snížená",J506,0)</f>
        <v>0</v>
      </c>
      <c r="BG506" s="230">
        <f>IF(N506="zákl. přenesená",J506,0)</f>
        <v>0</v>
      </c>
      <c r="BH506" s="230">
        <f>IF(N506="sníž. přenesená",J506,0)</f>
        <v>0</v>
      </c>
      <c r="BI506" s="230">
        <f>IF(N506="nulová",J506,0)</f>
        <v>0</v>
      </c>
      <c r="BJ506" s="17" t="s">
        <v>127</v>
      </c>
      <c r="BK506" s="230">
        <f>ROUND(I506*H506,2)</f>
        <v>0</v>
      </c>
      <c r="BL506" s="17" t="s">
        <v>228</v>
      </c>
      <c r="BM506" s="229" t="s">
        <v>1050</v>
      </c>
    </row>
    <row r="507" s="2" customFormat="1">
      <c r="A507" s="38"/>
      <c r="B507" s="39"/>
      <c r="C507" s="40"/>
      <c r="D507" s="231" t="s">
        <v>189</v>
      </c>
      <c r="E507" s="40"/>
      <c r="F507" s="232" t="s">
        <v>1713</v>
      </c>
      <c r="G507" s="40"/>
      <c r="H507" s="40"/>
      <c r="I507" s="233"/>
      <c r="J507" s="40"/>
      <c r="K507" s="40"/>
      <c r="L507" s="44"/>
      <c r="M507" s="234"/>
      <c r="N507" s="235"/>
      <c r="O507" s="91"/>
      <c r="P507" s="91"/>
      <c r="Q507" s="91"/>
      <c r="R507" s="91"/>
      <c r="S507" s="91"/>
      <c r="T507" s="92"/>
      <c r="U507" s="38"/>
      <c r="V507" s="38"/>
      <c r="W507" s="38"/>
      <c r="X507" s="38"/>
      <c r="Y507" s="38"/>
      <c r="Z507" s="38"/>
      <c r="AA507" s="38"/>
      <c r="AB507" s="38"/>
      <c r="AC507" s="38"/>
      <c r="AD507" s="38"/>
      <c r="AE507" s="38"/>
      <c r="AT507" s="17" t="s">
        <v>189</v>
      </c>
      <c r="AU507" s="17" t="s">
        <v>127</v>
      </c>
    </row>
    <row r="508" s="12" customFormat="1" ht="25.92" customHeight="1">
      <c r="A508" s="12"/>
      <c r="B508" s="202"/>
      <c r="C508" s="203"/>
      <c r="D508" s="204" t="s">
        <v>78</v>
      </c>
      <c r="E508" s="205" t="s">
        <v>2633</v>
      </c>
      <c r="F508" s="205" t="s">
        <v>2634</v>
      </c>
      <c r="G508" s="203"/>
      <c r="H508" s="203"/>
      <c r="I508" s="206"/>
      <c r="J508" s="207">
        <f>BK508</f>
        <v>0</v>
      </c>
      <c r="K508" s="203"/>
      <c r="L508" s="208"/>
      <c r="M508" s="209"/>
      <c r="N508" s="210"/>
      <c r="O508" s="210"/>
      <c r="P508" s="211">
        <f>SUM(P509:P510)</f>
        <v>0</v>
      </c>
      <c r="Q508" s="210"/>
      <c r="R508" s="211">
        <f>SUM(R509:R510)</f>
        <v>0</v>
      </c>
      <c r="S508" s="210"/>
      <c r="T508" s="212">
        <f>SUM(T509:T510)</f>
        <v>0</v>
      </c>
      <c r="U508" s="12"/>
      <c r="V508" s="12"/>
      <c r="W508" s="12"/>
      <c r="X508" s="12"/>
      <c r="Y508" s="12"/>
      <c r="Z508" s="12"/>
      <c r="AA508" s="12"/>
      <c r="AB508" s="12"/>
      <c r="AC508" s="12"/>
      <c r="AD508" s="12"/>
      <c r="AE508" s="12"/>
      <c r="AR508" s="213" t="s">
        <v>188</v>
      </c>
      <c r="AT508" s="214" t="s">
        <v>78</v>
      </c>
      <c r="AU508" s="214" t="s">
        <v>79</v>
      </c>
      <c r="AY508" s="213" t="s">
        <v>181</v>
      </c>
      <c r="BK508" s="215">
        <f>SUM(BK509:BK510)</f>
        <v>0</v>
      </c>
    </row>
    <row r="509" s="2" customFormat="1" ht="37.8" customHeight="1">
      <c r="A509" s="38"/>
      <c r="B509" s="39"/>
      <c r="C509" s="218" t="s">
        <v>1053</v>
      </c>
      <c r="D509" s="218" t="s">
        <v>183</v>
      </c>
      <c r="E509" s="219" t="s">
        <v>2635</v>
      </c>
      <c r="F509" s="220" t="s">
        <v>2636</v>
      </c>
      <c r="G509" s="221" t="s">
        <v>2637</v>
      </c>
      <c r="H509" s="222">
        <v>50</v>
      </c>
      <c r="I509" s="223"/>
      <c r="J509" s="224">
        <f>ROUND(I509*H509,2)</f>
        <v>0</v>
      </c>
      <c r="K509" s="220" t="s">
        <v>187</v>
      </c>
      <c r="L509" s="44"/>
      <c r="M509" s="225" t="s">
        <v>1</v>
      </c>
      <c r="N509" s="226" t="s">
        <v>45</v>
      </c>
      <c r="O509" s="91"/>
      <c r="P509" s="227">
        <f>O509*H509</f>
        <v>0</v>
      </c>
      <c r="Q509" s="227">
        <v>0</v>
      </c>
      <c r="R509" s="227">
        <f>Q509*H509</f>
        <v>0</v>
      </c>
      <c r="S509" s="227">
        <v>0</v>
      </c>
      <c r="T509" s="228">
        <f>S509*H509</f>
        <v>0</v>
      </c>
      <c r="U509" s="38"/>
      <c r="V509" s="38"/>
      <c r="W509" s="38"/>
      <c r="X509" s="38"/>
      <c r="Y509" s="38"/>
      <c r="Z509" s="38"/>
      <c r="AA509" s="38"/>
      <c r="AB509" s="38"/>
      <c r="AC509" s="38"/>
      <c r="AD509" s="38"/>
      <c r="AE509" s="38"/>
      <c r="AR509" s="229" t="s">
        <v>2638</v>
      </c>
      <c r="AT509" s="229" t="s">
        <v>183</v>
      </c>
      <c r="AU509" s="229" t="s">
        <v>86</v>
      </c>
      <c r="AY509" s="17" t="s">
        <v>181</v>
      </c>
      <c r="BE509" s="230">
        <f>IF(N509="základní",J509,0)</f>
        <v>0</v>
      </c>
      <c r="BF509" s="230">
        <f>IF(N509="snížená",J509,0)</f>
        <v>0</v>
      </c>
      <c r="BG509" s="230">
        <f>IF(N509="zákl. přenesená",J509,0)</f>
        <v>0</v>
      </c>
      <c r="BH509" s="230">
        <f>IF(N509="sníž. přenesená",J509,0)</f>
        <v>0</v>
      </c>
      <c r="BI509" s="230">
        <f>IF(N509="nulová",J509,0)</f>
        <v>0</v>
      </c>
      <c r="BJ509" s="17" t="s">
        <v>127</v>
      </c>
      <c r="BK509" s="230">
        <f>ROUND(I509*H509,2)</f>
        <v>0</v>
      </c>
      <c r="BL509" s="17" t="s">
        <v>2638</v>
      </c>
      <c r="BM509" s="229" t="s">
        <v>1054</v>
      </c>
    </row>
    <row r="510" s="2" customFormat="1">
      <c r="A510" s="38"/>
      <c r="B510" s="39"/>
      <c r="C510" s="40"/>
      <c r="D510" s="231" t="s">
        <v>189</v>
      </c>
      <c r="E510" s="40"/>
      <c r="F510" s="232" t="s">
        <v>2639</v>
      </c>
      <c r="G510" s="40"/>
      <c r="H510" s="40"/>
      <c r="I510" s="233"/>
      <c r="J510" s="40"/>
      <c r="K510" s="40"/>
      <c r="L510" s="44"/>
      <c r="M510" s="280"/>
      <c r="N510" s="281"/>
      <c r="O510" s="282"/>
      <c r="P510" s="282"/>
      <c r="Q510" s="282"/>
      <c r="R510" s="282"/>
      <c r="S510" s="282"/>
      <c r="T510" s="283"/>
      <c r="U510" s="38"/>
      <c r="V510" s="38"/>
      <c r="W510" s="38"/>
      <c r="X510" s="38"/>
      <c r="Y510" s="38"/>
      <c r="Z510" s="38"/>
      <c r="AA510" s="38"/>
      <c r="AB510" s="38"/>
      <c r="AC510" s="38"/>
      <c r="AD510" s="38"/>
      <c r="AE510" s="38"/>
      <c r="AT510" s="17" t="s">
        <v>189</v>
      </c>
      <c r="AU510" s="17" t="s">
        <v>86</v>
      </c>
    </row>
    <row r="511" s="2" customFormat="1" ht="6.96" customHeight="1">
      <c r="A511" s="38"/>
      <c r="B511" s="66"/>
      <c r="C511" s="67"/>
      <c r="D511" s="67"/>
      <c r="E511" s="67"/>
      <c r="F511" s="67"/>
      <c r="G511" s="67"/>
      <c r="H511" s="67"/>
      <c r="I511" s="67"/>
      <c r="J511" s="67"/>
      <c r="K511" s="67"/>
      <c r="L511" s="44"/>
      <c r="M511" s="38"/>
      <c r="O511" s="38"/>
      <c r="P511" s="38"/>
      <c r="Q511" s="38"/>
      <c r="R511" s="38"/>
      <c r="S511" s="38"/>
      <c r="T511" s="38"/>
      <c r="U511" s="38"/>
      <c r="V511" s="38"/>
      <c r="W511" s="38"/>
      <c r="X511" s="38"/>
      <c r="Y511" s="38"/>
      <c r="Z511" s="38"/>
      <c r="AA511" s="38"/>
      <c r="AB511" s="38"/>
      <c r="AC511" s="38"/>
      <c r="AD511" s="38"/>
      <c r="AE511" s="38"/>
    </row>
  </sheetData>
  <sheetProtection sheet="1" autoFilter="0" formatColumns="0" formatRows="0" objects="1" scenarios="1" spinCount="100000" saltValue="rSnr8lhjtRyH4E0c0KPsrPFYuBfgVITjX4Niy4D2OslV7uHGM3jlF6jl6J+erjlAvArSYJQpQPgwwBMxKHdrbg==" hashValue="YVD5vwqsR1Mgo6Gce+hv8oeEizbEzs6GyGxMjW0j001lmr/hwNOPsSpG6WUAMZkCZOy6BGxXm3oC5JcQuaOUZg==" algorithmName="SHA-512" password="C24F"/>
  <autoFilter ref="C130:K510"/>
  <mergeCells count="9">
    <mergeCell ref="E7:H7"/>
    <mergeCell ref="E9:H9"/>
    <mergeCell ref="E18:H18"/>
    <mergeCell ref="E27:H27"/>
    <mergeCell ref="E85:H85"/>
    <mergeCell ref="E87:H87"/>
    <mergeCell ref="E121:H121"/>
    <mergeCell ref="E123:H123"/>
    <mergeCell ref="L2:V2"/>
  </mergeCells>
  <hyperlinks>
    <hyperlink ref="F135" r:id="rId1" display="https://podminky.urs.cz/item/CS_URS_2025_01/131151204"/>
    <hyperlink ref="F140" r:id="rId2" display="https://podminky.urs.cz/item/CS_URS_2025_01/132151103"/>
    <hyperlink ref="F146" r:id="rId3" display="https://podminky.urs.cz/item/CS_URS_2025_01/132154103"/>
    <hyperlink ref="F152" r:id="rId4" display="https://podminky.urs.cz/item/CS_URS_2025_01/151101101"/>
    <hyperlink ref="F160" r:id="rId5" display="https://podminky.urs.cz/item/CS_URS_2025_01/151101111"/>
    <hyperlink ref="F162" r:id="rId6" display="https://podminky.urs.cz/item/CS_URS_2025_01/162351103"/>
    <hyperlink ref="F167" r:id="rId7" display="https://podminky.urs.cz/item/CS_URS_2025_01/162351103"/>
    <hyperlink ref="F171" r:id="rId8" display="https://podminky.urs.cz/item/CS_URS_2025_01/162751117"/>
    <hyperlink ref="F175" r:id="rId9" display="https://podminky.urs.cz/item/CS_URS_2025_01/162751119"/>
    <hyperlink ref="F179" r:id="rId10" display="https://podminky.urs.cz/item/CS_URS_2025_01/167151111"/>
    <hyperlink ref="F184" r:id="rId11" display="https://podminky.urs.cz/item/CS_URS_2025_01/171201221"/>
    <hyperlink ref="F186" r:id="rId12" display="https://podminky.urs.cz/item/CS_URS_2025_01/171251201"/>
    <hyperlink ref="F188" r:id="rId13" display="https://podminky.urs.cz/item/CS_URS_2025_01/171251201"/>
    <hyperlink ref="F190" r:id="rId14" display="https://podminky.urs.cz/item/CS_URS_2025_01/174111101"/>
    <hyperlink ref="F197" r:id="rId15" display="https://podminky.urs.cz/item/CS_URS_2025_01/174111101"/>
    <hyperlink ref="F204" r:id="rId16" display="https://podminky.urs.cz/item/CS_URS_2025_01/175151101"/>
    <hyperlink ref="F214" r:id="rId17" display="https://podminky.urs.cz/item/CS_URS_2025_01/382411211"/>
    <hyperlink ref="F219" r:id="rId18" display="https://podminky.urs.cz/item/CS_URS_2025_01/451572111"/>
    <hyperlink ref="F225" r:id="rId19" display="https://podminky.urs.cz/item/CS_URS_2025_01/451573111"/>
    <hyperlink ref="F233" r:id="rId20" display="https://podminky.urs.cz/item/CS_URS_2025_01/897171112"/>
    <hyperlink ref="F238" r:id="rId21" display="https://podminky.urs.cz/item/CS_URS_2025_01/998276101"/>
    <hyperlink ref="F242" r:id="rId22" display="https://podminky.urs.cz/item/CS_URS_2025_01/721173316"/>
    <hyperlink ref="F244" r:id="rId23" display="https://podminky.urs.cz/item/CS_URS_2025_01/721173317"/>
    <hyperlink ref="F246" r:id="rId24" display="https://podminky.urs.cz/item/CS_URS_2025_01/721173401"/>
    <hyperlink ref="F248" r:id="rId25" display="https://podminky.urs.cz/item/CS_URS_2025_01/721173402"/>
    <hyperlink ref="F250" r:id="rId26" display="https://podminky.urs.cz/item/CS_URS_2025_01/721173403"/>
    <hyperlink ref="F252" r:id="rId27" display="https://podminky.urs.cz/item/CS_URS_2025_01/721174004"/>
    <hyperlink ref="F254" r:id="rId28" display="https://podminky.urs.cz/item/CS_URS_2025_01/721174005"/>
    <hyperlink ref="F256" r:id="rId29" display="https://podminky.urs.cz/item/CS_URS_2025_01/721174006"/>
    <hyperlink ref="F258" r:id="rId30" display="https://podminky.urs.cz/item/CS_URS_2025_01/721174007"/>
    <hyperlink ref="F260" r:id="rId31" display="https://podminky.urs.cz/item/CS_URS_2025_01/721174024"/>
    <hyperlink ref="F262" r:id="rId32" display="https://podminky.urs.cz/item/CS_URS_2025_01/721174025"/>
    <hyperlink ref="F264" r:id="rId33" display="https://podminky.urs.cz/item/CS_URS_2025_01/721174042"/>
    <hyperlink ref="F266" r:id="rId34" display="https://podminky.urs.cz/item/CS_URS_2025_01/721174043"/>
    <hyperlink ref="F268" r:id="rId35" display="https://podminky.urs.cz/item/CS_URS_2025_01/721174045"/>
    <hyperlink ref="F270" r:id="rId36" display="https://podminky.urs.cz/item/CS_URS_2025_01/721174055"/>
    <hyperlink ref="F272" r:id="rId37" display="https://podminky.urs.cz/item/CS_URS_2025_01/721211422"/>
    <hyperlink ref="F274" r:id="rId38" display="https://podminky.urs.cz/item/CS_URS_2025_01/721211913"/>
    <hyperlink ref="F277" r:id="rId39" display="https://podminky.urs.cz/item/CS_URS_2025_01/721211913"/>
    <hyperlink ref="F280" r:id="rId40" display="https://podminky.urs.cz/item/CS_URS_2025_01/721219128"/>
    <hyperlink ref="F283" r:id="rId41" display="https://podminky.urs.cz/item/CS_URS_2025_01/721273153"/>
    <hyperlink ref="F285" r:id="rId42" display="https://podminky.urs.cz/item/CS_URS_2025_01/721279126"/>
    <hyperlink ref="F288" r:id="rId43" display="https://podminky.urs.cz/item/CS_URS_2025_01/722181235"/>
    <hyperlink ref="F290" r:id="rId44" display="https://podminky.urs.cz/item/CS_URS_2025_01/722181245"/>
    <hyperlink ref="F292" r:id="rId45" display="https://podminky.urs.cz/item/CS_URS_2025_01/721290111"/>
    <hyperlink ref="F296" r:id="rId46" display="https://podminky.urs.cz/item/CS_URS_2025_01/721290112"/>
    <hyperlink ref="F300" r:id="rId47" display="https://podminky.urs.cz/item/CS_URS_2025_01/998721201"/>
    <hyperlink ref="F303" r:id="rId48" display="https://podminky.urs.cz/item/CS_URS_2025_01/722175002"/>
    <hyperlink ref="F305" r:id="rId49" display="https://podminky.urs.cz/item/CS_URS_2025_01/722175003"/>
    <hyperlink ref="F307" r:id="rId50" display="https://podminky.urs.cz/item/CS_URS_2025_01/722175004"/>
    <hyperlink ref="F309" r:id="rId51" display="https://podminky.urs.cz/item/CS_URS_2025_01/722175005"/>
    <hyperlink ref="F311" r:id="rId52" display="https://podminky.urs.cz/item/CS_URS_2025_01/722175006"/>
    <hyperlink ref="F313" r:id="rId53" display="https://podminky.urs.cz/item/CS_URS_2025_01/722175007"/>
    <hyperlink ref="F315" r:id="rId54" display="https://podminky.urs.cz/item/CS_URS_2025_01/722181211"/>
    <hyperlink ref="F317" r:id="rId55" display="https://podminky.urs.cz/item/CS_URS_2025_01/722181212"/>
    <hyperlink ref="F319" r:id="rId56" display="https://podminky.urs.cz/item/CS_URS_2025_01/722181232"/>
    <hyperlink ref="F321" r:id="rId57" display="https://podminky.urs.cz/item/CS_URS_2025_01/722181233"/>
    <hyperlink ref="F323" r:id="rId58" display="https://podminky.urs.cz/item/CS_URS_2025_01/722181234"/>
    <hyperlink ref="F328" r:id="rId59" display="https://podminky.urs.cz/item/CS_URS_2025_01/722182011"/>
    <hyperlink ref="F330" r:id="rId60" display="https://podminky.urs.cz/item/CS_URS_2025_01/722182012"/>
    <hyperlink ref="F332" r:id="rId61" display="https://podminky.urs.cz/item/CS_URS_2025_01/722182013"/>
    <hyperlink ref="F334" r:id="rId62" display="https://podminky.urs.cz/item/CS_URS_2025_01/722182014"/>
    <hyperlink ref="F336" r:id="rId63" display="https://podminky.urs.cz/item/CS_URS_2025_01/722182015"/>
    <hyperlink ref="F338" r:id="rId64" display="https://podminky.urs.cz/item/CS_URS_2025_01/722182016"/>
    <hyperlink ref="F340" r:id="rId65" display="https://podminky.urs.cz/item/CS_URS_2025_01/722190402"/>
    <hyperlink ref="F342" r:id="rId66" display="https://podminky.urs.cz/item/CS_URS_2025_01/722230101"/>
    <hyperlink ref="F344" r:id="rId67" display="https://podminky.urs.cz/item/CS_URS_2025_01/722230102"/>
    <hyperlink ref="F346" r:id="rId68" display="https://podminky.urs.cz/item/CS_URS_2025_01/722230104"/>
    <hyperlink ref="F348" r:id="rId69" display="https://podminky.urs.cz/item/CS_URS_2025_01/722230106"/>
    <hyperlink ref="F350" r:id="rId70" display="https://podminky.urs.cz/item/CS_URS_2025_01/722290234"/>
    <hyperlink ref="F354" r:id="rId71" display="https://podminky.urs.cz/item/CS_URS_2025_01/722290246"/>
    <hyperlink ref="F358" r:id="rId72" display="https://podminky.urs.cz/item/CS_URS_2025_01/722290249"/>
    <hyperlink ref="F362" r:id="rId73" display="https://podminky.urs.cz/item/CS_URS_2025_01/998722201"/>
    <hyperlink ref="F366" r:id="rId74" display="https://podminky.urs.cz/item/CS_URS_2025_01/725112022"/>
    <hyperlink ref="F368" r:id="rId75" display="https://podminky.urs.cz/item/CS_URS_2025_01/725112023"/>
    <hyperlink ref="F370" r:id="rId76" display="https://podminky.urs.cz/item/CS_URS_2025_01/725211601"/>
    <hyperlink ref="F372" r:id="rId77" display="https://podminky.urs.cz/item/CS_URS_2025_01/725211681"/>
    <hyperlink ref="F374" r:id="rId78" display="https://podminky.urs.cz/item/CS_URS_2025_01/725241901"/>
    <hyperlink ref="F377" r:id="rId79" display="https://podminky.urs.cz/item/CS_URS_2025_01/725244906"/>
    <hyperlink ref="F380" r:id="rId80" display="https://podminky.urs.cz/item/CS_URS_2025_01/725244907"/>
    <hyperlink ref="F385" r:id="rId81" display="https://podminky.urs.cz/item/CS_URS_2025_01/725291652"/>
    <hyperlink ref="F388" r:id="rId82" display="https://podminky.urs.cz/item/CS_URS_2025_01/725291653"/>
    <hyperlink ref="F393" r:id="rId83" display="https://podminky.urs.cz/item/CS_URS_2025_01/725291654"/>
    <hyperlink ref="F396" r:id="rId84" display="https://podminky.urs.cz/item/CS_URS_2025_01/725291662"/>
    <hyperlink ref="F399" r:id="rId85" display="https://podminky.urs.cz/item/CS_URS_2025_01/725291664"/>
    <hyperlink ref="F402" r:id="rId86" display="https://podminky.urs.cz/item/CS_URS_2025_01/725291666"/>
    <hyperlink ref="F405" r:id="rId87" display="https://podminky.urs.cz/item/CS_URS_2025_01/725291667"/>
    <hyperlink ref="F408" r:id="rId88" display="https://podminky.urs.cz/item/CS_URS_2025_01/725291668"/>
    <hyperlink ref="F411" r:id="rId89" display="https://podminky.urs.cz/item/CS_URS_2025_01/725291669"/>
    <hyperlink ref="F416" r:id="rId90" display="https://podminky.urs.cz/item/CS_URS_2025_01/725291670"/>
    <hyperlink ref="F419" r:id="rId91" display="https://podminky.urs.cz/item/CS_URS_2025_01/725291673"/>
    <hyperlink ref="F422" r:id="rId92" display="https://podminky.urs.cz/item/CS_URS_2025_01/725291674"/>
    <hyperlink ref="F425" r:id="rId93" display="https://podminky.urs.cz/item/CS_URS_2025_01/725291675"/>
    <hyperlink ref="F431" r:id="rId94" display="https://podminky.urs.cz/item/CS_URS_2025_01/725291676"/>
    <hyperlink ref="F434" r:id="rId95" display="https://podminky.urs.cz/item/CS_URS_2025_01/725291680"/>
    <hyperlink ref="F437" r:id="rId96" display="https://podminky.urs.cz/item/CS_URS_2025_01/725311121"/>
    <hyperlink ref="F439" r:id="rId97" display="https://podminky.urs.cz/item/CS_URS_2025_01/725331112"/>
    <hyperlink ref="F441" r:id="rId98" display="https://podminky.urs.cz/item/CS_URS_2025_01/725813111"/>
    <hyperlink ref="F445" r:id="rId99" display="https://podminky.urs.cz/item/CS_URS_2025_01/725813112"/>
    <hyperlink ref="F447" r:id="rId100" display="https://podminky.urs.cz/item/CS_URS_2025_01/725821325"/>
    <hyperlink ref="F449" r:id="rId101" display="https://podminky.urs.cz/item/CS_URS_2025_01/725822613"/>
    <hyperlink ref="F451" r:id="rId102" display="https://podminky.urs.cz/item/CS_URS_2025_01/725829121"/>
    <hyperlink ref="F454" r:id="rId103" display="https://podminky.urs.cz/item/CS_URS_2025_01/725829131"/>
    <hyperlink ref="F457" r:id="rId104" display="https://podminky.urs.cz/item/CS_URS_2025_01/725849411"/>
    <hyperlink ref="F460" r:id="rId105" display="https://podminky.urs.cz/item/CS_URS_2025_01/725849413"/>
    <hyperlink ref="F463" r:id="rId106" display="https://podminky.urs.cz/item/CS_URS_2025_01/725851305"/>
    <hyperlink ref="F465" r:id="rId107" display="https://podminky.urs.cz/item/CS_URS_2025_01/725861311"/>
    <hyperlink ref="F469" r:id="rId108" display="https://podminky.urs.cz/item/CS_URS_2025_01/725862103"/>
    <hyperlink ref="F471" r:id="rId109" display="https://podminky.urs.cz/item/CS_URS_2025_01/725865312"/>
    <hyperlink ref="F473" r:id="rId110" display="https://podminky.urs.cz/item/CS_URS_2025_01/998725201"/>
    <hyperlink ref="F479" r:id="rId111" display="https://podminky.urs.cz/item/CS_URS_2025_01/726121001"/>
    <hyperlink ref="F481" r:id="rId112" display="https://podminky.urs.cz/item/CS_URS_2025_01/726191001"/>
    <hyperlink ref="F483" r:id="rId113" display="https://podminky.urs.cz/item/CS_URS_2025_01/726191011"/>
    <hyperlink ref="F490" r:id="rId114" display="https://podminky.urs.cz/item/CS_URS_2025_01/998726211"/>
    <hyperlink ref="F494" r:id="rId115" display="https://podminky.urs.cz/item/CS_URS_2025_01/998732201"/>
    <hyperlink ref="F499" r:id="rId116" display="https://podminky.urs.cz/item/CS_URS_2025_01/998734201"/>
    <hyperlink ref="F502" r:id="rId117" display="https://podminky.urs.cz/item/CS_URS_2025_01/767646411"/>
    <hyperlink ref="F507" r:id="rId118" display="https://podminky.urs.cz/item/CS_URS_2025_01/998767201"/>
    <hyperlink ref="F510" r:id="rId119" display="https://podminky.urs.cz/item/CS_URS_2025_01/HZS2491"/>
  </hyperlinks>
  <pageMargins left="0.39375" right="0.39375" top="0.39375" bottom="0.39375" header="0" footer="0"/>
  <pageSetup paperSize="9" orientation="portrait" blackAndWhite="1" fitToHeight="100"/>
  <headerFooter>
    <oddFooter>&amp;CStrana &amp;P z &amp;N</oddFooter>
  </headerFooter>
  <drawing r:id="rId120"/>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96</v>
      </c>
    </row>
    <row r="3" s="1" customFormat="1" ht="6.96" customHeight="1">
      <c r="B3" s="136"/>
      <c r="C3" s="137"/>
      <c r="D3" s="137"/>
      <c r="E3" s="137"/>
      <c r="F3" s="137"/>
      <c r="G3" s="137"/>
      <c r="H3" s="137"/>
      <c r="I3" s="137"/>
      <c r="J3" s="137"/>
      <c r="K3" s="137"/>
      <c r="L3" s="20"/>
      <c r="AT3" s="17" t="s">
        <v>86</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2640</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ROUND(J119,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ROUND((SUM(BE119:BE150)),  2)</f>
        <v>0</v>
      </c>
      <c r="G33" s="38"/>
      <c r="H33" s="38"/>
      <c r="I33" s="155">
        <v>0.20999999999999999</v>
      </c>
      <c r="J33" s="154">
        <f>ROUND(((SUM(BE119:BE150))*I33),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ROUND((SUM(BF119:BF150)),  2)</f>
        <v>0</v>
      </c>
      <c r="G34" s="38"/>
      <c r="H34" s="38"/>
      <c r="I34" s="155">
        <v>0.12</v>
      </c>
      <c r="J34" s="154">
        <f>ROUND(((SUM(BF119:BF150))*I34),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ROUND((SUM(BG119:BG150)),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ROUND((SUM(BH119:BH150)),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ROUND((SUM(BI119:BI150)),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01.4.2 - Vytápění</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J119</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2641</v>
      </c>
      <c r="E97" s="182"/>
      <c r="F97" s="182"/>
      <c r="G97" s="182"/>
      <c r="H97" s="182"/>
      <c r="I97" s="182"/>
      <c r="J97" s="183">
        <f>J120</f>
        <v>0</v>
      </c>
      <c r="K97" s="180"/>
      <c r="L97" s="184"/>
      <c r="S97" s="9"/>
      <c r="T97" s="9"/>
      <c r="U97" s="9"/>
      <c r="V97" s="9"/>
      <c r="W97" s="9"/>
      <c r="X97" s="9"/>
      <c r="Y97" s="9"/>
      <c r="Z97" s="9"/>
      <c r="AA97" s="9"/>
      <c r="AB97" s="9"/>
      <c r="AC97" s="9"/>
      <c r="AD97" s="9"/>
      <c r="AE97" s="9"/>
    </row>
    <row r="98" s="9" customFormat="1" ht="24.96" customHeight="1">
      <c r="A98" s="9"/>
      <c r="B98" s="179"/>
      <c r="C98" s="180"/>
      <c r="D98" s="181" t="s">
        <v>2642</v>
      </c>
      <c r="E98" s="182"/>
      <c r="F98" s="182"/>
      <c r="G98" s="182"/>
      <c r="H98" s="182"/>
      <c r="I98" s="182"/>
      <c r="J98" s="183">
        <f>J129</f>
        <v>0</v>
      </c>
      <c r="K98" s="180"/>
      <c r="L98" s="184"/>
      <c r="S98" s="9"/>
      <c r="T98" s="9"/>
      <c r="U98" s="9"/>
      <c r="V98" s="9"/>
      <c r="W98" s="9"/>
      <c r="X98" s="9"/>
      <c r="Y98" s="9"/>
      <c r="Z98" s="9"/>
      <c r="AA98" s="9"/>
      <c r="AB98" s="9"/>
      <c r="AC98" s="9"/>
      <c r="AD98" s="9"/>
      <c r="AE98" s="9"/>
    </row>
    <row r="99" s="9" customFormat="1" ht="24.96" customHeight="1">
      <c r="A99" s="9"/>
      <c r="B99" s="179"/>
      <c r="C99" s="180"/>
      <c r="D99" s="181" t="s">
        <v>2643</v>
      </c>
      <c r="E99" s="182"/>
      <c r="F99" s="182"/>
      <c r="G99" s="182"/>
      <c r="H99" s="182"/>
      <c r="I99" s="182"/>
      <c r="J99" s="183">
        <f>J136</f>
        <v>0</v>
      </c>
      <c r="K99" s="180"/>
      <c r="L99" s="184"/>
      <c r="S99" s="9"/>
      <c r="T99" s="9"/>
      <c r="U99" s="9"/>
      <c r="V99" s="9"/>
      <c r="W99" s="9"/>
      <c r="X99" s="9"/>
      <c r="Y99" s="9"/>
      <c r="Z99" s="9"/>
      <c r="AA99" s="9"/>
      <c r="AB99" s="9"/>
      <c r="AC99" s="9"/>
      <c r="AD99" s="9"/>
      <c r="AE99" s="9"/>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166</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74" t="str">
        <f>E7</f>
        <v>0022025 - Transformace Domova pod Kuňkou - areál Ke Tvrzi</v>
      </c>
      <c r="F109" s="32"/>
      <c r="G109" s="32"/>
      <c r="H109" s="32"/>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135</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76" t="str">
        <f>E9</f>
        <v>SO 01.4.2 - Vytápění</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20</v>
      </c>
      <c r="D113" s="40"/>
      <c r="E113" s="40"/>
      <c r="F113" s="27" t="str">
        <f>F12</f>
        <v xml:space="preserve"> </v>
      </c>
      <c r="G113" s="40"/>
      <c r="H113" s="40"/>
      <c r="I113" s="32" t="s">
        <v>22</v>
      </c>
      <c r="J113" s="79" t="str">
        <f>IF(J12="","",J12)</f>
        <v>28. 3. 2025</v>
      </c>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5.15" customHeight="1">
      <c r="A115" s="38"/>
      <c r="B115" s="39"/>
      <c r="C115" s="32" t="s">
        <v>24</v>
      </c>
      <c r="D115" s="40"/>
      <c r="E115" s="40"/>
      <c r="F115" s="27" t="str">
        <f>E15</f>
        <v>Pardubický kraj</v>
      </c>
      <c r="G115" s="40"/>
      <c r="H115" s="40"/>
      <c r="I115" s="32" t="s">
        <v>32</v>
      </c>
      <c r="J115" s="36" t="str">
        <f>E21</f>
        <v>Sinc s.r.o.</v>
      </c>
      <c r="K115" s="40"/>
      <c r="L115" s="63"/>
      <c r="S115" s="38"/>
      <c r="T115" s="38"/>
      <c r="U115" s="38"/>
      <c r="V115" s="38"/>
      <c r="W115" s="38"/>
      <c r="X115" s="38"/>
      <c r="Y115" s="38"/>
      <c r="Z115" s="38"/>
      <c r="AA115" s="38"/>
      <c r="AB115" s="38"/>
      <c r="AC115" s="38"/>
      <c r="AD115" s="38"/>
      <c r="AE115" s="38"/>
    </row>
    <row r="116" s="2" customFormat="1" ht="15.15" customHeight="1">
      <c r="A116" s="38"/>
      <c r="B116" s="39"/>
      <c r="C116" s="32" t="s">
        <v>30</v>
      </c>
      <c r="D116" s="40"/>
      <c r="E116" s="40"/>
      <c r="F116" s="27" t="str">
        <f>IF(E18="","",E18)</f>
        <v>Vyplň údaj</v>
      </c>
      <c r="G116" s="40"/>
      <c r="H116" s="40"/>
      <c r="I116" s="32" t="s">
        <v>37</v>
      </c>
      <c r="J116" s="36" t="str">
        <f>E24</f>
        <v xml:space="preserve"> </v>
      </c>
      <c r="K116" s="40"/>
      <c r="L116" s="63"/>
      <c r="S116" s="38"/>
      <c r="T116" s="38"/>
      <c r="U116" s="38"/>
      <c r="V116" s="38"/>
      <c r="W116" s="38"/>
      <c r="X116" s="38"/>
      <c r="Y116" s="38"/>
      <c r="Z116" s="38"/>
      <c r="AA116" s="38"/>
      <c r="AB116" s="38"/>
      <c r="AC116" s="38"/>
      <c r="AD116" s="38"/>
      <c r="AE116" s="38"/>
    </row>
    <row r="117" s="2" customFormat="1" ht="10.32"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11" customFormat="1" ht="29.28" customHeight="1">
      <c r="A118" s="191"/>
      <c r="B118" s="192"/>
      <c r="C118" s="193" t="s">
        <v>167</v>
      </c>
      <c r="D118" s="194" t="s">
        <v>64</v>
      </c>
      <c r="E118" s="194" t="s">
        <v>60</v>
      </c>
      <c r="F118" s="194" t="s">
        <v>61</v>
      </c>
      <c r="G118" s="194" t="s">
        <v>168</v>
      </c>
      <c r="H118" s="194" t="s">
        <v>169</v>
      </c>
      <c r="I118" s="194" t="s">
        <v>170</v>
      </c>
      <c r="J118" s="194" t="s">
        <v>139</v>
      </c>
      <c r="K118" s="195" t="s">
        <v>171</v>
      </c>
      <c r="L118" s="196"/>
      <c r="M118" s="100" t="s">
        <v>1</v>
      </c>
      <c r="N118" s="101" t="s">
        <v>43</v>
      </c>
      <c r="O118" s="101" t="s">
        <v>172</v>
      </c>
      <c r="P118" s="101" t="s">
        <v>173</v>
      </c>
      <c r="Q118" s="101" t="s">
        <v>174</v>
      </c>
      <c r="R118" s="101" t="s">
        <v>175</v>
      </c>
      <c r="S118" s="101" t="s">
        <v>176</v>
      </c>
      <c r="T118" s="102" t="s">
        <v>177</v>
      </c>
      <c r="U118" s="191"/>
      <c r="V118" s="191"/>
      <c r="W118" s="191"/>
      <c r="X118" s="191"/>
      <c r="Y118" s="191"/>
      <c r="Z118" s="191"/>
      <c r="AA118" s="191"/>
      <c r="AB118" s="191"/>
      <c r="AC118" s="191"/>
      <c r="AD118" s="191"/>
      <c r="AE118" s="191"/>
    </row>
    <row r="119" s="2" customFormat="1" ht="22.8" customHeight="1">
      <c r="A119" s="38"/>
      <c r="B119" s="39"/>
      <c r="C119" s="107" t="s">
        <v>178</v>
      </c>
      <c r="D119" s="40"/>
      <c r="E119" s="40"/>
      <c r="F119" s="40"/>
      <c r="G119" s="40"/>
      <c r="H119" s="40"/>
      <c r="I119" s="40"/>
      <c r="J119" s="197">
        <f>BK119</f>
        <v>0</v>
      </c>
      <c r="K119" s="40"/>
      <c r="L119" s="44"/>
      <c r="M119" s="103"/>
      <c r="N119" s="198"/>
      <c r="O119" s="104"/>
      <c r="P119" s="199">
        <f>P120+P129+P136</f>
        <v>0</v>
      </c>
      <c r="Q119" s="104"/>
      <c r="R119" s="199">
        <f>R120+R129+R136</f>
        <v>0</v>
      </c>
      <c r="S119" s="104"/>
      <c r="T119" s="200">
        <f>T120+T129+T136</f>
        <v>0</v>
      </c>
      <c r="U119" s="38"/>
      <c r="V119" s="38"/>
      <c r="W119" s="38"/>
      <c r="X119" s="38"/>
      <c r="Y119" s="38"/>
      <c r="Z119" s="38"/>
      <c r="AA119" s="38"/>
      <c r="AB119" s="38"/>
      <c r="AC119" s="38"/>
      <c r="AD119" s="38"/>
      <c r="AE119" s="38"/>
      <c r="AT119" s="17" t="s">
        <v>78</v>
      </c>
      <c r="AU119" s="17" t="s">
        <v>141</v>
      </c>
      <c r="BK119" s="201">
        <f>BK120+BK129+BK136</f>
        <v>0</v>
      </c>
    </row>
    <row r="120" s="12" customFormat="1" ht="25.92" customHeight="1">
      <c r="A120" s="12"/>
      <c r="B120" s="202"/>
      <c r="C120" s="203"/>
      <c r="D120" s="204" t="s">
        <v>78</v>
      </c>
      <c r="E120" s="205" t="s">
        <v>2644</v>
      </c>
      <c r="F120" s="205" t="s">
        <v>2645</v>
      </c>
      <c r="G120" s="203"/>
      <c r="H120" s="203"/>
      <c r="I120" s="206"/>
      <c r="J120" s="207">
        <f>BK120</f>
        <v>0</v>
      </c>
      <c r="K120" s="203"/>
      <c r="L120" s="208"/>
      <c r="M120" s="209"/>
      <c r="N120" s="210"/>
      <c r="O120" s="210"/>
      <c r="P120" s="211">
        <f>SUM(P121:P128)</f>
        <v>0</v>
      </c>
      <c r="Q120" s="210"/>
      <c r="R120" s="211">
        <f>SUM(R121:R128)</f>
        <v>0</v>
      </c>
      <c r="S120" s="210"/>
      <c r="T120" s="212">
        <f>SUM(T121:T128)</f>
        <v>0</v>
      </c>
      <c r="U120" s="12"/>
      <c r="V120" s="12"/>
      <c r="W120" s="12"/>
      <c r="X120" s="12"/>
      <c r="Y120" s="12"/>
      <c r="Z120" s="12"/>
      <c r="AA120" s="12"/>
      <c r="AB120" s="12"/>
      <c r="AC120" s="12"/>
      <c r="AD120" s="12"/>
      <c r="AE120" s="12"/>
      <c r="AR120" s="213" t="s">
        <v>127</v>
      </c>
      <c r="AT120" s="214" t="s">
        <v>78</v>
      </c>
      <c r="AU120" s="214" t="s">
        <v>79</v>
      </c>
      <c r="AY120" s="213" t="s">
        <v>181</v>
      </c>
      <c r="BK120" s="215">
        <f>SUM(BK121:BK128)</f>
        <v>0</v>
      </c>
    </row>
    <row r="121" s="2" customFormat="1" ht="21.75" customHeight="1">
      <c r="A121" s="38"/>
      <c r="B121" s="39"/>
      <c r="C121" s="218" t="s">
        <v>86</v>
      </c>
      <c r="D121" s="218" t="s">
        <v>183</v>
      </c>
      <c r="E121" s="219" t="s">
        <v>2646</v>
      </c>
      <c r="F121" s="220" t="s">
        <v>2647</v>
      </c>
      <c r="G121" s="221" t="s">
        <v>241</v>
      </c>
      <c r="H121" s="222">
        <v>11</v>
      </c>
      <c r="I121" s="223"/>
      <c r="J121" s="224">
        <f>ROUND(I121*H121,2)</f>
        <v>0</v>
      </c>
      <c r="K121" s="220" t="s">
        <v>729</v>
      </c>
      <c r="L121" s="44"/>
      <c r="M121" s="225" t="s">
        <v>1</v>
      </c>
      <c r="N121" s="226" t="s">
        <v>45</v>
      </c>
      <c r="O121" s="91"/>
      <c r="P121" s="227">
        <f>O121*H121</f>
        <v>0</v>
      </c>
      <c r="Q121" s="227">
        <v>0</v>
      </c>
      <c r="R121" s="227">
        <f>Q121*H121</f>
        <v>0</v>
      </c>
      <c r="S121" s="227">
        <v>0</v>
      </c>
      <c r="T121" s="228">
        <f>S121*H121</f>
        <v>0</v>
      </c>
      <c r="U121" s="38"/>
      <c r="V121" s="38"/>
      <c r="W121" s="38"/>
      <c r="X121" s="38"/>
      <c r="Y121" s="38"/>
      <c r="Z121" s="38"/>
      <c r="AA121" s="38"/>
      <c r="AB121" s="38"/>
      <c r="AC121" s="38"/>
      <c r="AD121" s="38"/>
      <c r="AE121" s="38"/>
      <c r="AR121" s="229" t="s">
        <v>228</v>
      </c>
      <c r="AT121" s="229" t="s">
        <v>183</v>
      </c>
      <c r="AU121" s="229" t="s">
        <v>86</v>
      </c>
      <c r="AY121" s="17" t="s">
        <v>181</v>
      </c>
      <c r="BE121" s="230">
        <f>IF(N121="základní",J121,0)</f>
        <v>0</v>
      </c>
      <c r="BF121" s="230">
        <f>IF(N121="snížená",J121,0)</f>
        <v>0</v>
      </c>
      <c r="BG121" s="230">
        <f>IF(N121="zákl. přenesená",J121,0)</f>
        <v>0</v>
      </c>
      <c r="BH121" s="230">
        <f>IF(N121="sníž. přenesená",J121,0)</f>
        <v>0</v>
      </c>
      <c r="BI121" s="230">
        <f>IF(N121="nulová",J121,0)</f>
        <v>0</v>
      </c>
      <c r="BJ121" s="17" t="s">
        <v>127</v>
      </c>
      <c r="BK121" s="230">
        <f>ROUND(I121*H121,2)</f>
        <v>0</v>
      </c>
      <c r="BL121" s="17" t="s">
        <v>228</v>
      </c>
      <c r="BM121" s="229" t="s">
        <v>127</v>
      </c>
    </row>
    <row r="122" s="2" customFormat="1" ht="21.75" customHeight="1">
      <c r="A122" s="38"/>
      <c r="B122" s="39"/>
      <c r="C122" s="218" t="s">
        <v>127</v>
      </c>
      <c r="D122" s="218" t="s">
        <v>183</v>
      </c>
      <c r="E122" s="219" t="s">
        <v>2648</v>
      </c>
      <c r="F122" s="220" t="s">
        <v>2649</v>
      </c>
      <c r="G122" s="221" t="s">
        <v>241</v>
      </c>
      <c r="H122" s="222">
        <v>16</v>
      </c>
      <c r="I122" s="223"/>
      <c r="J122" s="224">
        <f>ROUND(I122*H122,2)</f>
        <v>0</v>
      </c>
      <c r="K122" s="220" t="s">
        <v>729</v>
      </c>
      <c r="L122" s="44"/>
      <c r="M122" s="225" t="s">
        <v>1</v>
      </c>
      <c r="N122" s="226" t="s">
        <v>45</v>
      </c>
      <c r="O122" s="91"/>
      <c r="P122" s="227">
        <f>O122*H122</f>
        <v>0</v>
      </c>
      <c r="Q122" s="227">
        <v>0</v>
      </c>
      <c r="R122" s="227">
        <f>Q122*H122</f>
        <v>0</v>
      </c>
      <c r="S122" s="227">
        <v>0</v>
      </c>
      <c r="T122" s="228">
        <f>S122*H122</f>
        <v>0</v>
      </c>
      <c r="U122" s="38"/>
      <c r="V122" s="38"/>
      <c r="W122" s="38"/>
      <c r="X122" s="38"/>
      <c r="Y122" s="38"/>
      <c r="Z122" s="38"/>
      <c r="AA122" s="38"/>
      <c r="AB122" s="38"/>
      <c r="AC122" s="38"/>
      <c r="AD122" s="38"/>
      <c r="AE122" s="38"/>
      <c r="AR122" s="229" t="s">
        <v>228</v>
      </c>
      <c r="AT122" s="229" t="s">
        <v>183</v>
      </c>
      <c r="AU122" s="229" t="s">
        <v>86</v>
      </c>
      <c r="AY122" s="17" t="s">
        <v>181</v>
      </c>
      <c r="BE122" s="230">
        <f>IF(N122="základní",J122,0)</f>
        <v>0</v>
      </c>
      <c r="BF122" s="230">
        <f>IF(N122="snížená",J122,0)</f>
        <v>0</v>
      </c>
      <c r="BG122" s="230">
        <f>IF(N122="zákl. přenesená",J122,0)</f>
        <v>0</v>
      </c>
      <c r="BH122" s="230">
        <f>IF(N122="sníž. přenesená",J122,0)</f>
        <v>0</v>
      </c>
      <c r="BI122" s="230">
        <f>IF(N122="nulová",J122,0)</f>
        <v>0</v>
      </c>
      <c r="BJ122" s="17" t="s">
        <v>127</v>
      </c>
      <c r="BK122" s="230">
        <f>ROUND(I122*H122,2)</f>
        <v>0</v>
      </c>
      <c r="BL122" s="17" t="s">
        <v>228</v>
      </c>
      <c r="BM122" s="229" t="s">
        <v>188</v>
      </c>
    </row>
    <row r="123" s="2" customFormat="1" ht="21.75" customHeight="1">
      <c r="A123" s="38"/>
      <c r="B123" s="39"/>
      <c r="C123" s="218" t="s">
        <v>200</v>
      </c>
      <c r="D123" s="218" t="s">
        <v>183</v>
      </c>
      <c r="E123" s="219" t="s">
        <v>2650</v>
      </c>
      <c r="F123" s="220" t="s">
        <v>2651</v>
      </c>
      <c r="G123" s="221" t="s">
        <v>241</v>
      </c>
      <c r="H123" s="222">
        <v>31</v>
      </c>
      <c r="I123" s="223"/>
      <c r="J123" s="224">
        <f>ROUND(I123*H123,2)</f>
        <v>0</v>
      </c>
      <c r="K123" s="220" t="s">
        <v>729</v>
      </c>
      <c r="L123" s="44"/>
      <c r="M123" s="225" t="s">
        <v>1</v>
      </c>
      <c r="N123" s="226" t="s">
        <v>45</v>
      </c>
      <c r="O123" s="91"/>
      <c r="P123" s="227">
        <f>O123*H123</f>
        <v>0</v>
      </c>
      <c r="Q123" s="227">
        <v>0</v>
      </c>
      <c r="R123" s="227">
        <f>Q123*H123</f>
        <v>0</v>
      </c>
      <c r="S123" s="227">
        <v>0</v>
      </c>
      <c r="T123" s="228">
        <f>S123*H123</f>
        <v>0</v>
      </c>
      <c r="U123" s="38"/>
      <c r="V123" s="38"/>
      <c r="W123" s="38"/>
      <c r="X123" s="38"/>
      <c r="Y123" s="38"/>
      <c r="Z123" s="38"/>
      <c r="AA123" s="38"/>
      <c r="AB123" s="38"/>
      <c r="AC123" s="38"/>
      <c r="AD123" s="38"/>
      <c r="AE123" s="38"/>
      <c r="AR123" s="229" t="s">
        <v>228</v>
      </c>
      <c r="AT123" s="229" t="s">
        <v>183</v>
      </c>
      <c r="AU123" s="229" t="s">
        <v>86</v>
      </c>
      <c r="AY123" s="17" t="s">
        <v>181</v>
      </c>
      <c r="BE123" s="230">
        <f>IF(N123="základní",J123,0)</f>
        <v>0</v>
      </c>
      <c r="BF123" s="230">
        <f>IF(N123="snížená",J123,0)</f>
        <v>0</v>
      </c>
      <c r="BG123" s="230">
        <f>IF(N123="zákl. přenesená",J123,0)</f>
        <v>0</v>
      </c>
      <c r="BH123" s="230">
        <f>IF(N123="sníž. přenesená",J123,0)</f>
        <v>0</v>
      </c>
      <c r="BI123" s="230">
        <f>IF(N123="nulová",J123,0)</f>
        <v>0</v>
      </c>
      <c r="BJ123" s="17" t="s">
        <v>127</v>
      </c>
      <c r="BK123" s="230">
        <f>ROUND(I123*H123,2)</f>
        <v>0</v>
      </c>
      <c r="BL123" s="17" t="s">
        <v>228</v>
      </c>
      <c r="BM123" s="229" t="s">
        <v>203</v>
      </c>
    </row>
    <row r="124" s="2" customFormat="1" ht="21.75" customHeight="1">
      <c r="A124" s="38"/>
      <c r="B124" s="39"/>
      <c r="C124" s="218" t="s">
        <v>188</v>
      </c>
      <c r="D124" s="218" t="s">
        <v>183</v>
      </c>
      <c r="E124" s="219" t="s">
        <v>2652</v>
      </c>
      <c r="F124" s="220" t="s">
        <v>2653</v>
      </c>
      <c r="G124" s="221" t="s">
        <v>241</v>
      </c>
      <c r="H124" s="222">
        <v>65</v>
      </c>
      <c r="I124" s="223"/>
      <c r="J124" s="224">
        <f>ROUND(I124*H124,2)</f>
        <v>0</v>
      </c>
      <c r="K124" s="220" t="s">
        <v>729</v>
      </c>
      <c r="L124" s="44"/>
      <c r="M124" s="225" t="s">
        <v>1</v>
      </c>
      <c r="N124" s="226" t="s">
        <v>45</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228</v>
      </c>
      <c r="AT124" s="229" t="s">
        <v>183</v>
      </c>
      <c r="AU124" s="229" t="s">
        <v>86</v>
      </c>
      <c r="AY124" s="17" t="s">
        <v>181</v>
      </c>
      <c r="BE124" s="230">
        <f>IF(N124="základní",J124,0)</f>
        <v>0</v>
      </c>
      <c r="BF124" s="230">
        <f>IF(N124="snížená",J124,0)</f>
        <v>0</v>
      </c>
      <c r="BG124" s="230">
        <f>IF(N124="zákl. přenesená",J124,0)</f>
        <v>0</v>
      </c>
      <c r="BH124" s="230">
        <f>IF(N124="sníž. přenesená",J124,0)</f>
        <v>0</v>
      </c>
      <c r="BI124" s="230">
        <f>IF(N124="nulová",J124,0)</f>
        <v>0</v>
      </c>
      <c r="BJ124" s="17" t="s">
        <v>127</v>
      </c>
      <c r="BK124" s="230">
        <f>ROUND(I124*H124,2)</f>
        <v>0</v>
      </c>
      <c r="BL124" s="17" t="s">
        <v>228</v>
      </c>
      <c r="BM124" s="229" t="s">
        <v>208</v>
      </c>
    </row>
    <row r="125" s="2" customFormat="1" ht="16.5" customHeight="1">
      <c r="A125" s="38"/>
      <c r="B125" s="39"/>
      <c r="C125" s="218" t="s">
        <v>211</v>
      </c>
      <c r="D125" s="218" t="s">
        <v>183</v>
      </c>
      <c r="E125" s="219" t="s">
        <v>2654</v>
      </c>
      <c r="F125" s="220" t="s">
        <v>2655</v>
      </c>
      <c r="G125" s="221" t="s">
        <v>241</v>
      </c>
      <c r="H125" s="222">
        <v>123</v>
      </c>
      <c r="I125" s="223"/>
      <c r="J125" s="224">
        <f>ROUND(I125*H125,2)</f>
        <v>0</v>
      </c>
      <c r="K125" s="220" t="s">
        <v>729</v>
      </c>
      <c r="L125" s="44"/>
      <c r="M125" s="225" t="s">
        <v>1</v>
      </c>
      <c r="N125" s="226" t="s">
        <v>45</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228</v>
      </c>
      <c r="AT125" s="229" t="s">
        <v>183</v>
      </c>
      <c r="AU125" s="229" t="s">
        <v>86</v>
      </c>
      <c r="AY125" s="17" t="s">
        <v>181</v>
      </c>
      <c r="BE125" s="230">
        <f>IF(N125="základní",J125,0)</f>
        <v>0</v>
      </c>
      <c r="BF125" s="230">
        <f>IF(N125="snížená",J125,0)</f>
        <v>0</v>
      </c>
      <c r="BG125" s="230">
        <f>IF(N125="zákl. přenesená",J125,0)</f>
        <v>0</v>
      </c>
      <c r="BH125" s="230">
        <f>IF(N125="sníž. přenesená",J125,0)</f>
        <v>0</v>
      </c>
      <c r="BI125" s="230">
        <f>IF(N125="nulová",J125,0)</f>
        <v>0</v>
      </c>
      <c r="BJ125" s="17" t="s">
        <v>127</v>
      </c>
      <c r="BK125" s="230">
        <f>ROUND(I125*H125,2)</f>
        <v>0</v>
      </c>
      <c r="BL125" s="17" t="s">
        <v>228</v>
      </c>
      <c r="BM125" s="229" t="s">
        <v>214</v>
      </c>
    </row>
    <row r="126" s="2" customFormat="1" ht="16.5" customHeight="1">
      <c r="A126" s="38"/>
      <c r="B126" s="39"/>
      <c r="C126" s="218" t="s">
        <v>203</v>
      </c>
      <c r="D126" s="218" t="s">
        <v>183</v>
      </c>
      <c r="E126" s="219" t="s">
        <v>2656</v>
      </c>
      <c r="F126" s="220" t="s">
        <v>2657</v>
      </c>
      <c r="G126" s="221" t="s">
        <v>241</v>
      </c>
      <c r="H126" s="222">
        <v>104</v>
      </c>
      <c r="I126" s="223"/>
      <c r="J126" s="224">
        <f>ROUND(I126*H126,2)</f>
        <v>0</v>
      </c>
      <c r="K126" s="220" t="s">
        <v>729</v>
      </c>
      <c r="L126" s="44"/>
      <c r="M126" s="225" t="s">
        <v>1</v>
      </c>
      <c r="N126" s="226" t="s">
        <v>45</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228</v>
      </c>
      <c r="AT126" s="229" t="s">
        <v>183</v>
      </c>
      <c r="AU126" s="229" t="s">
        <v>86</v>
      </c>
      <c r="AY126" s="17" t="s">
        <v>181</v>
      </c>
      <c r="BE126" s="230">
        <f>IF(N126="základní",J126,0)</f>
        <v>0</v>
      </c>
      <c r="BF126" s="230">
        <f>IF(N126="snížená",J126,0)</f>
        <v>0</v>
      </c>
      <c r="BG126" s="230">
        <f>IF(N126="zákl. přenesená",J126,0)</f>
        <v>0</v>
      </c>
      <c r="BH126" s="230">
        <f>IF(N126="sníž. přenesená",J126,0)</f>
        <v>0</v>
      </c>
      <c r="BI126" s="230">
        <f>IF(N126="nulová",J126,0)</f>
        <v>0</v>
      </c>
      <c r="BJ126" s="17" t="s">
        <v>127</v>
      </c>
      <c r="BK126" s="230">
        <f>ROUND(I126*H126,2)</f>
        <v>0</v>
      </c>
      <c r="BL126" s="17" t="s">
        <v>228</v>
      </c>
      <c r="BM126" s="229" t="s">
        <v>8</v>
      </c>
    </row>
    <row r="127" s="2" customFormat="1" ht="16.5" customHeight="1">
      <c r="A127" s="38"/>
      <c r="B127" s="39"/>
      <c r="C127" s="218" t="s">
        <v>220</v>
      </c>
      <c r="D127" s="218" t="s">
        <v>183</v>
      </c>
      <c r="E127" s="219" t="s">
        <v>2658</v>
      </c>
      <c r="F127" s="220" t="s">
        <v>2659</v>
      </c>
      <c r="G127" s="221" t="s">
        <v>241</v>
      </c>
      <c r="H127" s="222">
        <v>19</v>
      </c>
      <c r="I127" s="223"/>
      <c r="J127" s="224">
        <f>ROUND(I127*H127,2)</f>
        <v>0</v>
      </c>
      <c r="K127" s="220" t="s">
        <v>729</v>
      </c>
      <c r="L127" s="44"/>
      <c r="M127" s="225" t="s">
        <v>1</v>
      </c>
      <c r="N127" s="226" t="s">
        <v>45</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228</v>
      </c>
      <c r="AT127" s="229" t="s">
        <v>183</v>
      </c>
      <c r="AU127" s="229" t="s">
        <v>86</v>
      </c>
      <c r="AY127" s="17" t="s">
        <v>181</v>
      </c>
      <c r="BE127" s="230">
        <f>IF(N127="základní",J127,0)</f>
        <v>0</v>
      </c>
      <c r="BF127" s="230">
        <f>IF(N127="snížená",J127,0)</f>
        <v>0</v>
      </c>
      <c r="BG127" s="230">
        <f>IF(N127="zákl. přenesená",J127,0)</f>
        <v>0</v>
      </c>
      <c r="BH127" s="230">
        <f>IF(N127="sníž. přenesená",J127,0)</f>
        <v>0</v>
      </c>
      <c r="BI127" s="230">
        <f>IF(N127="nulová",J127,0)</f>
        <v>0</v>
      </c>
      <c r="BJ127" s="17" t="s">
        <v>127</v>
      </c>
      <c r="BK127" s="230">
        <f>ROUND(I127*H127,2)</f>
        <v>0</v>
      </c>
      <c r="BL127" s="17" t="s">
        <v>228</v>
      </c>
      <c r="BM127" s="229" t="s">
        <v>223</v>
      </c>
    </row>
    <row r="128" s="2" customFormat="1" ht="16.5" customHeight="1">
      <c r="A128" s="38"/>
      <c r="B128" s="39"/>
      <c r="C128" s="218" t="s">
        <v>208</v>
      </c>
      <c r="D128" s="218" t="s">
        <v>183</v>
      </c>
      <c r="E128" s="219" t="s">
        <v>2660</v>
      </c>
      <c r="F128" s="220" t="s">
        <v>2661</v>
      </c>
      <c r="G128" s="221" t="s">
        <v>218</v>
      </c>
      <c r="H128" s="222">
        <v>0.248</v>
      </c>
      <c r="I128" s="223"/>
      <c r="J128" s="224">
        <f>ROUND(I128*H128,2)</f>
        <v>0</v>
      </c>
      <c r="K128" s="220" t="s">
        <v>729</v>
      </c>
      <c r="L128" s="44"/>
      <c r="M128" s="225" t="s">
        <v>1</v>
      </c>
      <c r="N128" s="226" t="s">
        <v>45</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228</v>
      </c>
      <c r="AT128" s="229" t="s">
        <v>183</v>
      </c>
      <c r="AU128" s="229" t="s">
        <v>86</v>
      </c>
      <c r="AY128" s="17" t="s">
        <v>181</v>
      </c>
      <c r="BE128" s="230">
        <f>IF(N128="základní",J128,0)</f>
        <v>0</v>
      </c>
      <c r="BF128" s="230">
        <f>IF(N128="snížená",J128,0)</f>
        <v>0</v>
      </c>
      <c r="BG128" s="230">
        <f>IF(N128="zákl. přenesená",J128,0)</f>
        <v>0</v>
      </c>
      <c r="BH128" s="230">
        <f>IF(N128="sníž. přenesená",J128,0)</f>
        <v>0</v>
      </c>
      <c r="BI128" s="230">
        <f>IF(N128="nulová",J128,0)</f>
        <v>0</v>
      </c>
      <c r="BJ128" s="17" t="s">
        <v>127</v>
      </c>
      <c r="BK128" s="230">
        <f>ROUND(I128*H128,2)</f>
        <v>0</v>
      </c>
      <c r="BL128" s="17" t="s">
        <v>228</v>
      </c>
      <c r="BM128" s="229" t="s">
        <v>228</v>
      </c>
    </row>
    <row r="129" s="12" customFormat="1" ht="25.92" customHeight="1">
      <c r="A129" s="12"/>
      <c r="B129" s="202"/>
      <c r="C129" s="203"/>
      <c r="D129" s="204" t="s">
        <v>78</v>
      </c>
      <c r="E129" s="205" t="s">
        <v>2078</v>
      </c>
      <c r="F129" s="205" t="s">
        <v>2662</v>
      </c>
      <c r="G129" s="203"/>
      <c r="H129" s="203"/>
      <c r="I129" s="206"/>
      <c r="J129" s="207">
        <f>BK129</f>
        <v>0</v>
      </c>
      <c r="K129" s="203"/>
      <c r="L129" s="208"/>
      <c r="M129" s="209"/>
      <c r="N129" s="210"/>
      <c r="O129" s="210"/>
      <c r="P129" s="211">
        <f>SUM(P130:P135)</f>
        <v>0</v>
      </c>
      <c r="Q129" s="210"/>
      <c r="R129" s="211">
        <f>SUM(R130:R135)</f>
        <v>0</v>
      </c>
      <c r="S129" s="210"/>
      <c r="T129" s="212">
        <f>SUM(T130:T135)</f>
        <v>0</v>
      </c>
      <c r="U129" s="12"/>
      <c r="V129" s="12"/>
      <c r="W129" s="12"/>
      <c r="X129" s="12"/>
      <c r="Y129" s="12"/>
      <c r="Z129" s="12"/>
      <c r="AA129" s="12"/>
      <c r="AB129" s="12"/>
      <c r="AC129" s="12"/>
      <c r="AD129" s="12"/>
      <c r="AE129" s="12"/>
      <c r="AR129" s="213" t="s">
        <v>127</v>
      </c>
      <c r="AT129" s="214" t="s">
        <v>78</v>
      </c>
      <c r="AU129" s="214" t="s">
        <v>79</v>
      </c>
      <c r="AY129" s="213" t="s">
        <v>181</v>
      </c>
      <c r="BK129" s="215">
        <f>SUM(BK130:BK135)</f>
        <v>0</v>
      </c>
    </row>
    <row r="130" s="2" customFormat="1" ht="16.5" customHeight="1">
      <c r="A130" s="38"/>
      <c r="B130" s="39"/>
      <c r="C130" s="218" t="s">
        <v>232</v>
      </c>
      <c r="D130" s="218" t="s">
        <v>183</v>
      </c>
      <c r="E130" s="219" t="s">
        <v>2663</v>
      </c>
      <c r="F130" s="220" t="s">
        <v>2664</v>
      </c>
      <c r="G130" s="221" t="s">
        <v>235</v>
      </c>
      <c r="H130" s="222">
        <v>1</v>
      </c>
      <c r="I130" s="223"/>
      <c r="J130" s="224">
        <f>ROUND(I130*H130,2)</f>
        <v>0</v>
      </c>
      <c r="K130" s="220" t="s">
        <v>729</v>
      </c>
      <c r="L130" s="44"/>
      <c r="M130" s="225" t="s">
        <v>1</v>
      </c>
      <c r="N130" s="226" t="s">
        <v>45</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228</v>
      </c>
      <c r="AT130" s="229" t="s">
        <v>183</v>
      </c>
      <c r="AU130" s="229" t="s">
        <v>86</v>
      </c>
      <c r="AY130" s="17" t="s">
        <v>181</v>
      </c>
      <c r="BE130" s="230">
        <f>IF(N130="základní",J130,0)</f>
        <v>0</v>
      </c>
      <c r="BF130" s="230">
        <f>IF(N130="snížená",J130,0)</f>
        <v>0</v>
      </c>
      <c r="BG130" s="230">
        <f>IF(N130="zákl. přenesená",J130,0)</f>
        <v>0</v>
      </c>
      <c r="BH130" s="230">
        <f>IF(N130="sníž. přenesená",J130,0)</f>
        <v>0</v>
      </c>
      <c r="BI130" s="230">
        <f>IF(N130="nulová",J130,0)</f>
        <v>0</v>
      </c>
      <c r="BJ130" s="17" t="s">
        <v>127</v>
      </c>
      <c r="BK130" s="230">
        <f>ROUND(I130*H130,2)</f>
        <v>0</v>
      </c>
      <c r="BL130" s="17" t="s">
        <v>228</v>
      </c>
      <c r="BM130" s="229" t="s">
        <v>236</v>
      </c>
    </row>
    <row r="131" s="2" customFormat="1" ht="16.5" customHeight="1">
      <c r="A131" s="38"/>
      <c r="B131" s="39"/>
      <c r="C131" s="218" t="s">
        <v>214</v>
      </c>
      <c r="D131" s="218" t="s">
        <v>183</v>
      </c>
      <c r="E131" s="219" t="s">
        <v>2665</v>
      </c>
      <c r="F131" s="220" t="s">
        <v>2666</v>
      </c>
      <c r="G131" s="221" t="s">
        <v>235</v>
      </c>
      <c r="H131" s="222">
        <v>2</v>
      </c>
      <c r="I131" s="223"/>
      <c r="J131" s="224">
        <f>ROUND(I131*H131,2)</f>
        <v>0</v>
      </c>
      <c r="K131" s="220" t="s">
        <v>729</v>
      </c>
      <c r="L131" s="44"/>
      <c r="M131" s="225" t="s">
        <v>1</v>
      </c>
      <c r="N131" s="226" t="s">
        <v>45</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228</v>
      </c>
      <c r="AT131" s="229" t="s">
        <v>183</v>
      </c>
      <c r="AU131" s="229" t="s">
        <v>86</v>
      </c>
      <c r="AY131" s="17" t="s">
        <v>181</v>
      </c>
      <c r="BE131" s="230">
        <f>IF(N131="základní",J131,0)</f>
        <v>0</v>
      </c>
      <c r="BF131" s="230">
        <f>IF(N131="snížená",J131,0)</f>
        <v>0</v>
      </c>
      <c r="BG131" s="230">
        <f>IF(N131="zákl. přenesená",J131,0)</f>
        <v>0</v>
      </c>
      <c r="BH131" s="230">
        <f>IF(N131="sníž. přenesená",J131,0)</f>
        <v>0</v>
      </c>
      <c r="BI131" s="230">
        <f>IF(N131="nulová",J131,0)</f>
        <v>0</v>
      </c>
      <c r="BJ131" s="17" t="s">
        <v>127</v>
      </c>
      <c r="BK131" s="230">
        <f>ROUND(I131*H131,2)</f>
        <v>0</v>
      </c>
      <c r="BL131" s="17" t="s">
        <v>228</v>
      </c>
      <c r="BM131" s="229" t="s">
        <v>242</v>
      </c>
    </row>
    <row r="132" s="2" customFormat="1" ht="16.5" customHeight="1">
      <c r="A132" s="38"/>
      <c r="B132" s="39"/>
      <c r="C132" s="218" t="s">
        <v>244</v>
      </c>
      <c r="D132" s="218" t="s">
        <v>183</v>
      </c>
      <c r="E132" s="219" t="s">
        <v>2667</v>
      </c>
      <c r="F132" s="220" t="s">
        <v>2668</v>
      </c>
      <c r="G132" s="221" t="s">
        <v>235</v>
      </c>
      <c r="H132" s="222">
        <v>2</v>
      </c>
      <c r="I132" s="223"/>
      <c r="J132" s="224">
        <f>ROUND(I132*H132,2)</f>
        <v>0</v>
      </c>
      <c r="K132" s="220" t="s">
        <v>729</v>
      </c>
      <c r="L132" s="44"/>
      <c r="M132" s="225" t="s">
        <v>1</v>
      </c>
      <c r="N132" s="226" t="s">
        <v>45</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228</v>
      </c>
      <c r="AT132" s="229" t="s">
        <v>183</v>
      </c>
      <c r="AU132" s="229" t="s">
        <v>86</v>
      </c>
      <c r="AY132" s="17" t="s">
        <v>181</v>
      </c>
      <c r="BE132" s="230">
        <f>IF(N132="základní",J132,0)</f>
        <v>0</v>
      </c>
      <c r="BF132" s="230">
        <f>IF(N132="snížená",J132,0)</f>
        <v>0</v>
      </c>
      <c r="BG132" s="230">
        <f>IF(N132="zákl. přenesená",J132,0)</f>
        <v>0</v>
      </c>
      <c r="BH132" s="230">
        <f>IF(N132="sníž. přenesená",J132,0)</f>
        <v>0</v>
      </c>
      <c r="BI132" s="230">
        <f>IF(N132="nulová",J132,0)</f>
        <v>0</v>
      </c>
      <c r="BJ132" s="17" t="s">
        <v>127</v>
      </c>
      <c r="BK132" s="230">
        <f>ROUND(I132*H132,2)</f>
        <v>0</v>
      </c>
      <c r="BL132" s="17" t="s">
        <v>228</v>
      </c>
      <c r="BM132" s="229" t="s">
        <v>247</v>
      </c>
    </row>
    <row r="133" s="2" customFormat="1" ht="16.5" customHeight="1">
      <c r="A133" s="38"/>
      <c r="B133" s="39"/>
      <c r="C133" s="218" t="s">
        <v>8</v>
      </c>
      <c r="D133" s="218" t="s">
        <v>183</v>
      </c>
      <c r="E133" s="219" t="s">
        <v>2669</v>
      </c>
      <c r="F133" s="220" t="s">
        <v>2670</v>
      </c>
      <c r="G133" s="221" t="s">
        <v>2454</v>
      </c>
      <c r="H133" s="222">
        <v>1</v>
      </c>
      <c r="I133" s="223"/>
      <c r="J133" s="224">
        <f>ROUND(I133*H133,2)</f>
        <v>0</v>
      </c>
      <c r="K133" s="220" t="s">
        <v>729</v>
      </c>
      <c r="L133" s="44"/>
      <c r="M133" s="225" t="s">
        <v>1</v>
      </c>
      <c r="N133" s="226" t="s">
        <v>45</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228</v>
      </c>
      <c r="AT133" s="229" t="s">
        <v>183</v>
      </c>
      <c r="AU133" s="229" t="s">
        <v>86</v>
      </c>
      <c r="AY133" s="17" t="s">
        <v>181</v>
      </c>
      <c r="BE133" s="230">
        <f>IF(N133="základní",J133,0)</f>
        <v>0</v>
      </c>
      <c r="BF133" s="230">
        <f>IF(N133="snížená",J133,0)</f>
        <v>0</v>
      </c>
      <c r="BG133" s="230">
        <f>IF(N133="zákl. přenesená",J133,0)</f>
        <v>0</v>
      </c>
      <c r="BH133" s="230">
        <f>IF(N133="sníž. přenesená",J133,0)</f>
        <v>0</v>
      </c>
      <c r="BI133" s="230">
        <f>IF(N133="nulová",J133,0)</f>
        <v>0</v>
      </c>
      <c r="BJ133" s="17" t="s">
        <v>127</v>
      </c>
      <c r="BK133" s="230">
        <f>ROUND(I133*H133,2)</f>
        <v>0</v>
      </c>
      <c r="BL133" s="17" t="s">
        <v>228</v>
      </c>
      <c r="BM133" s="229" t="s">
        <v>249</v>
      </c>
    </row>
    <row r="134" s="2" customFormat="1" ht="16.5" customHeight="1">
      <c r="A134" s="38"/>
      <c r="B134" s="39"/>
      <c r="C134" s="218" t="s">
        <v>251</v>
      </c>
      <c r="D134" s="218" t="s">
        <v>183</v>
      </c>
      <c r="E134" s="219" t="s">
        <v>2671</v>
      </c>
      <c r="F134" s="220" t="s">
        <v>2672</v>
      </c>
      <c r="G134" s="221" t="s">
        <v>2454</v>
      </c>
      <c r="H134" s="222">
        <v>2</v>
      </c>
      <c r="I134" s="223"/>
      <c r="J134" s="224">
        <f>ROUND(I134*H134,2)</f>
        <v>0</v>
      </c>
      <c r="K134" s="220" t="s">
        <v>729</v>
      </c>
      <c r="L134" s="44"/>
      <c r="M134" s="225" t="s">
        <v>1</v>
      </c>
      <c r="N134" s="226" t="s">
        <v>45</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228</v>
      </c>
      <c r="AT134" s="229" t="s">
        <v>183</v>
      </c>
      <c r="AU134" s="229" t="s">
        <v>86</v>
      </c>
      <c r="AY134" s="17" t="s">
        <v>181</v>
      </c>
      <c r="BE134" s="230">
        <f>IF(N134="základní",J134,0)</f>
        <v>0</v>
      </c>
      <c r="BF134" s="230">
        <f>IF(N134="snížená",J134,0)</f>
        <v>0</v>
      </c>
      <c r="BG134" s="230">
        <f>IF(N134="zákl. přenesená",J134,0)</f>
        <v>0</v>
      </c>
      <c r="BH134" s="230">
        <f>IF(N134="sníž. přenesená",J134,0)</f>
        <v>0</v>
      </c>
      <c r="BI134" s="230">
        <f>IF(N134="nulová",J134,0)</f>
        <v>0</v>
      </c>
      <c r="BJ134" s="17" t="s">
        <v>127</v>
      </c>
      <c r="BK134" s="230">
        <f>ROUND(I134*H134,2)</f>
        <v>0</v>
      </c>
      <c r="BL134" s="17" t="s">
        <v>228</v>
      </c>
      <c r="BM134" s="229" t="s">
        <v>254</v>
      </c>
    </row>
    <row r="135" s="2" customFormat="1" ht="16.5" customHeight="1">
      <c r="A135" s="38"/>
      <c r="B135" s="39"/>
      <c r="C135" s="218" t="s">
        <v>223</v>
      </c>
      <c r="D135" s="218" t="s">
        <v>183</v>
      </c>
      <c r="E135" s="219" t="s">
        <v>2673</v>
      </c>
      <c r="F135" s="220" t="s">
        <v>2674</v>
      </c>
      <c r="G135" s="221" t="s">
        <v>218</v>
      </c>
      <c r="H135" s="222">
        <v>0.001</v>
      </c>
      <c r="I135" s="223"/>
      <c r="J135" s="224">
        <f>ROUND(I135*H135,2)</f>
        <v>0</v>
      </c>
      <c r="K135" s="220" t="s">
        <v>729</v>
      </c>
      <c r="L135" s="44"/>
      <c r="M135" s="225" t="s">
        <v>1</v>
      </c>
      <c r="N135" s="226" t="s">
        <v>45</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228</v>
      </c>
      <c r="AT135" s="229" t="s">
        <v>183</v>
      </c>
      <c r="AU135" s="229" t="s">
        <v>86</v>
      </c>
      <c r="AY135" s="17" t="s">
        <v>181</v>
      </c>
      <c r="BE135" s="230">
        <f>IF(N135="základní",J135,0)</f>
        <v>0</v>
      </c>
      <c r="BF135" s="230">
        <f>IF(N135="snížená",J135,0)</f>
        <v>0</v>
      </c>
      <c r="BG135" s="230">
        <f>IF(N135="zákl. přenesená",J135,0)</f>
        <v>0</v>
      </c>
      <c r="BH135" s="230">
        <f>IF(N135="sníž. přenesená",J135,0)</f>
        <v>0</v>
      </c>
      <c r="BI135" s="230">
        <f>IF(N135="nulová",J135,0)</f>
        <v>0</v>
      </c>
      <c r="BJ135" s="17" t="s">
        <v>127</v>
      </c>
      <c r="BK135" s="230">
        <f>ROUND(I135*H135,2)</f>
        <v>0</v>
      </c>
      <c r="BL135" s="17" t="s">
        <v>228</v>
      </c>
      <c r="BM135" s="229" t="s">
        <v>259</v>
      </c>
    </row>
    <row r="136" s="12" customFormat="1" ht="25.92" customHeight="1">
      <c r="A136" s="12"/>
      <c r="B136" s="202"/>
      <c r="C136" s="203"/>
      <c r="D136" s="204" t="s">
        <v>78</v>
      </c>
      <c r="E136" s="205" t="s">
        <v>2082</v>
      </c>
      <c r="F136" s="205" t="s">
        <v>2675</v>
      </c>
      <c r="G136" s="203"/>
      <c r="H136" s="203"/>
      <c r="I136" s="206"/>
      <c r="J136" s="207">
        <f>BK136</f>
        <v>0</v>
      </c>
      <c r="K136" s="203"/>
      <c r="L136" s="208"/>
      <c r="M136" s="209"/>
      <c r="N136" s="210"/>
      <c r="O136" s="210"/>
      <c r="P136" s="211">
        <f>SUM(P137:P150)</f>
        <v>0</v>
      </c>
      <c r="Q136" s="210"/>
      <c r="R136" s="211">
        <f>SUM(R137:R150)</f>
        <v>0</v>
      </c>
      <c r="S136" s="210"/>
      <c r="T136" s="212">
        <f>SUM(T137:T150)</f>
        <v>0</v>
      </c>
      <c r="U136" s="12"/>
      <c r="V136" s="12"/>
      <c r="W136" s="12"/>
      <c r="X136" s="12"/>
      <c r="Y136" s="12"/>
      <c r="Z136" s="12"/>
      <c r="AA136" s="12"/>
      <c r="AB136" s="12"/>
      <c r="AC136" s="12"/>
      <c r="AD136" s="12"/>
      <c r="AE136" s="12"/>
      <c r="AR136" s="213" t="s">
        <v>127</v>
      </c>
      <c r="AT136" s="214" t="s">
        <v>78</v>
      </c>
      <c r="AU136" s="214" t="s">
        <v>79</v>
      </c>
      <c r="AY136" s="213" t="s">
        <v>181</v>
      </c>
      <c r="BK136" s="215">
        <f>SUM(BK137:BK150)</f>
        <v>0</v>
      </c>
    </row>
    <row r="137" s="2" customFormat="1" ht="16.5" customHeight="1">
      <c r="A137" s="38"/>
      <c r="B137" s="39"/>
      <c r="C137" s="218" t="s">
        <v>262</v>
      </c>
      <c r="D137" s="218" t="s">
        <v>183</v>
      </c>
      <c r="E137" s="219" t="s">
        <v>2676</v>
      </c>
      <c r="F137" s="220" t="s">
        <v>2677</v>
      </c>
      <c r="G137" s="221" t="s">
        <v>227</v>
      </c>
      <c r="H137" s="222">
        <v>492</v>
      </c>
      <c r="I137" s="223"/>
      <c r="J137" s="224">
        <f>ROUND(I137*H137,2)</f>
        <v>0</v>
      </c>
      <c r="K137" s="220" t="s">
        <v>729</v>
      </c>
      <c r="L137" s="44"/>
      <c r="M137" s="225" t="s">
        <v>1</v>
      </c>
      <c r="N137" s="226" t="s">
        <v>45</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228</v>
      </c>
      <c r="AT137" s="229" t="s">
        <v>183</v>
      </c>
      <c r="AU137" s="229" t="s">
        <v>86</v>
      </c>
      <c r="AY137" s="17" t="s">
        <v>181</v>
      </c>
      <c r="BE137" s="230">
        <f>IF(N137="základní",J137,0)</f>
        <v>0</v>
      </c>
      <c r="BF137" s="230">
        <f>IF(N137="snížená",J137,0)</f>
        <v>0</v>
      </c>
      <c r="BG137" s="230">
        <f>IF(N137="zákl. přenesená",J137,0)</f>
        <v>0</v>
      </c>
      <c r="BH137" s="230">
        <f>IF(N137="sníž. přenesená",J137,0)</f>
        <v>0</v>
      </c>
      <c r="BI137" s="230">
        <f>IF(N137="nulová",J137,0)</f>
        <v>0</v>
      </c>
      <c r="BJ137" s="17" t="s">
        <v>127</v>
      </c>
      <c r="BK137" s="230">
        <f>ROUND(I137*H137,2)</f>
        <v>0</v>
      </c>
      <c r="BL137" s="17" t="s">
        <v>228</v>
      </c>
      <c r="BM137" s="229" t="s">
        <v>265</v>
      </c>
    </row>
    <row r="138" s="2" customFormat="1" ht="16.5" customHeight="1">
      <c r="A138" s="38"/>
      <c r="B138" s="39"/>
      <c r="C138" s="218" t="s">
        <v>228</v>
      </c>
      <c r="D138" s="218" t="s">
        <v>183</v>
      </c>
      <c r="E138" s="219" t="s">
        <v>2678</v>
      </c>
      <c r="F138" s="220" t="s">
        <v>2679</v>
      </c>
      <c r="G138" s="221" t="s">
        <v>241</v>
      </c>
      <c r="H138" s="222">
        <v>574</v>
      </c>
      <c r="I138" s="223"/>
      <c r="J138" s="224">
        <f>ROUND(I138*H138,2)</f>
        <v>0</v>
      </c>
      <c r="K138" s="220" t="s">
        <v>729</v>
      </c>
      <c r="L138" s="44"/>
      <c r="M138" s="225" t="s">
        <v>1</v>
      </c>
      <c r="N138" s="226" t="s">
        <v>45</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228</v>
      </c>
      <c r="AT138" s="229" t="s">
        <v>183</v>
      </c>
      <c r="AU138" s="229" t="s">
        <v>86</v>
      </c>
      <c r="AY138" s="17" t="s">
        <v>181</v>
      </c>
      <c r="BE138" s="230">
        <f>IF(N138="základní",J138,0)</f>
        <v>0</v>
      </c>
      <c r="BF138" s="230">
        <f>IF(N138="snížená",J138,0)</f>
        <v>0</v>
      </c>
      <c r="BG138" s="230">
        <f>IF(N138="zákl. přenesená",J138,0)</f>
        <v>0</v>
      </c>
      <c r="BH138" s="230">
        <f>IF(N138="sníž. přenesená",J138,0)</f>
        <v>0</v>
      </c>
      <c r="BI138" s="230">
        <f>IF(N138="nulová",J138,0)</f>
        <v>0</v>
      </c>
      <c r="BJ138" s="17" t="s">
        <v>127</v>
      </c>
      <c r="BK138" s="230">
        <f>ROUND(I138*H138,2)</f>
        <v>0</v>
      </c>
      <c r="BL138" s="17" t="s">
        <v>228</v>
      </c>
      <c r="BM138" s="229" t="s">
        <v>269</v>
      </c>
    </row>
    <row r="139" s="2" customFormat="1" ht="24.15" customHeight="1">
      <c r="A139" s="38"/>
      <c r="B139" s="39"/>
      <c r="C139" s="218" t="s">
        <v>275</v>
      </c>
      <c r="D139" s="218" t="s">
        <v>183</v>
      </c>
      <c r="E139" s="219" t="s">
        <v>2680</v>
      </c>
      <c r="F139" s="220" t="s">
        <v>2681</v>
      </c>
      <c r="G139" s="221" t="s">
        <v>227</v>
      </c>
      <c r="H139" s="222">
        <v>55</v>
      </c>
      <c r="I139" s="223"/>
      <c r="J139" s="224">
        <f>ROUND(I139*H139,2)</f>
        <v>0</v>
      </c>
      <c r="K139" s="220" t="s">
        <v>729</v>
      </c>
      <c r="L139" s="44"/>
      <c r="M139" s="225" t="s">
        <v>1</v>
      </c>
      <c r="N139" s="226" t="s">
        <v>45</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228</v>
      </c>
      <c r="AT139" s="229" t="s">
        <v>183</v>
      </c>
      <c r="AU139" s="229" t="s">
        <v>86</v>
      </c>
      <c r="AY139" s="17" t="s">
        <v>181</v>
      </c>
      <c r="BE139" s="230">
        <f>IF(N139="základní",J139,0)</f>
        <v>0</v>
      </c>
      <c r="BF139" s="230">
        <f>IF(N139="snížená",J139,0)</f>
        <v>0</v>
      </c>
      <c r="BG139" s="230">
        <f>IF(N139="zákl. přenesená",J139,0)</f>
        <v>0</v>
      </c>
      <c r="BH139" s="230">
        <f>IF(N139="sníž. přenesená",J139,0)</f>
        <v>0</v>
      </c>
      <c r="BI139" s="230">
        <f>IF(N139="nulová",J139,0)</f>
        <v>0</v>
      </c>
      <c r="BJ139" s="17" t="s">
        <v>127</v>
      </c>
      <c r="BK139" s="230">
        <f>ROUND(I139*H139,2)</f>
        <v>0</v>
      </c>
      <c r="BL139" s="17" t="s">
        <v>228</v>
      </c>
      <c r="BM139" s="229" t="s">
        <v>278</v>
      </c>
    </row>
    <row r="140" s="2" customFormat="1" ht="24.15" customHeight="1">
      <c r="A140" s="38"/>
      <c r="B140" s="39"/>
      <c r="C140" s="218" t="s">
        <v>236</v>
      </c>
      <c r="D140" s="218" t="s">
        <v>183</v>
      </c>
      <c r="E140" s="219" t="s">
        <v>2682</v>
      </c>
      <c r="F140" s="220" t="s">
        <v>2683</v>
      </c>
      <c r="G140" s="221" t="s">
        <v>227</v>
      </c>
      <c r="H140" s="222">
        <v>124</v>
      </c>
      <c r="I140" s="223"/>
      <c r="J140" s="224">
        <f>ROUND(I140*H140,2)</f>
        <v>0</v>
      </c>
      <c r="K140" s="220" t="s">
        <v>729</v>
      </c>
      <c r="L140" s="44"/>
      <c r="M140" s="225" t="s">
        <v>1</v>
      </c>
      <c r="N140" s="226" t="s">
        <v>45</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228</v>
      </c>
      <c r="AT140" s="229" t="s">
        <v>183</v>
      </c>
      <c r="AU140" s="229" t="s">
        <v>86</v>
      </c>
      <c r="AY140" s="17" t="s">
        <v>181</v>
      </c>
      <c r="BE140" s="230">
        <f>IF(N140="základní",J140,0)</f>
        <v>0</v>
      </c>
      <c r="BF140" s="230">
        <f>IF(N140="snížená",J140,0)</f>
        <v>0</v>
      </c>
      <c r="BG140" s="230">
        <f>IF(N140="zákl. přenesená",J140,0)</f>
        <v>0</v>
      </c>
      <c r="BH140" s="230">
        <f>IF(N140="sníž. přenesená",J140,0)</f>
        <v>0</v>
      </c>
      <c r="BI140" s="230">
        <f>IF(N140="nulová",J140,0)</f>
        <v>0</v>
      </c>
      <c r="BJ140" s="17" t="s">
        <v>127</v>
      </c>
      <c r="BK140" s="230">
        <f>ROUND(I140*H140,2)</f>
        <v>0</v>
      </c>
      <c r="BL140" s="17" t="s">
        <v>228</v>
      </c>
      <c r="BM140" s="229" t="s">
        <v>283</v>
      </c>
    </row>
    <row r="141" s="2" customFormat="1" ht="24.15" customHeight="1">
      <c r="A141" s="38"/>
      <c r="B141" s="39"/>
      <c r="C141" s="218" t="s">
        <v>286</v>
      </c>
      <c r="D141" s="218" t="s">
        <v>183</v>
      </c>
      <c r="E141" s="219" t="s">
        <v>2684</v>
      </c>
      <c r="F141" s="220" t="s">
        <v>2685</v>
      </c>
      <c r="G141" s="221" t="s">
        <v>227</v>
      </c>
      <c r="H141" s="222">
        <v>287</v>
      </c>
      <c r="I141" s="223"/>
      <c r="J141" s="224">
        <f>ROUND(I141*H141,2)</f>
        <v>0</v>
      </c>
      <c r="K141" s="220" t="s">
        <v>729</v>
      </c>
      <c r="L141" s="44"/>
      <c r="M141" s="225" t="s">
        <v>1</v>
      </c>
      <c r="N141" s="226" t="s">
        <v>45</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228</v>
      </c>
      <c r="AT141" s="229" t="s">
        <v>183</v>
      </c>
      <c r="AU141" s="229" t="s">
        <v>86</v>
      </c>
      <c r="AY141" s="17" t="s">
        <v>181</v>
      </c>
      <c r="BE141" s="230">
        <f>IF(N141="základní",J141,0)</f>
        <v>0</v>
      </c>
      <c r="BF141" s="230">
        <f>IF(N141="snížená",J141,0)</f>
        <v>0</v>
      </c>
      <c r="BG141" s="230">
        <f>IF(N141="zákl. přenesená",J141,0)</f>
        <v>0</v>
      </c>
      <c r="BH141" s="230">
        <f>IF(N141="sníž. přenesená",J141,0)</f>
        <v>0</v>
      </c>
      <c r="BI141" s="230">
        <f>IF(N141="nulová",J141,0)</f>
        <v>0</v>
      </c>
      <c r="BJ141" s="17" t="s">
        <v>127</v>
      </c>
      <c r="BK141" s="230">
        <f>ROUND(I141*H141,2)</f>
        <v>0</v>
      </c>
      <c r="BL141" s="17" t="s">
        <v>228</v>
      </c>
      <c r="BM141" s="229" t="s">
        <v>289</v>
      </c>
    </row>
    <row r="142" s="2" customFormat="1" ht="24.15" customHeight="1">
      <c r="A142" s="38"/>
      <c r="B142" s="39"/>
      <c r="C142" s="218" t="s">
        <v>242</v>
      </c>
      <c r="D142" s="218" t="s">
        <v>183</v>
      </c>
      <c r="E142" s="219" t="s">
        <v>2686</v>
      </c>
      <c r="F142" s="220" t="s">
        <v>2687</v>
      </c>
      <c r="G142" s="221" t="s">
        <v>227</v>
      </c>
      <c r="H142" s="222">
        <v>26</v>
      </c>
      <c r="I142" s="223"/>
      <c r="J142" s="224">
        <f>ROUND(I142*H142,2)</f>
        <v>0</v>
      </c>
      <c r="K142" s="220" t="s">
        <v>729</v>
      </c>
      <c r="L142" s="44"/>
      <c r="M142" s="225" t="s">
        <v>1</v>
      </c>
      <c r="N142" s="226" t="s">
        <v>45</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228</v>
      </c>
      <c r="AT142" s="229" t="s">
        <v>183</v>
      </c>
      <c r="AU142" s="229" t="s">
        <v>86</v>
      </c>
      <c r="AY142" s="17" t="s">
        <v>181</v>
      </c>
      <c r="BE142" s="230">
        <f>IF(N142="základní",J142,0)</f>
        <v>0</v>
      </c>
      <c r="BF142" s="230">
        <f>IF(N142="snížená",J142,0)</f>
        <v>0</v>
      </c>
      <c r="BG142" s="230">
        <f>IF(N142="zákl. přenesená",J142,0)</f>
        <v>0</v>
      </c>
      <c r="BH142" s="230">
        <f>IF(N142="sníž. přenesená",J142,0)</f>
        <v>0</v>
      </c>
      <c r="BI142" s="230">
        <f>IF(N142="nulová",J142,0)</f>
        <v>0</v>
      </c>
      <c r="BJ142" s="17" t="s">
        <v>127</v>
      </c>
      <c r="BK142" s="230">
        <f>ROUND(I142*H142,2)</f>
        <v>0</v>
      </c>
      <c r="BL142" s="17" t="s">
        <v>228</v>
      </c>
      <c r="BM142" s="229" t="s">
        <v>293</v>
      </c>
    </row>
    <row r="143" s="2" customFormat="1" ht="24.15" customHeight="1">
      <c r="A143" s="38"/>
      <c r="B143" s="39"/>
      <c r="C143" s="218" t="s">
        <v>7</v>
      </c>
      <c r="D143" s="218" t="s">
        <v>183</v>
      </c>
      <c r="E143" s="219" t="s">
        <v>2688</v>
      </c>
      <c r="F143" s="220" t="s">
        <v>2689</v>
      </c>
      <c r="G143" s="221" t="s">
        <v>235</v>
      </c>
      <c r="H143" s="222">
        <v>2</v>
      </c>
      <c r="I143" s="223"/>
      <c r="J143" s="224">
        <f>ROUND(I143*H143,2)</f>
        <v>0</v>
      </c>
      <c r="K143" s="220" t="s">
        <v>729</v>
      </c>
      <c r="L143" s="44"/>
      <c r="M143" s="225" t="s">
        <v>1</v>
      </c>
      <c r="N143" s="226" t="s">
        <v>45</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228</v>
      </c>
      <c r="AT143" s="229" t="s">
        <v>183</v>
      </c>
      <c r="AU143" s="229" t="s">
        <v>86</v>
      </c>
      <c r="AY143" s="17" t="s">
        <v>181</v>
      </c>
      <c r="BE143" s="230">
        <f>IF(N143="základní",J143,0)</f>
        <v>0</v>
      </c>
      <c r="BF143" s="230">
        <f>IF(N143="snížená",J143,0)</f>
        <v>0</v>
      </c>
      <c r="BG143" s="230">
        <f>IF(N143="zákl. přenesená",J143,0)</f>
        <v>0</v>
      </c>
      <c r="BH143" s="230">
        <f>IF(N143="sníž. přenesená",J143,0)</f>
        <v>0</v>
      </c>
      <c r="BI143" s="230">
        <f>IF(N143="nulová",J143,0)</f>
        <v>0</v>
      </c>
      <c r="BJ143" s="17" t="s">
        <v>127</v>
      </c>
      <c r="BK143" s="230">
        <f>ROUND(I143*H143,2)</f>
        <v>0</v>
      </c>
      <c r="BL143" s="17" t="s">
        <v>228</v>
      </c>
      <c r="BM143" s="229" t="s">
        <v>298</v>
      </c>
    </row>
    <row r="144" s="2" customFormat="1" ht="24.15" customHeight="1">
      <c r="A144" s="38"/>
      <c r="B144" s="39"/>
      <c r="C144" s="218" t="s">
        <v>247</v>
      </c>
      <c r="D144" s="218" t="s">
        <v>183</v>
      </c>
      <c r="E144" s="219" t="s">
        <v>2690</v>
      </c>
      <c r="F144" s="220" t="s">
        <v>2691</v>
      </c>
      <c r="G144" s="221" t="s">
        <v>235</v>
      </c>
      <c r="H144" s="222">
        <v>10</v>
      </c>
      <c r="I144" s="223"/>
      <c r="J144" s="224">
        <f>ROUND(I144*H144,2)</f>
        <v>0</v>
      </c>
      <c r="K144" s="220" t="s">
        <v>729</v>
      </c>
      <c r="L144" s="44"/>
      <c r="M144" s="225" t="s">
        <v>1</v>
      </c>
      <c r="N144" s="226" t="s">
        <v>45</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228</v>
      </c>
      <c r="AT144" s="229" t="s">
        <v>183</v>
      </c>
      <c r="AU144" s="229" t="s">
        <v>86</v>
      </c>
      <c r="AY144" s="17" t="s">
        <v>181</v>
      </c>
      <c r="BE144" s="230">
        <f>IF(N144="základní",J144,0)</f>
        <v>0</v>
      </c>
      <c r="BF144" s="230">
        <f>IF(N144="snížená",J144,0)</f>
        <v>0</v>
      </c>
      <c r="BG144" s="230">
        <f>IF(N144="zákl. přenesená",J144,0)</f>
        <v>0</v>
      </c>
      <c r="BH144" s="230">
        <f>IF(N144="sníž. přenesená",J144,0)</f>
        <v>0</v>
      </c>
      <c r="BI144" s="230">
        <f>IF(N144="nulová",J144,0)</f>
        <v>0</v>
      </c>
      <c r="BJ144" s="17" t="s">
        <v>127</v>
      </c>
      <c r="BK144" s="230">
        <f>ROUND(I144*H144,2)</f>
        <v>0</v>
      </c>
      <c r="BL144" s="17" t="s">
        <v>228</v>
      </c>
      <c r="BM144" s="229" t="s">
        <v>305</v>
      </c>
    </row>
    <row r="145" s="2" customFormat="1" ht="16.5" customHeight="1">
      <c r="A145" s="38"/>
      <c r="B145" s="39"/>
      <c r="C145" s="218" t="s">
        <v>310</v>
      </c>
      <c r="D145" s="218" t="s">
        <v>183</v>
      </c>
      <c r="E145" s="219" t="s">
        <v>2692</v>
      </c>
      <c r="F145" s="220" t="s">
        <v>2693</v>
      </c>
      <c r="G145" s="221" t="s">
        <v>235</v>
      </c>
      <c r="H145" s="222">
        <v>3</v>
      </c>
      <c r="I145" s="223"/>
      <c r="J145" s="224">
        <f>ROUND(I145*H145,2)</f>
        <v>0</v>
      </c>
      <c r="K145" s="220" t="s">
        <v>729</v>
      </c>
      <c r="L145" s="44"/>
      <c r="M145" s="225" t="s">
        <v>1</v>
      </c>
      <c r="N145" s="226" t="s">
        <v>45</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228</v>
      </c>
      <c r="AT145" s="229" t="s">
        <v>183</v>
      </c>
      <c r="AU145" s="229" t="s">
        <v>86</v>
      </c>
      <c r="AY145" s="17" t="s">
        <v>181</v>
      </c>
      <c r="BE145" s="230">
        <f>IF(N145="základní",J145,0)</f>
        <v>0</v>
      </c>
      <c r="BF145" s="230">
        <f>IF(N145="snížená",J145,0)</f>
        <v>0</v>
      </c>
      <c r="BG145" s="230">
        <f>IF(N145="zákl. přenesená",J145,0)</f>
        <v>0</v>
      </c>
      <c r="BH145" s="230">
        <f>IF(N145="sníž. přenesená",J145,0)</f>
        <v>0</v>
      </c>
      <c r="BI145" s="230">
        <f>IF(N145="nulová",J145,0)</f>
        <v>0</v>
      </c>
      <c r="BJ145" s="17" t="s">
        <v>127</v>
      </c>
      <c r="BK145" s="230">
        <f>ROUND(I145*H145,2)</f>
        <v>0</v>
      </c>
      <c r="BL145" s="17" t="s">
        <v>228</v>
      </c>
      <c r="BM145" s="229" t="s">
        <v>313</v>
      </c>
    </row>
    <row r="146" s="2" customFormat="1" ht="16.5" customHeight="1">
      <c r="A146" s="38"/>
      <c r="B146" s="39"/>
      <c r="C146" s="218" t="s">
        <v>249</v>
      </c>
      <c r="D146" s="218" t="s">
        <v>183</v>
      </c>
      <c r="E146" s="219" t="s">
        <v>2694</v>
      </c>
      <c r="F146" s="220" t="s">
        <v>2695</v>
      </c>
      <c r="G146" s="221" t="s">
        <v>235</v>
      </c>
      <c r="H146" s="222">
        <v>13</v>
      </c>
      <c r="I146" s="223"/>
      <c r="J146" s="224">
        <f>ROUND(I146*H146,2)</f>
        <v>0</v>
      </c>
      <c r="K146" s="220" t="s">
        <v>729</v>
      </c>
      <c r="L146" s="44"/>
      <c r="M146" s="225" t="s">
        <v>1</v>
      </c>
      <c r="N146" s="226" t="s">
        <v>45</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228</v>
      </c>
      <c r="AT146" s="229" t="s">
        <v>183</v>
      </c>
      <c r="AU146" s="229" t="s">
        <v>86</v>
      </c>
      <c r="AY146" s="17" t="s">
        <v>181</v>
      </c>
      <c r="BE146" s="230">
        <f>IF(N146="základní",J146,0)</f>
        <v>0</v>
      </c>
      <c r="BF146" s="230">
        <f>IF(N146="snížená",J146,0)</f>
        <v>0</v>
      </c>
      <c r="BG146" s="230">
        <f>IF(N146="zákl. přenesená",J146,0)</f>
        <v>0</v>
      </c>
      <c r="BH146" s="230">
        <f>IF(N146="sníž. přenesená",J146,0)</f>
        <v>0</v>
      </c>
      <c r="BI146" s="230">
        <f>IF(N146="nulová",J146,0)</f>
        <v>0</v>
      </c>
      <c r="BJ146" s="17" t="s">
        <v>127</v>
      </c>
      <c r="BK146" s="230">
        <f>ROUND(I146*H146,2)</f>
        <v>0</v>
      </c>
      <c r="BL146" s="17" t="s">
        <v>228</v>
      </c>
      <c r="BM146" s="229" t="s">
        <v>317</v>
      </c>
    </row>
    <row r="147" s="2" customFormat="1" ht="16.5" customHeight="1">
      <c r="A147" s="38"/>
      <c r="B147" s="39"/>
      <c r="C147" s="218" t="s">
        <v>322</v>
      </c>
      <c r="D147" s="218" t="s">
        <v>183</v>
      </c>
      <c r="E147" s="219" t="s">
        <v>2696</v>
      </c>
      <c r="F147" s="220" t="s">
        <v>2697</v>
      </c>
      <c r="G147" s="221" t="s">
        <v>235</v>
      </c>
      <c r="H147" s="222">
        <v>6</v>
      </c>
      <c r="I147" s="223"/>
      <c r="J147" s="224">
        <f>ROUND(I147*H147,2)</f>
        <v>0</v>
      </c>
      <c r="K147" s="220" t="s">
        <v>729</v>
      </c>
      <c r="L147" s="44"/>
      <c r="M147" s="225" t="s">
        <v>1</v>
      </c>
      <c r="N147" s="226" t="s">
        <v>45</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228</v>
      </c>
      <c r="AT147" s="229" t="s">
        <v>183</v>
      </c>
      <c r="AU147" s="229" t="s">
        <v>86</v>
      </c>
      <c r="AY147" s="17" t="s">
        <v>181</v>
      </c>
      <c r="BE147" s="230">
        <f>IF(N147="základní",J147,0)</f>
        <v>0</v>
      </c>
      <c r="BF147" s="230">
        <f>IF(N147="snížená",J147,0)</f>
        <v>0</v>
      </c>
      <c r="BG147" s="230">
        <f>IF(N147="zákl. přenesená",J147,0)</f>
        <v>0</v>
      </c>
      <c r="BH147" s="230">
        <f>IF(N147="sníž. přenesená",J147,0)</f>
        <v>0</v>
      </c>
      <c r="BI147" s="230">
        <f>IF(N147="nulová",J147,0)</f>
        <v>0</v>
      </c>
      <c r="BJ147" s="17" t="s">
        <v>127</v>
      </c>
      <c r="BK147" s="230">
        <f>ROUND(I147*H147,2)</f>
        <v>0</v>
      </c>
      <c r="BL147" s="17" t="s">
        <v>228</v>
      </c>
      <c r="BM147" s="229" t="s">
        <v>325</v>
      </c>
    </row>
    <row r="148" s="2" customFormat="1" ht="16.5" customHeight="1">
      <c r="A148" s="38"/>
      <c r="B148" s="39"/>
      <c r="C148" s="218" t="s">
        <v>254</v>
      </c>
      <c r="D148" s="218" t="s">
        <v>183</v>
      </c>
      <c r="E148" s="219" t="s">
        <v>2698</v>
      </c>
      <c r="F148" s="220" t="s">
        <v>2699</v>
      </c>
      <c r="G148" s="221" t="s">
        <v>235</v>
      </c>
      <c r="H148" s="222">
        <v>78</v>
      </c>
      <c r="I148" s="223"/>
      <c r="J148" s="224">
        <f>ROUND(I148*H148,2)</f>
        <v>0</v>
      </c>
      <c r="K148" s="220" t="s">
        <v>729</v>
      </c>
      <c r="L148" s="44"/>
      <c r="M148" s="225" t="s">
        <v>1</v>
      </c>
      <c r="N148" s="226" t="s">
        <v>45</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228</v>
      </c>
      <c r="AT148" s="229" t="s">
        <v>183</v>
      </c>
      <c r="AU148" s="229" t="s">
        <v>86</v>
      </c>
      <c r="AY148" s="17" t="s">
        <v>181</v>
      </c>
      <c r="BE148" s="230">
        <f>IF(N148="základní",J148,0)</f>
        <v>0</v>
      </c>
      <c r="BF148" s="230">
        <f>IF(N148="snížená",J148,0)</f>
        <v>0</v>
      </c>
      <c r="BG148" s="230">
        <f>IF(N148="zákl. přenesená",J148,0)</f>
        <v>0</v>
      </c>
      <c r="BH148" s="230">
        <f>IF(N148="sníž. přenesená",J148,0)</f>
        <v>0</v>
      </c>
      <c r="BI148" s="230">
        <f>IF(N148="nulová",J148,0)</f>
        <v>0</v>
      </c>
      <c r="BJ148" s="17" t="s">
        <v>127</v>
      </c>
      <c r="BK148" s="230">
        <f>ROUND(I148*H148,2)</f>
        <v>0</v>
      </c>
      <c r="BL148" s="17" t="s">
        <v>228</v>
      </c>
      <c r="BM148" s="229" t="s">
        <v>333</v>
      </c>
    </row>
    <row r="149" s="2" customFormat="1" ht="16.5" customHeight="1">
      <c r="A149" s="38"/>
      <c r="B149" s="39"/>
      <c r="C149" s="218" t="s">
        <v>339</v>
      </c>
      <c r="D149" s="218" t="s">
        <v>183</v>
      </c>
      <c r="E149" s="219" t="s">
        <v>2700</v>
      </c>
      <c r="F149" s="220" t="s">
        <v>2701</v>
      </c>
      <c r="G149" s="221" t="s">
        <v>241</v>
      </c>
      <c r="H149" s="222">
        <v>171</v>
      </c>
      <c r="I149" s="223"/>
      <c r="J149" s="224">
        <f>ROUND(I149*H149,2)</f>
        <v>0</v>
      </c>
      <c r="K149" s="220" t="s">
        <v>729</v>
      </c>
      <c r="L149" s="44"/>
      <c r="M149" s="225" t="s">
        <v>1</v>
      </c>
      <c r="N149" s="226" t="s">
        <v>45</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228</v>
      </c>
      <c r="AT149" s="229" t="s">
        <v>183</v>
      </c>
      <c r="AU149" s="229" t="s">
        <v>86</v>
      </c>
      <c r="AY149" s="17" t="s">
        <v>181</v>
      </c>
      <c r="BE149" s="230">
        <f>IF(N149="základní",J149,0)</f>
        <v>0</v>
      </c>
      <c r="BF149" s="230">
        <f>IF(N149="snížená",J149,0)</f>
        <v>0</v>
      </c>
      <c r="BG149" s="230">
        <f>IF(N149="zákl. přenesená",J149,0)</f>
        <v>0</v>
      </c>
      <c r="BH149" s="230">
        <f>IF(N149="sníž. přenesená",J149,0)</f>
        <v>0</v>
      </c>
      <c r="BI149" s="230">
        <f>IF(N149="nulová",J149,0)</f>
        <v>0</v>
      </c>
      <c r="BJ149" s="17" t="s">
        <v>127</v>
      </c>
      <c r="BK149" s="230">
        <f>ROUND(I149*H149,2)</f>
        <v>0</v>
      </c>
      <c r="BL149" s="17" t="s">
        <v>228</v>
      </c>
      <c r="BM149" s="229" t="s">
        <v>342</v>
      </c>
    </row>
    <row r="150" s="2" customFormat="1" ht="21.75" customHeight="1">
      <c r="A150" s="38"/>
      <c r="B150" s="39"/>
      <c r="C150" s="218" t="s">
        <v>259</v>
      </c>
      <c r="D150" s="218" t="s">
        <v>183</v>
      </c>
      <c r="E150" s="219" t="s">
        <v>2702</v>
      </c>
      <c r="F150" s="220" t="s">
        <v>2703</v>
      </c>
      <c r="G150" s="221" t="s">
        <v>218</v>
      </c>
      <c r="H150" s="222">
        <v>0.872</v>
      </c>
      <c r="I150" s="223"/>
      <c r="J150" s="224">
        <f>ROUND(I150*H150,2)</f>
        <v>0</v>
      </c>
      <c r="K150" s="220" t="s">
        <v>729</v>
      </c>
      <c r="L150" s="44"/>
      <c r="M150" s="284" t="s">
        <v>1</v>
      </c>
      <c r="N150" s="285" t="s">
        <v>45</v>
      </c>
      <c r="O150" s="282"/>
      <c r="P150" s="286">
        <f>O150*H150</f>
        <v>0</v>
      </c>
      <c r="Q150" s="286">
        <v>0</v>
      </c>
      <c r="R150" s="286">
        <f>Q150*H150</f>
        <v>0</v>
      </c>
      <c r="S150" s="286">
        <v>0</v>
      </c>
      <c r="T150" s="287">
        <f>S150*H150</f>
        <v>0</v>
      </c>
      <c r="U150" s="38"/>
      <c r="V150" s="38"/>
      <c r="W150" s="38"/>
      <c r="X150" s="38"/>
      <c r="Y150" s="38"/>
      <c r="Z150" s="38"/>
      <c r="AA150" s="38"/>
      <c r="AB150" s="38"/>
      <c r="AC150" s="38"/>
      <c r="AD150" s="38"/>
      <c r="AE150" s="38"/>
      <c r="AR150" s="229" t="s">
        <v>228</v>
      </c>
      <c r="AT150" s="229" t="s">
        <v>183</v>
      </c>
      <c r="AU150" s="229" t="s">
        <v>86</v>
      </c>
      <c r="AY150" s="17" t="s">
        <v>181</v>
      </c>
      <c r="BE150" s="230">
        <f>IF(N150="základní",J150,0)</f>
        <v>0</v>
      </c>
      <c r="BF150" s="230">
        <f>IF(N150="snížená",J150,0)</f>
        <v>0</v>
      </c>
      <c r="BG150" s="230">
        <f>IF(N150="zákl. přenesená",J150,0)</f>
        <v>0</v>
      </c>
      <c r="BH150" s="230">
        <f>IF(N150="sníž. přenesená",J150,0)</f>
        <v>0</v>
      </c>
      <c r="BI150" s="230">
        <f>IF(N150="nulová",J150,0)</f>
        <v>0</v>
      </c>
      <c r="BJ150" s="17" t="s">
        <v>127</v>
      </c>
      <c r="BK150" s="230">
        <f>ROUND(I150*H150,2)</f>
        <v>0</v>
      </c>
      <c r="BL150" s="17" t="s">
        <v>228</v>
      </c>
      <c r="BM150" s="229" t="s">
        <v>348</v>
      </c>
    </row>
    <row r="151" s="2" customFormat="1" ht="6.96" customHeight="1">
      <c r="A151" s="38"/>
      <c r="B151" s="66"/>
      <c r="C151" s="67"/>
      <c r="D151" s="67"/>
      <c r="E151" s="67"/>
      <c r="F151" s="67"/>
      <c r="G151" s="67"/>
      <c r="H151" s="67"/>
      <c r="I151" s="67"/>
      <c r="J151" s="67"/>
      <c r="K151" s="67"/>
      <c r="L151" s="44"/>
      <c r="M151" s="38"/>
      <c r="O151" s="38"/>
      <c r="P151" s="38"/>
      <c r="Q151" s="38"/>
      <c r="R151" s="38"/>
      <c r="S151" s="38"/>
      <c r="T151" s="38"/>
      <c r="U151" s="38"/>
      <c r="V151" s="38"/>
      <c r="W151" s="38"/>
      <c r="X151" s="38"/>
      <c r="Y151" s="38"/>
      <c r="Z151" s="38"/>
      <c r="AA151" s="38"/>
      <c r="AB151" s="38"/>
      <c r="AC151" s="38"/>
      <c r="AD151" s="38"/>
      <c r="AE151" s="38"/>
    </row>
  </sheetData>
  <sheetProtection sheet="1" autoFilter="0" formatColumns="0" formatRows="0" objects="1" scenarios="1" spinCount="100000" saltValue="h9SUNbYc5mz5y2eJK9JhaIrxCERzYNO9ElvxHXTIiCIdrqtG5tTsK9u+QAjzmyom+5j9KTYKc/bpVfTIltNDaQ==" hashValue="bpd48nI+Z3OnJYPrnGrpu3EGAVBRjzEV+EWWbMo4MYdqCaLAIFoZSnvVjozUITgzSjPKFDAJOazlWbqqrvPU4g==" algorithmName="SHA-512" password="C24F"/>
  <autoFilter ref="C118:K150"/>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99</v>
      </c>
    </row>
    <row r="3" s="1" customFormat="1" ht="6.96" customHeight="1">
      <c r="B3" s="136"/>
      <c r="C3" s="137"/>
      <c r="D3" s="137"/>
      <c r="E3" s="137"/>
      <c r="F3" s="137"/>
      <c r="G3" s="137"/>
      <c r="H3" s="137"/>
      <c r="I3" s="137"/>
      <c r="J3" s="137"/>
      <c r="K3" s="137"/>
      <c r="L3" s="20"/>
      <c r="AT3" s="17" t="s">
        <v>86</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2704</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ROUND(J119,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ROUND((SUM(BE119:BE162)),  2)</f>
        <v>0</v>
      </c>
      <c r="G33" s="38"/>
      <c r="H33" s="38"/>
      <c r="I33" s="155">
        <v>0.20999999999999999</v>
      </c>
      <c r="J33" s="154">
        <f>ROUND(((SUM(BE119:BE162))*I33),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ROUND((SUM(BF119:BF162)),  2)</f>
        <v>0</v>
      </c>
      <c r="G34" s="38"/>
      <c r="H34" s="38"/>
      <c r="I34" s="155">
        <v>0.12</v>
      </c>
      <c r="J34" s="154">
        <f>ROUND(((SUM(BF119:BF162))*I34),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ROUND((SUM(BG119:BG162)),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ROUND((SUM(BH119:BH162)),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ROUND((SUM(BI119:BI162)),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01.4.3 - Vzduchotechnika</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J119</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150</v>
      </c>
      <c r="E97" s="182"/>
      <c r="F97" s="182"/>
      <c r="G97" s="182"/>
      <c r="H97" s="182"/>
      <c r="I97" s="182"/>
      <c r="J97" s="183">
        <f>J120</f>
        <v>0</v>
      </c>
      <c r="K97" s="180"/>
      <c r="L97" s="184"/>
      <c r="S97" s="9"/>
      <c r="T97" s="9"/>
      <c r="U97" s="9"/>
      <c r="V97" s="9"/>
      <c r="W97" s="9"/>
      <c r="X97" s="9"/>
      <c r="Y97" s="9"/>
      <c r="Z97" s="9"/>
      <c r="AA97" s="9"/>
      <c r="AB97" s="9"/>
      <c r="AC97" s="9"/>
      <c r="AD97" s="9"/>
      <c r="AE97" s="9"/>
    </row>
    <row r="98" s="10" customFormat="1" ht="19.92" customHeight="1">
      <c r="A98" s="10"/>
      <c r="B98" s="185"/>
      <c r="C98" s="186"/>
      <c r="D98" s="187" t="s">
        <v>2705</v>
      </c>
      <c r="E98" s="188"/>
      <c r="F98" s="188"/>
      <c r="G98" s="188"/>
      <c r="H98" s="188"/>
      <c r="I98" s="188"/>
      <c r="J98" s="189">
        <f>J121</f>
        <v>0</v>
      </c>
      <c r="K98" s="186"/>
      <c r="L98" s="190"/>
      <c r="S98" s="10"/>
      <c r="T98" s="10"/>
      <c r="U98" s="10"/>
      <c r="V98" s="10"/>
      <c r="W98" s="10"/>
      <c r="X98" s="10"/>
      <c r="Y98" s="10"/>
      <c r="Z98" s="10"/>
      <c r="AA98" s="10"/>
      <c r="AB98" s="10"/>
      <c r="AC98" s="10"/>
      <c r="AD98" s="10"/>
      <c r="AE98" s="10"/>
    </row>
    <row r="99" s="9" customFormat="1" ht="24.96" customHeight="1">
      <c r="A99" s="9"/>
      <c r="B99" s="179"/>
      <c r="C99" s="180"/>
      <c r="D99" s="181" t="s">
        <v>2706</v>
      </c>
      <c r="E99" s="182"/>
      <c r="F99" s="182"/>
      <c r="G99" s="182"/>
      <c r="H99" s="182"/>
      <c r="I99" s="182"/>
      <c r="J99" s="183">
        <f>J159</f>
        <v>0</v>
      </c>
      <c r="K99" s="180"/>
      <c r="L99" s="184"/>
      <c r="S99" s="9"/>
      <c r="T99" s="9"/>
      <c r="U99" s="9"/>
      <c r="V99" s="9"/>
      <c r="W99" s="9"/>
      <c r="X99" s="9"/>
      <c r="Y99" s="9"/>
      <c r="Z99" s="9"/>
      <c r="AA99" s="9"/>
      <c r="AB99" s="9"/>
      <c r="AC99" s="9"/>
      <c r="AD99" s="9"/>
      <c r="AE99" s="9"/>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166</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74" t="str">
        <f>E7</f>
        <v>0022025 - Transformace Domova pod Kuňkou - areál Ke Tvrzi</v>
      </c>
      <c r="F109" s="32"/>
      <c r="G109" s="32"/>
      <c r="H109" s="32"/>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135</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76" t="str">
        <f>E9</f>
        <v>SO 01.4.3 - Vzduchotechnika</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20</v>
      </c>
      <c r="D113" s="40"/>
      <c r="E113" s="40"/>
      <c r="F113" s="27" t="str">
        <f>F12</f>
        <v xml:space="preserve"> </v>
      </c>
      <c r="G113" s="40"/>
      <c r="H113" s="40"/>
      <c r="I113" s="32" t="s">
        <v>22</v>
      </c>
      <c r="J113" s="79" t="str">
        <f>IF(J12="","",J12)</f>
        <v>28. 3. 2025</v>
      </c>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5.15" customHeight="1">
      <c r="A115" s="38"/>
      <c r="B115" s="39"/>
      <c r="C115" s="32" t="s">
        <v>24</v>
      </c>
      <c r="D115" s="40"/>
      <c r="E115" s="40"/>
      <c r="F115" s="27" t="str">
        <f>E15</f>
        <v>Pardubický kraj</v>
      </c>
      <c r="G115" s="40"/>
      <c r="H115" s="40"/>
      <c r="I115" s="32" t="s">
        <v>32</v>
      </c>
      <c r="J115" s="36" t="str">
        <f>E21</f>
        <v>Sinc s.r.o.</v>
      </c>
      <c r="K115" s="40"/>
      <c r="L115" s="63"/>
      <c r="S115" s="38"/>
      <c r="T115" s="38"/>
      <c r="U115" s="38"/>
      <c r="V115" s="38"/>
      <c r="W115" s="38"/>
      <c r="X115" s="38"/>
      <c r="Y115" s="38"/>
      <c r="Z115" s="38"/>
      <c r="AA115" s="38"/>
      <c r="AB115" s="38"/>
      <c r="AC115" s="38"/>
      <c r="AD115" s="38"/>
      <c r="AE115" s="38"/>
    </row>
    <row r="116" s="2" customFormat="1" ht="15.15" customHeight="1">
      <c r="A116" s="38"/>
      <c r="B116" s="39"/>
      <c r="C116" s="32" t="s">
        <v>30</v>
      </c>
      <c r="D116" s="40"/>
      <c r="E116" s="40"/>
      <c r="F116" s="27" t="str">
        <f>IF(E18="","",E18)</f>
        <v>Vyplň údaj</v>
      </c>
      <c r="G116" s="40"/>
      <c r="H116" s="40"/>
      <c r="I116" s="32" t="s">
        <v>37</v>
      </c>
      <c r="J116" s="36" t="str">
        <f>E24</f>
        <v xml:space="preserve"> </v>
      </c>
      <c r="K116" s="40"/>
      <c r="L116" s="63"/>
      <c r="S116" s="38"/>
      <c r="T116" s="38"/>
      <c r="U116" s="38"/>
      <c r="V116" s="38"/>
      <c r="W116" s="38"/>
      <c r="X116" s="38"/>
      <c r="Y116" s="38"/>
      <c r="Z116" s="38"/>
      <c r="AA116" s="38"/>
      <c r="AB116" s="38"/>
      <c r="AC116" s="38"/>
      <c r="AD116" s="38"/>
      <c r="AE116" s="38"/>
    </row>
    <row r="117" s="2" customFormat="1" ht="10.32"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11" customFormat="1" ht="29.28" customHeight="1">
      <c r="A118" s="191"/>
      <c r="B118" s="192"/>
      <c r="C118" s="193" t="s">
        <v>167</v>
      </c>
      <c r="D118" s="194" t="s">
        <v>64</v>
      </c>
      <c r="E118" s="194" t="s">
        <v>60</v>
      </c>
      <c r="F118" s="194" t="s">
        <v>61</v>
      </c>
      <c r="G118" s="194" t="s">
        <v>168</v>
      </c>
      <c r="H118" s="194" t="s">
        <v>169</v>
      </c>
      <c r="I118" s="194" t="s">
        <v>170</v>
      </c>
      <c r="J118" s="194" t="s">
        <v>139</v>
      </c>
      <c r="K118" s="195" t="s">
        <v>171</v>
      </c>
      <c r="L118" s="196"/>
      <c r="M118" s="100" t="s">
        <v>1</v>
      </c>
      <c r="N118" s="101" t="s">
        <v>43</v>
      </c>
      <c r="O118" s="101" t="s">
        <v>172</v>
      </c>
      <c r="P118" s="101" t="s">
        <v>173</v>
      </c>
      <c r="Q118" s="101" t="s">
        <v>174</v>
      </c>
      <c r="R118" s="101" t="s">
        <v>175</v>
      </c>
      <c r="S118" s="101" t="s">
        <v>176</v>
      </c>
      <c r="T118" s="102" t="s">
        <v>177</v>
      </c>
      <c r="U118" s="191"/>
      <c r="V118" s="191"/>
      <c r="W118" s="191"/>
      <c r="X118" s="191"/>
      <c r="Y118" s="191"/>
      <c r="Z118" s="191"/>
      <c r="AA118" s="191"/>
      <c r="AB118" s="191"/>
      <c r="AC118" s="191"/>
      <c r="AD118" s="191"/>
      <c r="AE118" s="191"/>
    </row>
    <row r="119" s="2" customFormat="1" ht="22.8" customHeight="1">
      <c r="A119" s="38"/>
      <c r="B119" s="39"/>
      <c r="C119" s="107" t="s">
        <v>178</v>
      </c>
      <c r="D119" s="40"/>
      <c r="E119" s="40"/>
      <c r="F119" s="40"/>
      <c r="G119" s="40"/>
      <c r="H119" s="40"/>
      <c r="I119" s="40"/>
      <c r="J119" s="197">
        <f>BK119</f>
        <v>0</v>
      </c>
      <c r="K119" s="40"/>
      <c r="L119" s="44"/>
      <c r="M119" s="103"/>
      <c r="N119" s="198"/>
      <c r="O119" s="104"/>
      <c r="P119" s="199">
        <f>P120+P159</f>
        <v>0</v>
      </c>
      <c r="Q119" s="104"/>
      <c r="R119" s="199">
        <f>R120+R159</f>
        <v>0</v>
      </c>
      <c r="S119" s="104"/>
      <c r="T119" s="200">
        <f>T120+T159</f>
        <v>0</v>
      </c>
      <c r="U119" s="38"/>
      <c r="V119" s="38"/>
      <c r="W119" s="38"/>
      <c r="X119" s="38"/>
      <c r="Y119" s="38"/>
      <c r="Z119" s="38"/>
      <c r="AA119" s="38"/>
      <c r="AB119" s="38"/>
      <c r="AC119" s="38"/>
      <c r="AD119" s="38"/>
      <c r="AE119" s="38"/>
      <c r="AT119" s="17" t="s">
        <v>78</v>
      </c>
      <c r="AU119" s="17" t="s">
        <v>141</v>
      </c>
      <c r="BK119" s="201">
        <f>BK120+BK159</f>
        <v>0</v>
      </c>
    </row>
    <row r="120" s="12" customFormat="1" ht="25.92" customHeight="1">
      <c r="A120" s="12"/>
      <c r="B120" s="202"/>
      <c r="C120" s="203"/>
      <c r="D120" s="204" t="s">
        <v>78</v>
      </c>
      <c r="E120" s="205" t="s">
        <v>925</v>
      </c>
      <c r="F120" s="205" t="s">
        <v>926</v>
      </c>
      <c r="G120" s="203"/>
      <c r="H120" s="203"/>
      <c r="I120" s="206"/>
      <c r="J120" s="207">
        <f>BK120</f>
        <v>0</v>
      </c>
      <c r="K120" s="203"/>
      <c r="L120" s="208"/>
      <c r="M120" s="209"/>
      <c r="N120" s="210"/>
      <c r="O120" s="210"/>
      <c r="P120" s="211">
        <f>P121</f>
        <v>0</v>
      </c>
      <c r="Q120" s="210"/>
      <c r="R120" s="211">
        <f>R121</f>
        <v>0</v>
      </c>
      <c r="S120" s="210"/>
      <c r="T120" s="212">
        <f>T121</f>
        <v>0</v>
      </c>
      <c r="U120" s="12"/>
      <c r="V120" s="12"/>
      <c r="W120" s="12"/>
      <c r="X120" s="12"/>
      <c r="Y120" s="12"/>
      <c r="Z120" s="12"/>
      <c r="AA120" s="12"/>
      <c r="AB120" s="12"/>
      <c r="AC120" s="12"/>
      <c r="AD120" s="12"/>
      <c r="AE120" s="12"/>
      <c r="AR120" s="213" t="s">
        <v>127</v>
      </c>
      <c r="AT120" s="214" t="s">
        <v>78</v>
      </c>
      <c r="AU120" s="214" t="s">
        <v>79</v>
      </c>
      <c r="AY120" s="213" t="s">
        <v>181</v>
      </c>
      <c r="BK120" s="215">
        <f>BK121</f>
        <v>0</v>
      </c>
    </row>
    <row r="121" s="12" customFormat="1" ht="22.8" customHeight="1">
      <c r="A121" s="12"/>
      <c r="B121" s="202"/>
      <c r="C121" s="203"/>
      <c r="D121" s="204" t="s">
        <v>78</v>
      </c>
      <c r="E121" s="216" t="s">
        <v>2707</v>
      </c>
      <c r="F121" s="216" t="s">
        <v>98</v>
      </c>
      <c r="G121" s="203"/>
      <c r="H121" s="203"/>
      <c r="I121" s="206"/>
      <c r="J121" s="217">
        <f>BK121</f>
        <v>0</v>
      </c>
      <c r="K121" s="203"/>
      <c r="L121" s="208"/>
      <c r="M121" s="209"/>
      <c r="N121" s="210"/>
      <c r="O121" s="210"/>
      <c r="P121" s="211">
        <f>SUM(P122:P158)</f>
        <v>0</v>
      </c>
      <c r="Q121" s="210"/>
      <c r="R121" s="211">
        <f>SUM(R122:R158)</f>
        <v>0</v>
      </c>
      <c r="S121" s="210"/>
      <c r="T121" s="212">
        <f>SUM(T122:T158)</f>
        <v>0</v>
      </c>
      <c r="U121" s="12"/>
      <c r="V121" s="12"/>
      <c r="W121" s="12"/>
      <c r="X121" s="12"/>
      <c r="Y121" s="12"/>
      <c r="Z121" s="12"/>
      <c r="AA121" s="12"/>
      <c r="AB121" s="12"/>
      <c r="AC121" s="12"/>
      <c r="AD121" s="12"/>
      <c r="AE121" s="12"/>
      <c r="AR121" s="213" t="s">
        <v>127</v>
      </c>
      <c r="AT121" s="214" t="s">
        <v>78</v>
      </c>
      <c r="AU121" s="214" t="s">
        <v>86</v>
      </c>
      <c r="AY121" s="213" t="s">
        <v>181</v>
      </c>
      <c r="BK121" s="215">
        <f>SUM(BK122:BK158)</f>
        <v>0</v>
      </c>
    </row>
    <row r="122" s="2" customFormat="1" ht="408" customHeight="1">
      <c r="A122" s="38"/>
      <c r="B122" s="39"/>
      <c r="C122" s="218" t="s">
        <v>86</v>
      </c>
      <c r="D122" s="218" t="s">
        <v>183</v>
      </c>
      <c r="E122" s="219" t="s">
        <v>2708</v>
      </c>
      <c r="F122" s="288" t="s">
        <v>2709</v>
      </c>
      <c r="G122" s="221" t="s">
        <v>2454</v>
      </c>
      <c r="H122" s="222">
        <v>1</v>
      </c>
      <c r="I122" s="223"/>
      <c r="J122" s="224">
        <f>ROUND(I122*H122,2)</f>
        <v>0</v>
      </c>
      <c r="K122" s="220" t="s">
        <v>729</v>
      </c>
      <c r="L122" s="44"/>
      <c r="M122" s="225" t="s">
        <v>1</v>
      </c>
      <c r="N122" s="226" t="s">
        <v>45</v>
      </c>
      <c r="O122" s="91"/>
      <c r="P122" s="227">
        <f>O122*H122</f>
        <v>0</v>
      </c>
      <c r="Q122" s="227">
        <v>0</v>
      </c>
      <c r="R122" s="227">
        <f>Q122*H122</f>
        <v>0</v>
      </c>
      <c r="S122" s="227">
        <v>0</v>
      </c>
      <c r="T122" s="228">
        <f>S122*H122</f>
        <v>0</v>
      </c>
      <c r="U122" s="38"/>
      <c r="V122" s="38"/>
      <c r="W122" s="38"/>
      <c r="X122" s="38"/>
      <c r="Y122" s="38"/>
      <c r="Z122" s="38"/>
      <c r="AA122" s="38"/>
      <c r="AB122" s="38"/>
      <c r="AC122" s="38"/>
      <c r="AD122" s="38"/>
      <c r="AE122" s="38"/>
      <c r="AR122" s="229" t="s">
        <v>228</v>
      </c>
      <c r="AT122" s="229" t="s">
        <v>183</v>
      </c>
      <c r="AU122" s="229" t="s">
        <v>127</v>
      </c>
      <c r="AY122" s="17" t="s">
        <v>181</v>
      </c>
      <c r="BE122" s="230">
        <f>IF(N122="základní",J122,0)</f>
        <v>0</v>
      </c>
      <c r="BF122" s="230">
        <f>IF(N122="snížená",J122,0)</f>
        <v>0</v>
      </c>
      <c r="BG122" s="230">
        <f>IF(N122="zákl. přenesená",J122,0)</f>
        <v>0</v>
      </c>
      <c r="BH122" s="230">
        <f>IF(N122="sníž. přenesená",J122,0)</f>
        <v>0</v>
      </c>
      <c r="BI122" s="230">
        <f>IF(N122="nulová",J122,0)</f>
        <v>0</v>
      </c>
      <c r="BJ122" s="17" t="s">
        <v>127</v>
      </c>
      <c r="BK122" s="230">
        <f>ROUND(I122*H122,2)</f>
        <v>0</v>
      </c>
      <c r="BL122" s="17" t="s">
        <v>228</v>
      </c>
      <c r="BM122" s="229" t="s">
        <v>127</v>
      </c>
    </row>
    <row r="123" s="2" customFormat="1" ht="90" customHeight="1">
      <c r="A123" s="38"/>
      <c r="B123" s="39"/>
      <c r="C123" s="218" t="s">
        <v>127</v>
      </c>
      <c r="D123" s="218" t="s">
        <v>183</v>
      </c>
      <c r="E123" s="219" t="s">
        <v>2710</v>
      </c>
      <c r="F123" s="220" t="s">
        <v>2711</v>
      </c>
      <c r="G123" s="221" t="s">
        <v>2454</v>
      </c>
      <c r="H123" s="222">
        <v>1</v>
      </c>
      <c r="I123" s="223"/>
      <c r="J123" s="224">
        <f>ROUND(I123*H123,2)</f>
        <v>0</v>
      </c>
      <c r="K123" s="220" t="s">
        <v>729</v>
      </c>
      <c r="L123" s="44"/>
      <c r="M123" s="225" t="s">
        <v>1</v>
      </c>
      <c r="N123" s="226" t="s">
        <v>45</v>
      </c>
      <c r="O123" s="91"/>
      <c r="P123" s="227">
        <f>O123*H123</f>
        <v>0</v>
      </c>
      <c r="Q123" s="227">
        <v>0</v>
      </c>
      <c r="R123" s="227">
        <f>Q123*H123</f>
        <v>0</v>
      </c>
      <c r="S123" s="227">
        <v>0</v>
      </c>
      <c r="T123" s="228">
        <f>S123*H123</f>
        <v>0</v>
      </c>
      <c r="U123" s="38"/>
      <c r="V123" s="38"/>
      <c r="W123" s="38"/>
      <c r="X123" s="38"/>
      <c r="Y123" s="38"/>
      <c r="Z123" s="38"/>
      <c r="AA123" s="38"/>
      <c r="AB123" s="38"/>
      <c r="AC123" s="38"/>
      <c r="AD123" s="38"/>
      <c r="AE123" s="38"/>
      <c r="AR123" s="229" t="s">
        <v>228</v>
      </c>
      <c r="AT123" s="229" t="s">
        <v>183</v>
      </c>
      <c r="AU123" s="229" t="s">
        <v>127</v>
      </c>
      <c r="AY123" s="17" t="s">
        <v>181</v>
      </c>
      <c r="BE123" s="230">
        <f>IF(N123="základní",J123,0)</f>
        <v>0</v>
      </c>
      <c r="BF123" s="230">
        <f>IF(N123="snížená",J123,0)</f>
        <v>0</v>
      </c>
      <c r="BG123" s="230">
        <f>IF(N123="zákl. přenesená",J123,0)</f>
        <v>0</v>
      </c>
      <c r="BH123" s="230">
        <f>IF(N123="sníž. přenesená",J123,0)</f>
        <v>0</v>
      </c>
      <c r="BI123" s="230">
        <f>IF(N123="nulová",J123,0)</f>
        <v>0</v>
      </c>
      <c r="BJ123" s="17" t="s">
        <v>127</v>
      </c>
      <c r="BK123" s="230">
        <f>ROUND(I123*H123,2)</f>
        <v>0</v>
      </c>
      <c r="BL123" s="17" t="s">
        <v>228</v>
      </c>
      <c r="BM123" s="229" t="s">
        <v>188</v>
      </c>
    </row>
    <row r="124" s="2" customFormat="1" ht="90" customHeight="1">
      <c r="A124" s="38"/>
      <c r="B124" s="39"/>
      <c r="C124" s="218" t="s">
        <v>200</v>
      </c>
      <c r="D124" s="218" t="s">
        <v>183</v>
      </c>
      <c r="E124" s="219" t="s">
        <v>2712</v>
      </c>
      <c r="F124" s="220" t="s">
        <v>2713</v>
      </c>
      <c r="G124" s="221" t="s">
        <v>2454</v>
      </c>
      <c r="H124" s="222">
        <v>1</v>
      </c>
      <c r="I124" s="223"/>
      <c r="J124" s="224">
        <f>ROUND(I124*H124,2)</f>
        <v>0</v>
      </c>
      <c r="K124" s="220" t="s">
        <v>729</v>
      </c>
      <c r="L124" s="44"/>
      <c r="M124" s="225" t="s">
        <v>1</v>
      </c>
      <c r="N124" s="226" t="s">
        <v>45</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228</v>
      </c>
      <c r="AT124" s="229" t="s">
        <v>183</v>
      </c>
      <c r="AU124" s="229" t="s">
        <v>127</v>
      </c>
      <c r="AY124" s="17" t="s">
        <v>181</v>
      </c>
      <c r="BE124" s="230">
        <f>IF(N124="základní",J124,0)</f>
        <v>0</v>
      </c>
      <c r="BF124" s="230">
        <f>IF(N124="snížená",J124,0)</f>
        <v>0</v>
      </c>
      <c r="BG124" s="230">
        <f>IF(N124="zákl. přenesená",J124,0)</f>
        <v>0</v>
      </c>
      <c r="BH124" s="230">
        <f>IF(N124="sníž. přenesená",J124,0)</f>
        <v>0</v>
      </c>
      <c r="BI124" s="230">
        <f>IF(N124="nulová",J124,0)</f>
        <v>0</v>
      </c>
      <c r="BJ124" s="17" t="s">
        <v>127</v>
      </c>
      <c r="BK124" s="230">
        <f>ROUND(I124*H124,2)</f>
        <v>0</v>
      </c>
      <c r="BL124" s="17" t="s">
        <v>228</v>
      </c>
      <c r="BM124" s="229" t="s">
        <v>203</v>
      </c>
    </row>
    <row r="125" s="2" customFormat="1" ht="212.25" customHeight="1">
      <c r="A125" s="38"/>
      <c r="B125" s="39"/>
      <c r="C125" s="218" t="s">
        <v>188</v>
      </c>
      <c r="D125" s="218" t="s">
        <v>183</v>
      </c>
      <c r="E125" s="219" t="s">
        <v>2714</v>
      </c>
      <c r="F125" s="220" t="s">
        <v>2715</v>
      </c>
      <c r="G125" s="221" t="s">
        <v>2454</v>
      </c>
      <c r="H125" s="222">
        <v>6</v>
      </c>
      <c r="I125" s="223"/>
      <c r="J125" s="224">
        <f>ROUND(I125*H125,2)</f>
        <v>0</v>
      </c>
      <c r="K125" s="220" t="s">
        <v>729</v>
      </c>
      <c r="L125" s="44"/>
      <c r="M125" s="225" t="s">
        <v>1</v>
      </c>
      <c r="N125" s="226" t="s">
        <v>45</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228</v>
      </c>
      <c r="AT125" s="229" t="s">
        <v>183</v>
      </c>
      <c r="AU125" s="229" t="s">
        <v>127</v>
      </c>
      <c r="AY125" s="17" t="s">
        <v>181</v>
      </c>
      <c r="BE125" s="230">
        <f>IF(N125="základní",J125,0)</f>
        <v>0</v>
      </c>
      <c r="BF125" s="230">
        <f>IF(N125="snížená",J125,0)</f>
        <v>0</v>
      </c>
      <c r="BG125" s="230">
        <f>IF(N125="zákl. přenesená",J125,0)</f>
        <v>0</v>
      </c>
      <c r="BH125" s="230">
        <f>IF(N125="sníž. přenesená",J125,0)</f>
        <v>0</v>
      </c>
      <c r="BI125" s="230">
        <f>IF(N125="nulová",J125,0)</f>
        <v>0</v>
      </c>
      <c r="BJ125" s="17" t="s">
        <v>127</v>
      </c>
      <c r="BK125" s="230">
        <f>ROUND(I125*H125,2)</f>
        <v>0</v>
      </c>
      <c r="BL125" s="17" t="s">
        <v>228</v>
      </c>
      <c r="BM125" s="229" t="s">
        <v>208</v>
      </c>
    </row>
    <row r="126" s="2" customFormat="1" ht="212.25" customHeight="1">
      <c r="A126" s="38"/>
      <c r="B126" s="39"/>
      <c r="C126" s="218" t="s">
        <v>211</v>
      </c>
      <c r="D126" s="218" t="s">
        <v>183</v>
      </c>
      <c r="E126" s="219" t="s">
        <v>2716</v>
      </c>
      <c r="F126" s="220" t="s">
        <v>2717</v>
      </c>
      <c r="G126" s="221" t="s">
        <v>2454</v>
      </c>
      <c r="H126" s="222">
        <v>12</v>
      </c>
      <c r="I126" s="223"/>
      <c r="J126" s="224">
        <f>ROUND(I126*H126,2)</f>
        <v>0</v>
      </c>
      <c r="K126" s="220" t="s">
        <v>729</v>
      </c>
      <c r="L126" s="44"/>
      <c r="M126" s="225" t="s">
        <v>1</v>
      </c>
      <c r="N126" s="226" t="s">
        <v>45</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228</v>
      </c>
      <c r="AT126" s="229" t="s">
        <v>183</v>
      </c>
      <c r="AU126" s="229" t="s">
        <v>127</v>
      </c>
      <c r="AY126" s="17" t="s">
        <v>181</v>
      </c>
      <c r="BE126" s="230">
        <f>IF(N126="základní",J126,0)</f>
        <v>0</v>
      </c>
      <c r="BF126" s="230">
        <f>IF(N126="snížená",J126,0)</f>
        <v>0</v>
      </c>
      <c r="BG126" s="230">
        <f>IF(N126="zákl. přenesená",J126,0)</f>
        <v>0</v>
      </c>
      <c r="BH126" s="230">
        <f>IF(N126="sníž. přenesená",J126,0)</f>
        <v>0</v>
      </c>
      <c r="BI126" s="230">
        <f>IF(N126="nulová",J126,0)</f>
        <v>0</v>
      </c>
      <c r="BJ126" s="17" t="s">
        <v>127</v>
      </c>
      <c r="BK126" s="230">
        <f>ROUND(I126*H126,2)</f>
        <v>0</v>
      </c>
      <c r="BL126" s="17" t="s">
        <v>228</v>
      </c>
      <c r="BM126" s="229" t="s">
        <v>214</v>
      </c>
    </row>
    <row r="127" s="2" customFormat="1" ht="212.25" customHeight="1">
      <c r="A127" s="38"/>
      <c r="B127" s="39"/>
      <c r="C127" s="218" t="s">
        <v>203</v>
      </c>
      <c r="D127" s="218" t="s">
        <v>183</v>
      </c>
      <c r="E127" s="219" t="s">
        <v>2718</v>
      </c>
      <c r="F127" s="220" t="s">
        <v>2719</v>
      </c>
      <c r="G127" s="221" t="s">
        <v>2454</v>
      </c>
      <c r="H127" s="222">
        <v>2</v>
      </c>
      <c r="I127" s="223"/>
      <c r="J127" s="224">
        <f>ROUND(I127*H127,2)</f>
        <v>0</v>
      </c>
      <c r="K127" s="220" t="s">
        <v>729</v>
      </c>
      <c r="L127" s="44"/>
      <c r="M127" s="225" t="s">
        <v>1</v>
      </c>
      <c r="N127" s="226" t="s">
        <v>45</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228</v>
      </c>
      <c r="AT127" s="229" t="s">
        <v>183</v>
      </c>
      <c r="AU127" s="229" t="s">
        <v>127</v>
      </c>
      <c r="AY127" s="17" t="s">
        <v>181</v>
      </c>
      <c r="BE127" s="230">
        <f>IF(N127="základní",J127,0)</f>
        <v>0</v>
      </c>
      <c r="BF127" s="230">
        <f>IF(N127="snížená",J127,0)</f>
        <v>0</v>
      </c>
      <c r="BG127" s="230">
        <f>IF(N127="zákl. přenesená",J127,0)</f>
        <v>0</v>
      </c>
      <c r="BH127" s="230">
        <f>IF(N127="sníž. přenesená",J127,0)</f>
        <v>0</v>
      </c>
      <c r="BI127" s="230">
        <f>IF(N127="nulová",J127,0)</f>
        <v>0</v>
      </c>
      <c r="BJ127" s="17" t="s">
        <v>127</v>
      </c>
      <c r="BK127" s="230">
        <f>ROUND(I127*H127,2)</f>
        <v>0</v>
      </c>
      <c r="BL127" s="17" t="s">
        <v>228</v>
      </c>
      <c r="BM127" s="229" t="s">
        <v>8</v>
      </c>
    </row>
    <row r="128" s="2" customFormat="1" ht="76.35" customHeight="1">
      <c r="A128" s="38"/>
      <c r="B128" s="39"/>
      <c r="C128" s="218" t="s">
        <v>220</v>
      </c>
      <c r="D128" s="218" t="s">
        <v>183</v>
      </c>
      <c r="E128" s="219" t="s">
        <v>2720</v>
      </c>
      <c r="F128" s="220" t="s">
        <v>2721</v>
      </c>
      <c r="G128" s="221" t="s">
        <v>2454</v>
      </c>
      <c r="H128" s="222">
        <v>4</v>
      </c>
      <c r="I128" s="223"/>
      <c r="J128" s="224">
        <f>ROUND(I128*H128,2)</f>
        <v>0</v>
      </c>
      <c r="K128" s="220" t="s">
        <v>729</v>
      </c>
      <c r="L128" s="44"/>
      <c r="M128" s="225" t="s">
        <v>1</v>
      </c>
      <c r="N128" s="226" t="s">
        <v>45</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228</v>
      </c>
      <c r="AT128" s="229" t="s">
        <v>183</v>
      </c>
      <c r="AU128" s="229" t="s">
        <v>127</v>
      </c>
      <c r="AY128" s="17" t="s">
        <v>181</v>
      </c>
      <c r="BE128" s="230">
        <f>IF(N128="základní",J128,0)</f>
        <v>0</v>
      </c>
      <c r="BF128" s="230">
        <f>IF(N128="snížená",J128,0)</f>
        <v>0</v>
      </c>
      <c r="BG128" s="230">
        <f>IF(N128="zákl. přenesená",J128,0)</f>
        <v>0</v>
      </c>
      <c r="BH128" s="230">
        <f>IF(N128="sníž. přenesená",J128,0)</f>
        <v>0</v>
      </c>
      <c r="BI128" s="230">
        <f>IF(N128="nulová",J128,0)</f>
        <v>0</v>
      </c>
      <c r="BJ128" s="17" t="s">
        <v>127</v>
      </c>
      <c r="BK128" s="230">
        <f>ROUND(I128*H128,2)</f>
        <v>0</v>
      </c>
      <c r="BL128" s="17" t="s">
        <v>228</v>
      </c>
      <c r="BM128" s="229" t="s">
        <v>223</v>
      </c>
    </row>
    <row r="129" s="2" customFormat="1" ht="76.35" customHeight="1">
      <c r="A129" s="38"/>
      <c r="B129" s="39"/>
      <c r="C129" s="218" t="s">
        <v>208</v>
      </c>
      <c r="D129" s="218" t="s">
        <v>183</v>
      </c>
      <c r="E129" s="219" t="s">
        <v>2722</v>
      </c>
      <c r="F129" s="220" t="s">
        <v>2723</v>
      </c>
      <c r="G129" s="221" t="s">
        <v>2454</v>
      </c>
      <c r="H129" s="222">
        <v>2</v>
      </c>
      <c r="I129" s="223"/>
      <c r="J129" s="224">
        <f>ROUND(I129*H129,2)</f>
        <v>0</v>
      </c>
      <c r="K129" s="220" t="s">
        <v>729</v>
      </c>
      <c r="L129" s="44"/>
      <c r="M129" s="225" t="s">
        <v>1</v>
      </c>
      <c r="N129" s="226" t="s">
        <v>45</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228</v>
      </c>
      <c r="AT129" s="229" t="s">
        <v>183</v>
      </c>
      <c r="AU129" s="229" t="s">
        <v>127</v>
      </c>
      <c r="AY129" s="17" t="s">
        <v>181</v>
      </c>
      <c r="BE129" s="230">
        <f>IF(N129="základní",J129,0)</f>
        <v>0</v>
      </c>
      <c r="BF129" s="230">
        <f>IF(N129="snížená",J129,0)</f>
        <v>0</v>
      </c>
      <c r="BG129" s="230">
        <f>IF(N129="zákl. přenesená",J129,0)</f>
        <v>0</v>
      </c>
      <c r="BH129" s="230">
        <f>IF(N129="sníž. přenesená",J129,0)</f>
        <v>0</v>
      </c>
      <c r="BI129" s="230">
        <f>IF(N129="nulová",J129,0)</f>
        <v>0</v>
      </c>
      <c r="BJ129" s="17" t="s">
        <v>127</v>
      </c>
      <c r="BK129" s="230">
        <f>ROUND(I129*H129,2)</f>
        <v>0</v>
      </c>
      <c r="BL129" s="17" t="s">
        <v>228</v>
      </c>
      <c r="BM129" s="229" t="s">
        <v>228</v>
      </c>
    </row>
    <row r="130" s="2" customFormat="1" ht="62.7" customHeight="1">
      <c r="A130" s="38"/>
      <c r="B130" s="39"/>
      <c r="C130" s="218" t="s">
        <v>232</v>
      </c>
      <c r="D130" s="218" t="s">
        <v>183</v>
      </c>
      <c r="E130" s="219" t="s">
        <v>2724</v>
      </c>
      <c r="F130" s="220" t="s">
        <v>2725</v>
      </c>
      <c r="G130" s="221" t="s">
        <v>2454</v>
      </c>
      <c r="H130" s="222">
        <v>1</v>
      </c>
      <c r="I130" s="223"/>
      <c r="J130" s="224">
        <f>ROUND(I130*H130,2)</f>
        <v>0</v>
      </c>
      <c r="K130" s="220" t="s">
        <v>729</v>
      </c>
      <c r="L130" s="44"/>
      <c r="M130" s="225" t="s">
        <v>1</v>
      </c>
      <c r="N130" s="226" t="s">
        <v>45</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228</v>
      </c>
      <c r="AT130" s="229" t="s">
        <v>183</v>
      </c>
      <c r="AU130" s="229" t="s">
        <v>127</v>
      </c>
      <c r="AY130" s="17" t="s">
        <v>181</v>
      </c>
      <c r="BE130" s="230">
        <f>IF(N130="základní",J130,0)</f>
        <v>0</v>
      </c>
      <c r="BF130" s="230">
        <f>IF(N130="snížená",J130,0)</f>
        <v>0</v>
      </c>
      <c r="BG130" s="230">
        <f>IF(N130="zákl. přenesená",J130,0)</f>
        <v>0</v>
      </c>
      <c r="BH130" s="230">
        <f>IF(N130="sníž. přenesená",J130,0)</f>
        <v>0</v>
      </c>
      <c r="BI130" s="230">
        <f>IF(N130="nulová",J130,0)</f>
        <v>0</v>
      </c>
      <c r="BJ130" s="17" t="s">
        <v>127</v>
      </c>
      <c r="BK130" s="230">
        <f>ROUND(I130*H130,2)</f>
        <v>0</v>
      </c>
      <c r="BL130" s="17" t="s">
        <v>228</v>
      </c>
      <c r="BM130" s="229" t="s">
        <v>236</v>
      </c>
    </row>
    <row r="131" s="2" customFormat="1" ht="62.7" customHeight="1">
      <c r="A131" s="38"/>
      <c r="B131" s="39"/>
      <c r="C131" s="218" t="s">
        <v>214</v>
      </c>
      <c r="D131" s="218" t="s">
        <v>183</v>
      </c>
      <c r="E131" s="219" t="s">
        <v>2726</v>
      </c>
      <c r="F131" s="220" t="s">
        <v>2727</v>
      </c>
      <c r="G131" s="221" t="s">
        <v>2454</v>
      </c>
      <c r="H131" s="222">
        <v>1</v>
      </c>
      <c r="I131" s="223"/>
      <c r="J131" s="224">
        <f>ROUND(I131*H131,2)</f>
        <v>0</v>
      </c>
      <c r="K131" s="220" t="s">
        <v>729</v>
      </c>
      <c r="L131" s="44"/>
      <c r="M131" s="225" t="s">
        <v>1</v>
      </c>
      <c r="N131" s="226" t="s">
        <v>45</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228</v>
      </c>
      <c r="AT131" s="229" t="s">
        <v>183</v>
      </c>
      <c r="AU131" s="229" t="s">
        <v>127</v>
      </c>
      <c r="AY131" s="17" t="s">
        <v>181</v>
      </c>
      <c r="BE131" s="230">
        <f>IF(N131="základní",J131,0)</f>
        <v>0</v>
      </c>
      <c r="BF131" s="230">
        <f>IF(N131="snížená",J131,0)</f>
        <v>0</v>
      </c>
      <c r="BG131" s="230">
        <f>IF(N131="zákl. přenesená",J131,0)</f>
        <v>0</v>
      </c>
      <c r="BH131" s="230">
        <f>IF(N131="sníž. přenesená",J131,0)</f>
        <v>0</v>
      </c>
      <c r="BI131" s="230">
        <f>IF(N131="nulová",J131,0)</f>
        <v>0</v>
      </c>
      <c r="BJ131" s="17" t="s">
        <v>127</v>
      </c>
      <c r="BK131" s="230">
        <f>ROUND(I131*H131,2)</f>
        <v>0</v>
      </c>
      <c r="BL131" s="17" t="s">
        <v>228</v>
      </c>
      <c r="BM131" s="229" t="s">
        <v>242</v>
      </c>
    </row>
    <row r="132" s="2" customFormat="1" ht="24.15" customHeight="1">
      <c r="A132" s="38"/>
      <c r="B132" s="39"/>
      <c r="C132" s="218" t="s">
        <v>244</v>
      </c>
      <c r="D132" s="218" t="s">
        <v>183</v>
      </c>
      <c r="E132" s="219" t="s">
        <v>2728</v>
      </c>
      <c r="F132" s="220" t="s">
        <v>2729</v>
      </c>
      <c r="G132" s="221" t="s">
        <v>2454</v>
      </c>
      <c r="H132" s="222">
        <v>1</v>
      </c>
      <c r="I132" s="223"/>
      <c r="J132" s="224">
        <f>ROUND(I132*H132,2)</f>
        <v>0</v>
      </c>
      <c r="K132" s="220" t="s">
        <v>729</v>
      </c>
      <c r="L132" s="44"/>
      <c r="M132" s="225" t="s">
        <v>1</v>
      </c>
      <c r="N132" s="226" t="s">
        <v>45</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228</v>
      </c>
      <c r="AT132" s="229" t="s">
        <v>183</v>
      </c>
      <c r="AU132" s="229" t="s">
        <v>127</v>
      </c>
      <c r="AY132" s="17" t="s">
        <v>181</v>
      </c>
      <c r="BE132" s="230">
        <f>IF(N132="základní",J132,0)</f>
        <v>0</v>
      </c>
      <c r="BF132" s="230">
        <f>IF(N132="snížená",J132,0)</f>
        <v>0</v>
      </c>
      <c r="BG132" s="230">
        <f>IF(N132="zákl. přenesená",J132,0)</f>
        <v>0</v>
      </c>
      <c r="BH132" s="230">
        <f>IF(N132="sníž. přenesená",J132,0)</f>
        <v>0</v>
      </c>
      <c r="BI132" s="230">
        <f>IF(N132="nulová",J132,0)</f>
        <v>0</v>
      </c>
      <c r="BJ132" s="17" t="s">
        <v>127</v>
      </c>
      <c r="BK132" s="230">
        <f>ROUND(I132*H132,2)</f>
        <v>0</v>
      </c>
      <c r="BL132" s="17" t="s">
        <v>228</v>
      </c>
      <c r="BM132" s="229" t="s">
        <v>247</v>
      </c>
    </row>
    <row r="133" s="2" customFormat="1" ht="24.15" customHeight="1">
      <c r="A133" s="38"/>
      <c r="B133" s="39"/>
      <c r="C133" s="218" t="s">
        <v>8</v>
      </c>
      <c r="D133" s="218" t="s">
        <v>183</v>
      </c>
      <c r="E133" s="219" t="s">
        <v>2730</v>
      </c>
      <c r="F133" s="220" t="s">
        <v>2731</v>
      </c>
      <c r="G133" s="221" t="s">
        <v>2454</v>
      </c>
      <c r="H133" s="222">
        <v>1</v>
      </c>
      <c r="I133" s="223"/>
      <c r="J133" s="224">
        <f>ROUND(I133*H133,2)</f>
        <v>0</v>
      </c>
      <c r="K133" s="220" t="s">
        <v>729</v>
      </c>
      <c r="L133" s="44"/>
      <c r="M133" s="225" t="s">
        <v>1</v>
      </c>
      <c r="N133" s="226" t="s">
        <v>45</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228</v>
      </c>
      <c r="AT133" s="229" t="s">
        <v>183</v>
      </c>
      <c r="AU133" s="229" t="s">
        <v>127</v>
      </c>
      <c r="AY133" s="17" t="s">
        <v>181</v>
      </c>
      <c r="BE133" s="230">
        <f>IF(N133="základní",J133,0)</f>
        <v>0</v>
      </c>
      <c r="BF133" s="230">
        <f>IF(N133="snížená",J133,0)</f>
        <v>0</v>
      </c>
      <c r="BG133" s="230">
        <f>IF(N133="zákl. přenesená",J133,0)</f>
        <v>0</v>
      </c>
      <c r="BH133" s="230">
        <f>IF(N133="sníž. přenesená",J133,0)</f>
        <v>0</v>
      </c>
      <c r="BI133" s="230">
        <f>IF(N133="nulová",J133,0)</f>
        <v>0</v>
      </c>
      <c r="BJ133" s="17" t="s">
        <v>127</v>
      </c>
      <c r="BK133" s="230">
        <f>ROUND(I133*H133,2)</f>
        <v>0</v>
      </c>
      <c r="BL133" s="17" t="s">
        <v>228</v>
      </c>
      <c r="BM133" s="229" t="s">
        <v>249</v>
      </c>
    </row>
    <row r="134" s="2" customFormat="1" ht="24.15" customHeight="1">
      <c r="A134" s="38"/>
      <c r="B134" s="39"/>
      <c r="C134" s="218" t="s">
        <v>251</v>
      </c>
      <c r="D134" s="218" t="s">
        <v>183</v>
      </c>
      <c r="E134" s="219" t="s">
        <v>2732</v>
      </c>
      <c r="F134" s="220" t="s">
        <v>2733</v>
      </c>
      <c r="G134" s="221" t="s">
        <v>2454</v>
      </c>
      <c r="H134" s="222">
        <v>1</v>
      </c>
      <c r="I134" s="223"/>
      <c r="J134" s="224">
        <f>ROUND(I134*H134,2)</f>
        <v>0</v>
      </c>
      <c r="K134" s="220" t="s">
        <v>729</v>
      </c>
      <c r="L134" s="44"/>
      <c r="M134" s="225" t="s">
        <v>1</v>
      </c>
      <c r="N134" s="226" t="s">
        <v>45</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228</v>
      </c>
      <c r="AT134" s="229" t="s">
        <v>183</v>
      </c>
      <c r="AU134" s="229" t="s">
        <v>127</v>
      </c>
      <c r="AY134" s="17" t="s">
        <v>181</v>
      </c>
      <c r="BE134" s="230">
        <f>IF(N134="základní",J134,0)</f>
        <v>0</v>
      </c>
      <c r="BF134" s="230">
        <f>IF(N134="snížená",J134,0)</f>
        <v>0</v>
      </c>
      <c r="BG134" s="230">
        <f>IF(N134="zákl. přenesená",J134,0)</f>
        <v>0</v>
      </c>
      <c r="BH134" s="230">
        <f>IF(N134="sníž. přenesená",J134,0)</f>
        <v>0</v>
      </c>
      <c r="BI134" s="230">
        <f>IF(N134="nulová",J134,0)</f>
        <v>0</v>
      </c>
      <c r="BJ134" s="17" t="s">
        <v>127</v>
      </c>
      <c r="BK134" s="230">
        <f>ROUND(I134*H134,2)</f>
        <v>0</v>
      </c>
      <c r="BL134" s="17" t="s">
        <v>228</v>
      </c>
      <c r="BM134" s="229" t="s">
        <v>254</v>
      </c>
    </row>
    <row r="135" s="2" customFormat="1" ht="101.25" customHeight="1">
      <c r="A135" s="38"/>
      <c r="B135" s="39"/>
      <c r="C135" s="218" t="s">
        <v>223</v>
      </c>
      <c r="D135" s="218" t="s">
        <v>183</v>
      </c>
      <c r="E135" s="219" t="s">
        <v>2734</v>
      </c>
      <c r="F135" s="220" t="s">
        <v>2735</v>
      </c>
      <c r="G135" s="221" t="s">
        <v>2454</v>
      </c>
      <c r="H135" s="222">
        <v>2</v>
      </c>
      <c r="I135" s="223"/>
      <c r="J135" s="224">
        <f>ROUND(I135*H135,2)</f>
        <v>0</v>
      </c>
      <c r="K135" s="220" t="s">
        <v>729</v>
      </c>
      <c r="L135" s="44"/>
      <c r="M135" s="225" t="s">
        <v>1</v>
      </c>
      <c r="N135" s="226" t="s">
        <v>45</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228</v>
      </c>
      <c r="AT135" s="229" t="s">
        <v>183</v>
      </c>
      <c r="AU135" s="229" t="s">
        <v>127</v>
      </c>
      <c r="AY135" s="17" t="s">
        <v>181</v>
      </c>
      <c r="BE135" s="230">
        <f>IF(N135="základní",J135,0)</f>
        <v>0</v>
      </c>
      <c r="BF135" s="230">
        <f>IF(N135="snížená",J135,0)</f>
        <v>0</v>
      </c>
      <c r="BG135" s="230">
        <f>IF(N135="zákl. přenesená",J135,0)</f>
        <v>0</v>
      </c>
      <c r="BH135" s="230">
        <f>IF(N135="sníž. přenesená",J135,0)</f>
        <v>0</v>
      </c>
      <c r="BI135" s="230">
        <f>IF(N135="nulová",J135,0)</f>
        <v>0</v>
      </c>
      <c r="BJ135" s="17" t="s">
        <v>127</v>
      </c>
      <c r="BK135" s="230">
        <f>ROUND(I135*H135,2)</f>
        <v>0</v>
      </c>
      <c r="BL135" s="17" t="s">
        <v>228</v>
      </c>
      <c r="BM135" s="229" t="s">
        <v>259</v>
      </c>
    </row>
    <row r="136" s="2" customFormat="1" ht="44.25" customHeight="1">
      <c r="A136" s="38"/>
      <c r="B136" s="39"/>
      <c r="C136" s="218" t="s">
        <v>262</v>
      </c>
      <c r="D136" s="218" t="s">
        <v>183</v>
      </c>
      <c r="E136" s="219" t="s">
        <v>2736</v>
      </c>
      <c r="F136" s="220" t="s">
        <v>2737</v>
      </c>
      <c r="G136" s="221" t="s">
        <v>2454</v>
      </c>
      <c r="H136" s="222">
        <v>2</v>
      </c>
      <c r="I136" s="223"/>
      <c r="J136" s="224">
        <f>ROUND(I136*H136,2)</f>
        <v>0</v>
      </c>
      <c r="K136" s="220" t="s">
        <v>729</v>
      </c>
      <c r="L136" s="44"/>
      <c r="M136" s="225" t="s">
        <v>1</v>
      </c>
      <c r="N136" s="226" t="s">
        <v>45</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228</v>
      </c>
      <c r="AT136" s="229" t="s">
        <v>183</v>
      </c>
      <c r="AU136" s="229" t="s">
        <v>127</v>
      </c>
      <c r="AY136" s="17" t="s">
        <v>181</v>
      </c>
      <c r="BE136" s="230">
        <f>IF(N136="základní",J136,0)</f>
        <v>0</v>
      </c>
      <c r="BF136" s="230">
        <f>IF(N136="snížená",J136,0)</f>
        <v>0</v>
      </c>
      <c r="BG136" s="230">
        <f>IF(N136="zákl. přenesená",J136,0)</f>
        <v>0</v>
      </c>
      <c r="BH136" s="230">
        <f>IF(N136="sníž. přenesená",J136,0)</f>
        <v>0</v>
      </c>
      <c r="BI136" s="230">
        <f>IF(N136="nulová",J136,0)</f>
        <v>0</v>
      </c>
      <c r="BJ136" s="17" t="s">
        <v>127</v>
      </c>
      <c r="BK136" s="230">
        <f>ROUND(I136*H136,2)</f>
        <v>0</v>
      </c>
      <c r="BL136" s="17" t="s">
        <v>228</v>
      </c>
      <c r="BM136" s="229" t="s">
        <v>265</v>
      </c>
    </row>
    <row r="137" s="2" customFormat="1" ht="24.15" customHeight="1">
      <c r="A137" s="38"/>
      <c r="B137" s="39"/>
      <c r="C137" s="218" t="s">
        <v>228</v>
      </c>
      <c r="D137" s="218" t="s">
        <v>183</v>
      </c>
      <c r="E137" s="219" t="s">
        <v>2738</v>
      </c>
      <c r="F137" s="220" t="s">
        <v>2739</v>
      </c>
      <c r="G137" s="221" t="s">
        <v>2454</v>
      </c>
      <c r="H137" s="222">
        <v>2</v>
      </c>
      <c r="I137" s="223"/>
      <c r="J137" s="224">
        <f>ROUND(I137*H137,2)</f>
        <v>0</v>
      </c>
      <c r="K137" s="220" t="s">
        <v>729</v>
      </c>
      <c r="L137" s="44"/>
      <c r="M137" s="225" t="s">
        <v>1</v>
      </c>
      <c r="N137" s="226" t="s">
        <v>45</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228</v>
      </c>
      <c r="AT137" s="229" t="s">
        <v>183</v>
      </c>
      <c r="AU137" s="229" t="s">
        <v>127</v>
      </c>
      <c r="AY137" s="17" t="s">
        <v>181</v>
      </c>
      <c r="BE137" s="230">
        <f>IF(N137="základní",J137,0)</f>
        <v>0</v>
      </c>
      <c r="BF137" s="230">
        <f>IF(N137="snížená",J137,0)</f>
        <v>0</v>
      </c>
      <c r="BG137" s="230">
        <f>IF(N137="zákl. přenesená",J137,0)</f>
        <v>0</v>
      </c>
      <c r="BH137" s="230">
        <f>IF(N137="sníž. přenesená",J137,0)</f>
        <v>0</v>
      </c>
      <c r="BI137" s="230">
        <f>IF(N137="nulová",J137,0)</f>
        <v>0</v>
      </c>
      <c r="BJ137" s="17" t="s">
        <v>127</v>
      </c>
      <c r="BK137" s="230">
        <f>ROUND(I137*H137,2)</f>
        <v>0</v>
      </c>
      <c r="BL137" s="17" t="s">
        <v>228</v>
      </c>
      <c r="BM137" s="229" t="s">
        <v>269</v>
      </c>
    </row>
    <row r="138" s="2" customFormat="1" ht="24.15" customHeight="1">
      <c r="A138" s="38"/>
      <c r="B138" s="39"/>
      <c r="C138" s="218" t="s">
        <v>275</v>
      </c>
      <c r="D138" s="218" t="s">
        <v>183</v>
      </c>
      <c r="E138" s="219" t="s">
        <v>2740</v>
      </c>
      <c r="F138" s="220" t="s">
        <v>2741</v>
      </c>
      <c r="G138" s="221" t="s">
        <v>227</v>
      </c>
      <c r="H138" s="222">
        <v>69</v>
      </c>
      <c r="I138" s="223"/>
      <c r="J138" s="224">
        <f>ROUND(I138*H138,2)</f>
        <v>0</v>
      </c>
      <c r="K138" s="220" t="s">
        <v>729</v>
      </c>
      <c r="L138" s="44"/>
      <c r="M138" s="225" t="s">
        <v>1</v>
      </c>
      <c r="N138" s="226" t="s">
        <v>45</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228</v>
      </c>
      <c r="AT138" s="229" t="s">
        <v>183</v>
      </c>
      <c r="AU138" s="229" t="s">
        <v>127</v>
      </c>
      <c r="AY138" s="17" t="s">
        <v>181</v>
      </c>
      <c r="BE138" s="230">
        <f>IF(N138="základní",J138,0)</f>
        <v>0</v>
      </c>
      <c r="BF138" s="230">
        <f>IF(N138="snížená",J138,0)</f>
        <v>0</v>
      </c>
      <c r="BG138" s="230">
        <f>IF(N138="zákl. přenesená",J138,0)</f>
        <v>0</v>
      </c>
      <c r="BH138" s="230">
        <f>IF(N138="sníž. přenesená",J138,0)</f>
        <v>0</v>
      </c>
      <c r="BI138" s="230">
        <f>IF(N138="nulová",J138,0)</f>
        <v>0</v>
      </c>
      <c r="BJ138" s="17" t="s">
        <v>127</v>
      </c>
      <c r="BK138" s="230">
        <f>ROUND(I138*H138,2)</f>
        <v>0</v>
      </c>
      <c r="BL138" s="17" t="s">
        <v>228</v>
      </c>
      <c r="BM138" s="229" t="s">
        <v>278</v>
      </c>
    </row>
    <row r="139" s="2" customFormat="1" ht="24.15" customHeight="1">
      <c r="A139" s="38"/>
      <c r="B139" s="39"/>
      <c r="C139" s="218" t="s">
        <v>236</v>
      </c>
      <c r="D139" s="218" t="s">
        <v>183</v>
      </c>
      <c r="E139" s="219" t="s">
        <v>2742</v>
      </c>
      <c r="F139" s="220" t="s">
        <v>2743</v>
      </c>
      <c r="G139" s="221" t="s">
        <v>227</v>
      </c>
      <c r="H139" s="222">
        <v>25</v>
      </c>
      <c r="I139" s="223"/>
      <c r="J139" s="224">
        <f>ROUND(I139*H139,2)</f>
        <v>0</v>
      </c>
      <c r="K139" s="220" t="s">
        <v>729</v>
      </c>
      <c r="L139" s="44"/>
      <c r="M139" s="225" t="s">
        <v>1</v>
      </c>
      <c r="N139" s="226" t="s">
        <v>45</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228</v>
      </c>
      <c r="AT139" s="229" t="s">
        <v>183</v>
      </c>
      <c r="AU139" s="229" t="s">
        <v>127</v>
      </c>
      <c r="AY139" s="17" t="s">
        <v>181</v>
      </c>
      <c r="BE139" s="230">
        <f>IF(N139="základní",J139,0)</f>
        <v>0</v>
      </c>
      <c r="BF139" s="230">
        <f>IF(N139="snížená",J139,0)</f>
        <v>0</v>
      </c>
      <c r="BG139" s="230">
        <f>IF(N139="zákl. přenesená",J139,0)</f>
        <v>0</v>
      </c>
      <c r="BH139" s="230">
        <f>IF(N139="sníž. přenesená",J139,0)</f>
        <v>0</v>
      </c>
      <c r="BI139" s="230">
        <f>IF(N139="nulová",J139,0)</f>
        <v>0</v>
      </c>
      <c r="BJ139" s="17" t="s">
        <v>127</v>
      </c>
      <c r="BK139" s="230">
        <f>ROUND(I139*H139,2)</f>
        <v>0</v>
      </c>
      <c r="BL139" s="17" t="s">
        <v>228</v>
      </c>
      <c r="BM139" s="229" t="s">
        <v>283</v>
      </c>
    </row>
    <row r="140" s="2" customFormat="1" ht="33" customHeight="1">
      <c r="A140" s="38"/>
      <c r="B140" s="39"/>
      <c r="C140" s="218" t="s">
        <v>286</v>
      </c>
      <c r="D140" s="218" t="s">
        <v>183</v>
      </c>
      <c r="E140" s="219" t="s">
        <v>2744</v>
      </c>
      <c r="F140" s="220" t="s">
        <v>2745</v>
      </c>
      <c r="G140" s="221" t="s">
        <v>241</v>
      </c>
      <c r="H140" s="222">
        <v>170</v>
      </c>
      <c r="I140" s="223"/>
      <c r="J140" s="224">
        <f>ROUND(I140*H140,2)</f>
        <v>0</v>
      </c>
      <c r="K140" s="220" t="s">
        <v>729</v>
      </c>
      <c r="L140" s="44"/>
      <c r="M140" s="225" t="s">
        <v>1</v>
      </c>
      <c r="N140" s="226" t="s">
        <v>45</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228</v>
      </c>
      <c r="AT140" s="229" t="s">
        <v>183</v>
      </c>
      <c r="AU140" s="229" t="s">
        <v>127</v>
      </c>
      <c r="AY140" s="17" t="s">
        <v>181</v>
      </c>
      <c r="BE140" s="230">
        <f>IF(N140="základní",J140,0)</f>
        <v>0</v>
      </c>
      <c r="BF140" s="230">
        <f>IF(N140="snížená",J140,0)</f>
        <v>0</v>
      </c>
      <c r="BG140" s="230">
        <f>IF(N140="zákl. přenesená",J140,0)</f>
        <v>0</v>
      </c>
      <c r="BH140" s="230">
        <f>IF(N140="sníž. přenesená",J140,0)</f>
        <v>0</v>
      </c>
      <c r="BI140" s="230">
        <f>IF(N140="nulová",J140,0)</f>
        <v>0</v>
      </c>
      <c r="BJ140" s="17" t="s">
        <v>127</v>
      </c>
      <c r="BK140" s="230">
        <f>ROUND(I140*H140,2)</f>
        <v>0</v>
      </c>
      <c r="BL140" s="17" t="s">
        <v>228</v>
      </c>
      <c r="BM140" s="229" t="s">
        <v>289</v>
      </c>
    </row>
    <row r="141" s="2" customFormat="1" ht="33" customHeight="1">
      <c r="A141" s="38"/>
      <c r="B141" s="39"/>
      <c r="C141" s="218" t="s">
        <v>242</v>
      </c>
      <c r="D141" s="218" t="s">
        <v>183</v>
      </c>
      <c r="E141" s="219" t="s">
        <v>2746</v>
      </c>
      <c r="F141" s="220" t="s">
        <v>2747</v>
      </c>
      <c r="G141" s="221" t="s">
        <v>241</v>
      </c>
      <c r="H141" s="222">
        <v>61</v>
      </c>
      <c r="I141" s="223"/>
      <c r="J141" s="224">
        <f>ROUND(I141*H141,2)</f>
        <v>0</v>
      </c>
      <c r="K141" s="220" t="s">
        <v>729</v>
      </c>
      <c r="L141" s="44"/>
      <c r="M141" s="225" t="s">
        <v>1</v>
      </c>
      <c r="N141" s="226" t="s">
        <v>45</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228</v>
      </c>
      <c r="AT141" s="229" t="s">
        <v>183</v>
      </c>
      <c r="AU141" s="229" t="s">
        <v>127</v>
      </c>
      <c r="AY141" s="17" t="s">
        <v>181</v>
      </c>
      <c r="BE141" s="230">
        <f>IF(N141="základní",J141,0)</f>
        <v>0</v>
      </c>
      <c r="BF141" s="230">
        <f>IF(N141="snížená",J141,0)</f>
        <v>0</v>
      </c>
      <c r="BG141" s="230">
        <f>IF(N141="zákl. přenesená",J141,0)</f>
        <v>0</v>
      </c>
      <c r="BH141" s="230">
        <f>IF(N141="sníž. přenesená",J141,0)</f>
        <v>0</v>
      </c>
      <c r="BI141" s="230">
        <f>IF(N141="nulová",J141,0)</f>
        <v>0</v>
      </c>
      <c r="BJ141" s="17" t="s">
        <v>127</v>
      </c>
      <c r="BK141" s="230">
        <f>ROUND(I141*H141,2)</f>
        <v>0</v>
      </c>
      <c r="BL141" s="17" t="s">
        <v>228</v>
      </c>
      <c r="BM141" s="229" t="s">
        <v>293</v>
      </c>
    </row>
    <row r="142" s="2" customFormat="1" ht="33" customHeight="1">
      <c r="A142" s="38"/>
      <c r="B142" s="39"/>
      <c r="C142" s="218" t="s">
        <v>7</v>
      </c>
      <c r="D142" s="218" t="s">
        <v>183</v>
      </c>
      <c r="E142" s="219" t="s">
        <v>2748</v>
      </c>
      <c r="F142" s="220" t="s">
        <v>2749</v>
      </c>
      <c r="G142" s="221" t="s">
        <v>241</v>
      </c>
      <c r="H142" s="222">
        <v>11</v>
      </c>
      <c r="I142" s="223"/>
      <c r="J142" s="224">
        <f>ROUND(I142*H142,2)</f>
        <v>0</v>
      </c>
      <c r="K142" s="220" t="s">
        <v>729</v>
      </c>
      <c r="L142" s="44"/>
      <c r="M142" s="225" t="s">
        <v>1</v>
      </c>
      <c r="N142" s="226" t="s">
        <v>45</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228</v>
      </c>
      <c r="AT142" s="229" t="s">
        <v>183</v>
      </c>
      <c r="AU142" s="229" t="s">
        <v>127</v>
      </c>
      <c r="AY142" s="17" t="s">
        <v>181</v>
      </c>
      <c r="BE142" s="230">
        <f>IF(N142="základní",J142,0)</f>
        <v>0</v>
      </c>
      <c r="BF142" s="230">
        <f>IF(N142="snížená",J142,0)</f>
        <v>0</v>
      </c>
      <c r="BG142" s="230">
        <f>IF(N142="zákl. přenesená",J142,0)</f>
        <v>0</v>
      </c>
      <c r="BH142" s="230">
        <f>IF(N142="sníž. přenesená",J142,0)</f>
        <v>0</v>
      </c>
      <c r="BI142" s="230">
        <f>IF(N142="nulová",J142,0)</f>
        <v>0</v>
      </c>
      <c r="BJ142" s="17" t="s">
        <v>127</v>
      </c>
      <c r="BK142" s="230">
        <f>ROUND(I142*H142,2)</f>
        <v>0</v>
      </c>
      <c r="BL142" s="17" t="s">
        <v>228</v>
      </c>
      <c r="BM142" s="229" t="s">
        <v>298</v>
      </c>
    </row>
    <row r="143" s="2" customFormat="1" ht="24.15" customHeight="1">
      <c r="A143" s="38"/>
      <c r="B143" s="39"/>
      <c r="C143" s="218" t="s">
        <v>247</v>
      </c>
      <c r="D143" s="218" t="s">
        <v>183</v>
      </c>
      <c r="E143" s="219" t="s">
        <v>2750</v>
      </c>
      <c r="F143" s="220" t="s">
        <v>2751</v>
      </c>
      <c r="G143" s="221" t="s">
        <v>241</v>
      </c>
      <c r="H143" s="222">
        <v>51</v>
      </c>
      <c r="I143" s="223"/>
      <c r="J143" s="224">
        <f>ROUND(I143*H143,2)</f>
        <v>0</v>
      </c>
      <c r="K143" s="220" t="s">
        <v>729</v>
      </c>
      <c r="L143" s="44"/>
      <c r="M143" s="225" t="s">
        <v>1</v>
      </c>
      <c r="N143" s="226" t="s">
        <v>45</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228</v>
      </c>
      <c r="AT143" s="229" t="s">
        <v>183</v>
      </c>
      <c r="AU143" s="229" t="s">
        <v>127</v>
      </c>
      <c r="AY143" s="17" t="s">
        <v>181</v>
      </c>
      <c r="BE143" s="230">
        <f>IF(N143="základní",J143,0)</f>
        <v>0</v>
      </c>
      <c r="BF143" s="230">
        <f>IF(N143="snížená",J143,0)</f>
        <v>0</v>
      </c>
      <c r="BG143" s="230">
        <f>IF(N143="zákl. přenesená",J143,0)</f>
        <v>0</v>
      </c>
      <c r="BH143" s="230">
        <f>IF(N143="sníž. přenesená",J143,0)</f>
        <v>0</v>
      </c>
      <c r="BI143" s="230">
        <f>IF(N143="nulová",J143,0)</f>
        <v>0</v>
      </c>
      <c r="BJ143" s="17" t="s">
        <v>127</v>
      </c>
      <c r="BK143" s="230">
        <f>ROUND(I143*H143,2)</f>
        <v>0</v>
      </c>
      <c r="BL143" s="17" t="s">
        <v>228</v>
      </c>
      <c r="BM143" s="229" t="s">
        <v>305</v>
      </c>
    </row>
    <row r="144" s="2" customFormat="1" ht="24.15" customHeight="1">
      <c r="A144" s="38"/>
      <c r="B144" s="39"/>
      <c r="C144" s="218" t="s">
        <v>310</v>
      </c>
      <c r="D144" s="218" t="s">
        <v>183</v>
      </c>
      <c r="E144" s="219" t="s">
        <v>2752</v>
      </c>
      <c r="F144" s="220" t="s">
        <v>2753</v>
      </c>
      <c r="G144" s="221" t="s">
        <v>241</v>
      </c>
      <c r="H144" s="222">
        <v>20</v>
      </c>
      <c r="I144" s="223"/>
      <c r="J144" s="224">
        <f>ROUND(I144*H144,2)</f>
        <v>0</v>
      </c>
      <c r="K144" s="220" t="s">
        <v>729</v>
      </c>
      <c r="L144" s="44"/>
      <c r="M144" s="225" t="s">
        <v>1</v>
      </c>
      <c r="N144" s="226" t="s">
        <v>45</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228</v>
      </c>
      <c r="AT144" s="229" t="s">
        <v>183</v>
      </c>
      <c r="AU144" s="229" t="s">
        <v>127</v>
      </c>
      <c r="AY144" s="17" t="s">
        <v>181</v>
      </c>
      <c r="BE144" s="230">
        <f>IF(N144="základní",J144,0)</f>
        <v>0</v>
      </c>
      <c r="BF144" s="230">
        <f>IF(N144="snížená",J144,0)</f>
        <v>0</v>
      </c>
      <c r="BG144" s="230">
        <f>IF(N144="zákl. přenesená",J144,0)</f>
        <v>0</v>
      </c>
      <c r="BH144" s="230">
        <f>IF(N144="sníž. přenesená",J144,0)</f>
        <v>0</v>
      </c>
      <c r="BI144" s="230">
        <f>IF(N144="nulová",J144,0)</f>
        <v>0</v>
      </c>
      <c r="BJ144" s="17" t="s">
        <v>127</v>
      </c>
      <c r="BK144" s="230">
        <f>ROUND(I144*H144,2)</f>
        <v>0</v>
      </c>
      <c r="BL144" s="17" t="s">
        <v>228</v>
      </c>
      <c r="BM144" s="229" t="s">
        <v>313</v>
      </c>
    </row>
    <row r="145" s="2" customFormat="1" ht="55.5" customHeight="1">
      <c r="A145" s="38"/>
      <c r="B145" s="39"/>
      <c r="C145" s="218" t="s">
        <v>249</v>
      </c>
      <c r="D145" s="218" t="s">
        <v>183</v>
      </c>
      <c r="E145" s="219" t="s">
        <v>2754</v>
      </c>
      <c r="F145" s="220" t="s">
        <v>2755</v>
      </c>
      <c r="G145" s="221" t="s">
        <v>2454</v>
      </c>
      <c r="H145" s="222">
        <v>6</v>
      </c>
      <c r="I145" s="223"/>
      <c r="J145" s="224">
        <f>ROUND(I145*H145,2)</f>
        <v>0</v>
      </c>
      <c r="K145" s="220" t="s">
        <v>729</v>
      </c>
      <c r="L145" s="44"/>
      <c r="M145" s="225" t="s">
        <v>1</v>
      </c>
      <c r="N145" s="226" t="s">
        <v>45</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228</v>
      </c>
      <c r="AT145" s="229" t="s">
        <v>183</v>
      </c>
      <c r="AU145" s="229" t="s">
        <v>127</v>
      </c>
      <c r="AY145" s="17" t="s">
        <v>181</v>
      </c>
      <c r="BE145" s="230">
        <f>IF(N145="základní",J145,0)</f>
        <v>0</v>
      </c>
      <c r="BF145" s="230">
        <f>IF(N145="snížená",J145,0)</f>
        <v>0</v>
      </c>
      <c r="BG145" s="230">
        <f>IF(N145="zákl. přenesená",J145,0)</f>
        <v>0</v>
      </c>
      <c r="BH145" s="230">
        <f>IF(N145="sníž. přenesená",J145,0)</f>
        <v>0</v>
      </c>
      <c r="BI145" s="230">
        <f>IF(N145="nulová",J145,0)</f>
        <v>0</v>
      </c>
      <c r="BJ145" s="17" t="s">
        <v>127</v>
      </c>
      <c r="BK145" s="230">
        <f>ROUND(I145*H145,2)</f>
        <v>0</v>
      </c>
      <c r="BL145" s="17" t="s">
        <v>228</v>
      </c>
      <c r="BM145" s="229" t="s">
        <v>317</v>
      </c>
    </row>
    <row r="146" s="2" customFormat="1" ht="55.5" customHeight="1">
      <c r="A146" s="38"/>
      <c r="B146" s="39"/>
      <c r="C146" s="218" t="s">
        <v>322</v>
      </c>
      <c r="D146" s="218" t="s">
        <v>183</v>
      </c>
      <c r="E146" s="219" t="s">
        <v>2756</v>
      </c>
      <c r="F146" s="220" t="s">
        <v>2757</v>
      </c>
      <c r="G146" s="221" t="s">
        <v>2454</v>
      </c>
      <c r="H146" s="222">
        <v>12</v>
      </c>
      <c r="I146" s="223"/>
      <c r="J146" s="224">
        <f>ROUND(I146*H146,2)</f>
        <v>0</v>
      </c>
      <c r="K146" s="220" t="s">
        <v>729</v>
      </c>
      <c r="L146" s="44"/>
      <c r="M146" s="225" t="s">
        <v>1</v>
      </c>
      <c r="N146" s="226" t="s">
        <v>45</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228</v>
      </c>
      <c r="AT146" s="229" t="s">
        <v>183</v>
      </c>
      <c r="AU146" s="229" t="s">
        <v>127</v>
      </c>
      <c r="AY146" s="17" t="s">
        <v>181</v>
      </c>
      <c r="BE146" s="230">
        <f>IF(N146="základní",J146,0)</f>
        <v>0</v>
      </c>
      <c r="BF146" s="230">
        <f>IF(N146="snížená",J146,0)</f>
        <v>0</v>
      </c>
      <c r="BG146" s="230">
        <f>IF(N146="zákl. přenesená",J146,0)</f>
        <v>0</v>
      </c>
      <c r="BH146" s="230">
        <f>IF(N146="sníž. přenesená",J146,0)</f>
        <v>0</v>
      </c>
      <c r="BI146" s="230">
        <f>IF(N146="nulová",J146,0)</f>
        <v>0</v>
      </c>
      <c r="BJ146" s="17" t="s">
        <v>127</v>
      </c>
      <c r="BK146" s="230">
        <f>ROUND(I146*H146,2)</f>
        <v>0</v>
      </c>
      <c r="BL146" s="17" t="s">
        <v>228</v>
      </c>
      <c r="BM146" s="229" t="s">
        <v>325</v>
      </c>
    </row>
    <row r="147" s="2" customFormat="1" ht="55.5" customHeight="1">
      <c r="A147" s="38"/>
      <c r="B147" s="39"/>
      <c r="C147" s="218" t="s">
        <v>254</v>
      </c>
      <c r="D147" s="218" t="s">
        <v>183</v>
      </c>
      <c r="E147" s="219" t="s">
        <v>2758</v>
      </c>
      <c r="F147" s="220" t="s">
        <v>2759</v>
      </c>
      <c r="G147" s="221" t="s">
        <v>2454</v>
      </c>
      <c r="H147" s="222">
        <v>2</v>
      </c>
      <c r="I147" s="223"/>
      <c r="J147" s="224">
        <f>ROUND(I147*H147,2)</f>
        <v>0</v>
      </c>
      <c r="K147" s="220" t="s">
        <v>729</v>
      </c>
      <c r="L147" s="44"/>
      <c r="M147" s="225" t="s">
        <v>1</v>
      </c>
      <c r="N147" s="226" t="s">
        <v>45</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228</v>
      </c>
      <c r="AT147" s="229" t="s">
        <v>183</v>
      </c>
      <c r="AU147" s="229" t="s">
        <v>127</v>
      </c>
      <c r="AY147" s="17" t="s">
        <v>181</v>
      </c>
      <c r="BE147" s="230">
        <f>IF(N147="základní",J147,0)</f>
        <v>0</v>
      </c>
      <c r="BF147" s="230">
        <f>IF(N147="snížená",J147,0)</f>
        <v>0</v>
      </c>
      <c r="BG147" s="230">
        <f>IF(N147="zákl. přenesená",J147,0)</f>
        <v>0</v>
      </c>
      <c r="BH147" s="230">
        <f>IF(N147="sníž. přenesená",J147,0)</f>
        <v>0</v>
      </c>
      <c r="BI147" s="230">
        <f>IF(N147="nulová",J147,0)</f>
        <v>0</v>
      </c>
      <c r="BJ147" s="17" t="s">
        <v>127</v>
      </c>
      <c r="BK147" s="230">
        <f>ROUND(I147*H147,2)</f>
        <v>0</v>
      </c>
      <c r="BL147" s="17" t="s">
        <v>228</v>
      </c>
      <c r="BM147" s="229" t="s">
        <v>333</v>
      </c>
    </row>
    <row r="148" s="2" customFormat="1" ht="24.15" customHeight="1">
      <c r="A148" s="38"/>
      <c r="B148" s="39"/>
      <c r="C148" s="218" t="s">
        <v>339</v>
      </c>
      <c r="D148" s="218" t="s">
        <v>183</v>
      </c>
      <c r="E148" s="219" t="s">
        <v>2760</v>
      </c>
      <c r="F148" s="220" t="s">
        <v>2761</v>
      </c>
      <c r="G148" s="221" t="s">
        <v>2454</v>
      </c>
      <c r="H148" s="222">
        <v>1</v>
      </c>
      <c r="I148" s="223"/>
      <c r="J148" s="224">
        <f>ROUND(I148*H148,2)</f>
        <v>0</v>
      </c>
      <c r="K148" s="220" t="s">
        <v>729</v>
      </c>
      <c r="L148" s="44"/>
      <c r="M148" s="225" t="s">
        <v>1</v>
      </c>
      <c r="N148" s="226" t="s">
        <v>45</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228</v>
      </c>
      <c r="AT148" s="229" t="s">
        <v>183</v>
      </c>
      <c r="AU148" s="229" t="s">
        <v>127</v>
      </c>
      <c r="AY148" s="17" t="s">
        <v>181</v>
      </c>
      <c r="BE148" s="230">
        <f>IF(N148="základní",J148,0)</f>
        <v>0</v>
      </c>
      <c r="BF148" s="230">
        <f>IF(N148="snížená",J148,0)</f>
        <v>0</v>
      </c>
      <c r="BG148" s="230">
        <f>IF(N148="zákl. přenesená",J148,0)</f>
        <v>0</v>
      </c>
      <c r="BH148" s="230">
        <f>IF(N148="sníž. přenesená",J148,0)</f>
        <v>0</v>
      </c>
      <c r="BI148" s="230">
        <f>IF(N148="nulová",J148,0)</f>
        <v>0</v>
      </c>
      <c r="BJ148" s="17" t="s">
        <v>127</v>
      </c>
      <c r="BK148" s="230">
        <f>ROUND(I148*H148,2)</f>
        <v>0</v>
      </c>
      <c r="BL148" s="17" t="s">
        <v>228</v>
      </c>
      <c r="BM148" s="229" t="s">
        <v>342</v>
      </c>
    </row>
    <row r="149" s="2" customFormat="1" ht="24.15" customHeight="1">
      <c r="A149" s="38"/>
      <c r="B149" s="39"/>
      <c r="C149" s="218" t="s">
        <v>259</v>
      </c>
      <c r="D149" s="218" t="s">
        <v>183</v>
      </c>
      <c r="E149" s="219" t="s">
        <v>2762</v>
      </c>
      <c r="F149" s="220" t="s">
        <v>2763</v>
      </c>
      <c r="G149" s="221" t="s">
        <v>2454</v>
      </c>
      <c r="H149" s="222">
        <v>1</v>
      </c>
      <c r="I149" s="223"/>
      <c r="J149" s="224">
        <f>ROUND(I149*H149,2)</f>
        <v>0</v>
      </c>
      <c r="K149" s="220" t="s">
        <v>729</v>
      </c>
      <c r="L149" s="44"/>
      <c r="M149" s="225" t="s">
        <v>1</v>
      </c>
      <c r="N149" s="226" t="s">
        <v>45</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228</v>
      </c>
      <c r="AT149" s="229" t="s">
        <v>183</v>
      </c>
      <c r="AU149" s="229" t="s">
        <v>127</v>
      </c>
      <c r="AY149" s="17" t="s">
        <v>181</v>
      </c>
      <c r="BE149" s="230">
        <f>IF(N149="základní",J149,0)</f>
        <v>0</v>
      </c>
      <c r="BF149" s="230">
        <f>IF(N149="snížená",J149,0)</f>
        <v>0</v>
      </c>
      <c r="BG149" s="230">
        <f>IF(N149="zákl. přenesená",J149,0)</f>
        <v>0</v>
      </c>
      <c r="BH149" s="230">
        <f>IF(N149="sníž. přenesená",J149,0)</f>
        <v>0</v>
      </c>
      <c r="BI149" s="230">
        <f>IF(N149="nulová",J149,0)</f>
        <v>0</v>
      </c>
      <c r="BJ149" s="17" t="s">
        <v>127</v>
      </c>
      <c r="BK149" s="230">
        <f>ROUND(I149*H149,2)</f>
        <v>0</v>
      </c>
      <c r="BL149" s="17" t="s">
        <v>228</v>
      </c>
      <c r="BM149" s="229" t="s">
        <v>348</v>
      </c>
    </row>
    <row r="150" s="2" customFormat="1" ht="16.5" customHeight="1">
      <c r="A150" s="38"/>
      <c r="B150" s="39"/>
      <c r="C150" s="218" t="s">
        <v>354</v>
      </c>
      <c r="D150" s="218" t="s">
        <v>183</v>
      </c>
      <c r="E150" s="219" t="s">
        <v>2764</v>
      </c>
      <c r="F150" s="220" t="s">
        <v>2765</v>
      </c>
      <c r="G150" s="221" t="s">
        <v>2454</v>
      </c>
      <c r="H150" s="222">
        <v>40</v>
      </c>
      <c r="I150" s="223"/>
      <c r="J150" s="224">
        <f>ROUND(I150*H150,2)</f>
        <v>0</v>
      </c>
      <c r="K150" s="220" t="s">
        <v>729</v>
      </c>
      <c r="L150" s="44"/>
      <c r="M150" s="225" t="s">
        <v>1</v>
      </c>
      <c r="N150" s="226" t="s">
        <v>45</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228</v>
      </c>
      <c r="AT150" s="229" t="s">
        <v>183</v>
      </c>
      <c r="AU150" s="229" t="s">
        <v>127</v>
      </c>
      <c r="AY150" s="17" t="s">
        <v>181</v>
      </c>
      <c r="BE150" s="230">
        <f>IF(N150="základní",J150,0)</f>
        <v>0</v>
      </c>
      <c r="BF150" s="230">
        <f>IF(N150="snížená",J150,0)</f>
        <v>0</v>
      </c>
      <c r="BG150" s="230">
        <f>IF(N150="zákl. přenesená",J150,0)</f>
        <v>0</v>
      </c>
      <c r="BH150" s="230">
        <f>IF(N150="sníž. přenesená",J150,0)</f>
        <v>0</v>
      </c>
      <c r="BI150" s="230">
        <f>IF(N150="nulová",J150,0)</f>
        <v>0</v>
      </c>
      <c r="BJ150" s="17" t="s">
        <v>127</v>
      </c>
      <c r="BK150" s="230">
        <f>ROUND(I150*H150,2)</f>
        <v>0</v>
      </c>
      <c r="BL150" s="17" t="s">
        <v>228</v>
      </c>
      <c r="BM150" s="229" t="s">
        <v>357</v>
      </c>
    </row>
    <row r="151" s="2" customFormat="1" ht="16.5" customHeight="1">
      <c r="A151" s="38"/>
      <c r="B151" s="39"/>
      <c r="C151" s="218" t="s">
        <v>265</v>
      </c>
      <c r="D151" s="218" t="s">
        <v>183</v>
      </c>
      <c r="E151" s="219" t="s">
        <v>2766</v>
      </c>
      <c r="F151" s="220" t="s">
        <v>2767</v>
      </c>
      <c r="G151" s="221" t="s">
        <v>2454</v>
      </c>
      <c r="H151" s="222">
        <v>6</v>
      </c>
      <c r="I151" s="223"/>
      <c r="J151" s="224">
        <f>ROUND(I151*H151,2)</f>
        <v>0</v>
      </c>
      <c r="K151" s="220" t="s">
        <v>729</v>
      </c>
      <c r="L151" s="44"/>
      <c r="M151" s="225" t="s">
        <v>1</v>
      </c>
      <c r="N151" s="226" t="s">
        <v>45</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228</v>
      </c>
      <c r="AT151" s="229" t="s">
        <v>183</v>
      </c>
      <c r="AU151" s="229" t="s">
        <v>127</v>
      </c>
      <c r="AY151" s="17" t="s">
        <v>181</v>
      </c>
      <c r="BE151" s="230">
        <f>IF(N151="základní",J151,0)</f>
        <v>0</v>
      </c>
      <c r="BF151" s="230">
        <f>IF(N151="snížená",J151,0)</f>
        <v>0</v>
      </c>
      <c r="BG151" s="230">
        <f>IF(N151="zákl. přenesená",J151,0)</f>
        <v>0</v>
      </c>
      <c r="BH151" s="230">
        <f>IF(N151="sníž. přenesená",J151,0)</f>
        <v>0</v>
      </c>
      <c r="BI151" s="230">
        <f>IF(N151="nulová",J151,0)</f>
        <v>0</v>
      </c>
      <c r="BJ151" s="17" t="s">
        <v>127</v>
      </c>
      <c r="BK151" s="230">
        <f>ROUND(I151*H151,2)</f>
        <v>0</v>
      </c>
      <c r="BL151" s="17" t="s">
        <v>228</v>
      </c>
      <c r="BM151" s="229" t="s">
        <v>362</v>
      </c>
    </row>
    <row r="152" s="2" customFormat="1" ht="24.15" customHeight="1">
      <c r="A152" s="38"/>
      <c r="B152" s="39"/>
      <c r="C152" s="218" t="s">
        <v>365</v>
      </c>
      <c r="D152" s="218" t="s">
        <v>183</v>
      </c>
      <c r="E152" s="219" t="s">
        <v>2768</v>
      </c>
      <c r="F152" s="220" t="s">
        <v>2769</v>
      </c>
      <c r="G152" s="221" t="s">
        <v>2454</v>
      </c>
      <c r="H152" s="222">
        <v>6</v>
      </c>
      <c r="I152" s="223"/>
      <c r="J152" s="224">
        <f>ROUND(I152*H152,2)</f>
        <v>0</v>
      </c>
      <c r="K152" s="220" t="s">
        <v>729</v>
      </c>
      <c r="L152" s="44"/>
      <c r="M152" s="225" t="s">
        <v>1</v>
      </c>
      <c r="N152" s="226" t="s">
        <v>45</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228</v>
      </c>
      <c r="AT152" s="229" t="s">
        <v>183</v>
      </c>
      <c r="AU152" s="229" t="s">
        <v>127</v>
      </c>
      <c r="AY152" s="17" t="s">
        <v>181</v>
      </c>
      <c r="BE152" s="230">
        <f>IF(N152="základní",J152,0)</f>
        <v>0</v>
      </c>
      <c r="BF152" s="230">
        <f>IF(N152="snížená",J152,0)</f>
        <v>0</v>
      </c>
      <c r="BG152" s="230">
        <f>IF(N152="zákl. přenesená",J152,0)</f>
        <v>0</v>
      </c>
      <c r="BH152" s="230">
        <f>IF(N152="sníž. přenesená",J152,0)</f>
        <v>0</v>
      </c>
      <c r="BI152" s="230">
        <f>IF(N152="nulová",J152,0)</f>
        <v>0</v>
      </c>
      <c r="BJ152" s="17" t="s">
        <v>127</v>
      </c>
      <c r="BK152" s="230">
        <f>ROUND(I152*H152,2)</f>
        <v>0</v>
      </c>
      <c r="BL152" s="17" t="s">
        <v>228</v>
      </c>
      <c r="BM152" s="229" t="s">
        <v>368</v>
      </c>
    </row>
    <row r="153" s="2" customFormat="1" ht="24.15" customHeight="1">
      <c r="A153" s="38"/>
      <c r="B153" s="39"/>
      <c r="C153" s="218" t="s">
        <v>269</v>
      </c>
      <c r="D153" s="218" t="s">
        <v>183</v>
      </c>
      <c r="E153" s="219" t="s">
        <v>2770</v>
      </c>
      <c r="F153" s="220" t="s">
        <v>2771</v>
      </c>
      <c r="G153" s="221" t="s">
        <v>2454</v>
      </c>
      <c r="H153" s="222">
        <v>1</v>
      </c>
      <c r="I153" s="223"/>
      <c r="J153" s="224">
        <f>ROUND(I153*H153,2)</f>
        <v>0</v>
      </c>
      <c r="K153" s="220" t="s">
        <v>729</v>
      </c>
      <c r="L153" s="44"/>
      <c r="M153" s="225" t="s">
        <v>1</v>
      </c>
      <c r="N153" s="226" t="s">
        <v>45</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228</v>
      </c>
      <c r="AT153" s="229" t="s">
        <v>183</v>
      </c>
      <c r="AU153" s="229" t="s">
        <v>127</v>
      </c>
      <c r="AY153" s="17" t="s">
        <v>181</v>
      </c>
      <c r="BE153" s="230">
        <f>IF(N153="základní",J153,0)</f>
        <v>0</v>
      </c>
      <c r="BF153" s="230">
        <f>IF(N153="snížená",J153,0)</f>
        <v>0</v>
      </c>
      <c r="BG153" s="230">
        <f>IF(N153="zákl. přenesená",J153,0)</f>
        <v>0</v>
      </c>
      <c r="BH153" s="230">
        <f>IF(N153="sníž. přenesená",J153,0)</f>
        <v>0</v>
      </c>
      <c r="BI153" s="230">
        <f>IF(N153="nulová",J153,0)</f>
        <v>0</v>
      </c>
      <c r="BJ153" s="17" t="s">
        <v>127</v>
      </c>
      <c r="BK153" s="230">
        <f>ROUND(I153*H153,2)</f>
        <v>0</v>
      </c>
      <c r="BL153" s="17" t="s">
        <v>228</v>
      </c>
      <c r="BM153" s="229" t="s">
        <v>373</v>
      </c>
    </row>
    <row r="154" s="2" customFormat="1" ht="24.15" customHeight="1">
      <c r="A154" s="38"/>
      <c r="B154" s="39"/>
      <c r="C154" s="218" t="s">
        <v>376</v>
      </c>
      <c r="D154" s="218" t="s">
        <v>183</v>
      </c>
      <c r="E154" s="219" t="s">
        <v>2772</v>
      </c>
      <c r="F154" s="220" t="s">
        <v>2773</v>
      </c>
      <c r="G154" s="221" t="s">
        <v>2454</v>
      </c>
      <c r="H154" s="222">
        <v>1</v>
      </c>
      <c r="I154" s="223"/>
      <c r="J154" s="224">
        <f>ROUND(I154*H154,2)</f>
        <v>0</v>
      </c>
      <c r="K154" s="220" t="s">
        <v>729</v>
      </c>
      <c r="L154" s="44"/>
      <c r="M154" s="225" t="s">
        <v>1</v>
      </c>
      <c r="N154" s="226" t="s">
        <v>45</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228</v>
      </c>
      <c r="AT154" s="229" t="s">
        <v>183</v>
      </c>
      <c r="AU154" s="229" t="s">
        <v>127</v>
      </c>
      <c r="AY154" s="17" t="s">
        <v>181</v>
      </c>
      <c r="BE154" s="230">
        <f>IF(N154="základní",J154,0)</f>
        <v>0</v>
      </c>
      <c r="BF154" s="230">
        <f>IF(N154="snížená",J154,0)</f>
        <v>0</v>
      </c>
      <c r="BG154" s="230">
        <f>IF(N154="zákl. přenesená",J154,0)</f>
        <v>0</v>
      </c>
      <c r="BH154" s="230">
        <f>IF(N154="sníž. přenesená",J154,0)</f>
        <v>0</v>
      </c>
      <c r="BI154" s="230">
        <f>IF(N154="nulová",J154,0)</f>
        <v>0</v>
      </c>
      <c r="BJ154" s="17" t="s">
        <v>127</v>
      </c>
      <c r="BK154" s="230">
        <f>ROUND(I154*H154,2)</f>
        <v>0</v>
      </c>
      <c r="BL154" s="17" t="s">
        <v>228</v>
      </c>
      <c r="BM154" s="229" t="s">
        <v>379</v>
      </c>
    </row>
    <row r="155" s="2" customFormat="1" ht="16.5" customHeight="1">
      <c r="A155" s="38"/>
      <c r="B155" s="39"/>
      <c r="C155" s="218" t="s">
        <v>278</v>
      </c>
      <c r="D155" s="218" t="s">
        <v>183</v>
      </c>
      <c r="E155" s="219" t="s">
        <v>2774</v>
      </c>
      <c r="F155" s="220" t="s">
        <v>2775</v>
      </c>
      <c r="G155" s="221" t="s">
        <v>227</v>
      </c>
      <c r="H155" s="222">
        <v>1</v>
      </c>
      <c r="I155" s="223"/>
      <c r="J155" s="224">
        <f>ROUND(I155*H155,2)</f>
        <v>0</v>
      </c>
      <c r="K155" s="220" t="s">
        <v>729</v>
      </c>
      <c r="L155" s="44"/>
      <c r="M155" s="225" t="s">
        <v>1</v>
      </c>
      <c r="N155" s="226" t="s">
        <v>45</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228</v>
      </c>
      <c r="AT155" s="229" t="s">
        <v>183</v>
      </c>
      <c r="AU155" s="229" t="s">
        <v>127</v>
      </c>
      <c r="AY155" s="17" t="s">
        <v>181</v>
      </c>
      <c r="BE155" s="230">
        <f>IF(N155="základní",J155,0)</f>
        <v>0</v>
      </c>
      <c r="BF155" s="230">
        <f>IF(N155="snížená",J155,0)</f>
        <v>0</v>
      </c>
      <c r="BG155" s="230">
        <f>IF(N155="zákl. přenesená",J155,0)</f>
        <v>0</v>
      </c>
      <c r="BH155" s="230">
        <f>IF(N155="sníž. přenesená",J155,0)</f>
        <v>0</v>
      </c>
      <c r="BI155" s="230">
        <f>IF(N155="nulová",J155,0)</f>
        <v>0</v>
      </c>
      <c r="BJ155" s="17" t="s">
        <v>127</v>
      </c>
      <c r="BK155" s="230">
        <f>ROUND(I155*H155,2)</f>
        <v>0</v>
      </c>
      <c r="BL155" s="17" t="s">
        <v>228</v>
      </c>
      <c r="BM155" s="229" t="s">
        <v>384</v>
      </c>
    </row>
    <row r="156" s="2" customFormat="1" ht="24.15" customHeight="1">
      <c r="A156" s="38"/>
      <c r="B156" s="39"/>
      <c r="C156" s="218" t="s">
        <v>387</v>
      </c>
      <c r="D156" s="218" t="s">
        <v>183</v>
      </c>
      <c r="E156" s="219" t="s">
        <v>2776</v>
      </c>
      <c r="F156" s="220" t="s">
        <v>2777</v>
      </c>
      <c r="G156" s="221" t="s">
        <v>227</v>
      </c>
      <c r="H156" s="222">
        <v>58</v>
      </c>
      <c r="I156" s="223"/>
      <c r="J156" s="224">
        <f>ROUND(I156*H156,2)</f>
        <v>0</v>
      </c>
      <c r="K156" s="220" t="s">
        <v>729</v>
      </c>
      <c r="L156" s="44"/>
      <c r="M156" s="225" t="s">
        <v>1</v>
      </c>
      <c r="N156" s="226" t="s">
        <v>45</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228</v>
      </c>
      <c r="AT156" s="229" t="s">
        <v>183</v>
      </c>
      <c r="AU156" s="229" t="s">
        <v>127</v>
      </c>
      <c r="AY156" s="17" t="s">
        <v>181</v>
      </c>
      <c r="BE156" s="230">
        <f>IF(N156="základní",J156,0)</f>
        <v>0</v>
      </c>
      <c r="BF156" s="230">
        <f>IF(N156="snížená",J156,0)</f>
        <v>0</v>
      </c>
      <c r="BG156" s="230">
        <f>IF(N156="zákl. přenesená",J156,0)</f>
        <v>0</v>
      </c>
      <c r="BH156" s="230">
        <f>IF(N156="sníž. přenesená",J156,0)</f>
        <v>0</v>
      </c>
      <c r="BI156" s="230">
        <f>IF(N156="nulová",J156,0)</f>
        <v>0</v>
      </c>
      <c r="BJ156" s="17" t="s">
        <v>127</v>
      </c>
      <c r="BK156" s="230">
        <f>ROUND(I156*H156,2)</f>
        <v>0</v>
      </c>
      <c r="BL156" s="17" t="s">
        <v>228</v>
      </c>
      <c r="BM156" s="229" t="s">
        <v>390</v>
      </c>
    </row>
    <row r="157" s="2" customFormat="1" ht="24.15" customHeight="1">
      <c r="A157" s="38"/>
      <c r="B157" s="39"/>
      <c r="C157" s="218" t="s">
        <v>283</v>
      </c>
      <c r="D157" s="218" t="s">
        <v>183</v>
      </c>
      <c r="E157" s="219" t="s">
        <v>2778</v>
      </c>
      <c r="F157" s="220" t="s">
        <v>2779</v>
      </c>
      <c r="G157" s="221" t="s">
        <v>227</v>
      </c>
      <c r="H157" s="222">
        <v>5</v>
      </c>
      <c r="I157" s="223"/>
      <c r="J157" s="224">
        <f>ROUND(I157*H157,2)</f>
        <v>0</v>
      </c>
      <c r="K157" s="220" t="s">
        <v>729</v>
      </c>
      <c r="L157" s="44"/>
      <c r="M157" s="225" t="s">
        <v>1</v>
      </c>
      <c r="N157" s="226" t="s">
        <v>45</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228</v>
      </c>
      <c r="AT157" s="229" t="s">
        <v>183</v>
      </c>
      <c r="AU157" s="229" t="s">
        <v>127</v>
      </c>
      <c r="AY157" s="17" t="s">
        <v>181</v>
      </c>
      <c r="BE157" s="230">
        <f>IF(N157="základní",J157,0)</f>
        <v>0</v>
      </c>
      <c r="BF157" s="230">
        <f>IF(N157="snížená",J157,0)</f>
        <v>0</v>
      </c>
      <c r="BG157" s="230">
        <f>IF(N157="zákl. přenesená",J157,0)</f>
        <v>0</v>
      </c>
      <c r="BH157" s="230">
        <f>IF(N157="sníž. přenesená",J157,0)</f>
        <v>0</v>
      </c>
      <c r="BI157" s="230">
        <f>IF(N157="nulová",J157,0)</f>
        <v>0</v>
      </c>
      <c r="BJ157" s="17" t="s">
        <v>127</v>
      </c>
      <c r="BK157" s="230">
        <f>ROUND(I157*H157,2)</f>
        <v>0</v>
      </c>
      <c r="BL157" s="17" t="s">
        <v>228</v>
      </c>
      <c r="BM157" s="229" t="s">
        <v>395</v>
      </c>
    </row>
    <row r="158" s="2" customFormat="1" ht="33" customHeight="1">
      <c r="A158" s="38"/>
      <c r="B158" s="39"/>
      <c r="C158" s="218" t="s">
        <v>398</v>
      </c>
      <c r="D158" s="218" t="s">
        <v>183</v>
      </c>
      <c r="E158" s="219" t="s">
        <v>2780</v>
      </c>
      <c r="F158" s="220" t="s">
        <v>2781</v>
      </c>
      <c r="G158" s="221" t="s">
        <v>241</v>
      </c>
      <c r="H158" s="222">
        <v>8</v>
      </c>
      <c r="I158" s="223"/>
      <c r="J158" s="224">
        <f>ROUND(I158*H158,2)</f>
        <v>0</v>
      </c>
      <c r="K158" s="220" t="s">
        <v>729</v>
      </c>
      <c r="L158" s="44"/>
      <c r="M158" s="225" t="s">
        <v>1</v>
      </c>
      <c r="N158" s="226" t="s">
        <v>45</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228</v>
      </c>
      <c r="AT158" s="229" t="s">
        <v>183</v>
      </c>
      <c r="AU158" s="229" t="s">
        <v>127</v>
      </c>
      <c r="AY158" s="17" t="s">
        <v>181</v>
      </c>
      <c r="BE158" s="230">
        <f>IF(N158="základní",J158,0)</f>
        <v>0</v>
      </c>
      <c r="BF158" s="230">
        <f>IF(N158="snížená",J158,0)</f>
        <v>0</v>
      </c>
      <c r="BG158" s="230">
        <f>IF(N158="zákl. přenesená",J158,0)</f>
        <v>0</v>
      </c>
      <c r="BH158" s="230">
        <f>IF(N158="sníž. přenesená",J158,0)</f>
        <v>0</v>
      </c>
      <c r="BI158" s="230">
        <f>IF(N158="nulová",J158,0)</f>
        <v>0</v>
      </c>
      <c r="BJ158" s="17" t="s">
        <v>127</v>
      </c>
      <c r="BK158" s="230">
        <f>ROUND(I158*H158,2)</f>
        <v>0</v>
      </c>
      <c r="BL158" s="17" t="s">
        <v>228</v>
      </c>
      <c r="BM158" s="229" t="s">
        <v>401</v>
      </c>
    </row>
    <row r="159" s="12" customFormat="1" ht="25.92" customHeight="1">
      <c r="A159" s="12"/>
      <c r="B159" s="202"/>
      <c r="C159" s="203"/>
      <c r="D159" s="204" t="s">
        <v>78</v>
      </c>
      <c r="E159" s="205" t="s">
        <v>2782</v>
      </c>
      <c r="F159" s="205" t="s">
        <v>2783</v>
      </c>
      <c r="G159" s="203"/>
      <c r="H159" s="203"/>
      <c r="I159" s="206"/>
      <c r="J159" s="207">
        <f>BK159</f>
        <v>0</v>
      </c>
      <c r="K159" s="203"/>
      <c r="L159" s="208"/>
      <c r="M159" s="209"/>
      <c r="N159" s="210"/>
      <c r="O159" s="210"/>
      <c r="P159" s="211">
        <f>SUM(P160:P162)</f>
        <v>0</v>
      </c>
      <c r="Q159" s="210"/>
      <c r="R159" s="211">
        <f>SUM(R160:R162)</f>
        <v>0</v>
      </c>
      <c r="S159" s="210"/>
      <c r="T159" s="212">
        <f>SUM(T160:T162)</f>
        <v>0</v>
      </c>
      <c r="U159" s="12"/>
      <c r="V159" s="12"/>
      <c r="W159" s="12"/>
      <c r="X159" s="12"/>
      <c r="Y159" s="12"/>
      <c r="Z159" s="12"/>
      <c r="AA159" s="12"/>
      <c r="AB159" s="12"/>
      <c r="AC159" s="12"/>
      <c r="AD159" s="12"/>
      <c r="AE159" s="12"/>
      <c r="AR159" s="213" t="s">
        <v>188</v>
      </c>
      <c r="AT159" s="214" t="s">
        <v>78</v>
      </c>
      <c r="AU159" s="214" t="s">
        <v>79</v>
      </c>
      <c r="AY159" s="213" t="s">
        <v>181</v>
      </c>
      <c r="BK159" s="215">
        <f>SUM(BK160:BK162)</f>
        <v>0</v>
      </c>
    </row>
    <row r="160" s="2" customFormat="1" ht="16.5" customHeight="1">
      <c r="A160" s="38"/>
      <c r="B160" s="39"/>
      <c r="C160" s="218" t="s">
        <v>289</v>
      </c>
      <c r="D160" s="218" t="s">
        <v>183</v>
      </c>
      <c r="E160" s="219" t="s">
        <v>2784</v>
      </c>
      <c r="F160" s="220" t="s">
        <v>2785</v>
      </c>
      <c r="G160" s="221" t="s">
        <v>1473</v>
      </c>
      <c r="H160" s="222">
        <v>1</v>
      </c>
      <c r="I160" s="223"/>
      <c r="J160" s="224">
        <f>ROUND(I160*H160,2)</f>
        <v>0</v>
      </c>
      <c r="K160" s="220" t="s">
        <v>729</v>
      </c>
      <c r="L160" s="44"/>
      <c r="M160" s="225" t="s">
        <v>1</v>
      </c>
      <c r="N160" s="226" t="s">
        <v>45</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2638</v>
      </c>
      <c r="AT160" s="229" t="s">
        <v>183</v>
      </c>
      <c r="AU160" s="229" t="s">
        <v>86</v>
      </c>
      <c r="AY160" s="17" t="s">
        <v>181</v>
      </c>
      <c r="BE160" s="230">
        <f>IF(N160="základní",J160,0)</f>
        <v>0</v>
      </c>
      <c r="BF160" s="230">
        <f>IF(N160="snížená",J160,0)</f>
        <v>0</v>
      </c>
      <c r="BG160" s="230">
        <f>IF(N160="zákl. přenesená",J160,0)</f>
        <v>0</v>
      </c>
      <c r="BH160" s="230">
        <f>IF(N160="sníž. přenesená",J160,0)</f>
        <v>0</v>
      </c>
      <c r="BI160" s="230">
        <f>IF(N160="nulová",J160,0)</f>
        <v>0</v>
      </c>
      <c r="BJ160" s="17" t="s">
        <v>127</v>
      </c>
      <c r="BK160" s="230">
        <f>ROUND(I160*H160,2)</f>
        <v>0</v>
      </c>
      <c r="BL160" s="17" t="s">
        <v>2638</v>
      </c>
      <c r="BM160" s="229" t="s">
        <v>406</v>
      </c>
    </row>
    <row r="161" s="2" customFormat="1" ht="16.5" customHeight="1">
      <c r="A161" s="38"/>
      <c r="B161" s="39"/>
      <c r="C161" s="218" t="s">
        <v>293</v>
      </c>
      <c r="D161" s="218" t="s">
        <v>183</v>
      </c>
      <c r="E161" s="219" t="s">
        <v>2786</v>
      </c>
      <c r="F161" s="220" t="s">
        <v>2787</v>
      </c>
      <c r="G161" s="221" t="s">
        <v>1473</v>
      </c>
      <c r="H161" s="222">
        <v>1</v>
      </c>
      <c r="I161" s="223"/>
      <c r="J161" s="224">
        <f>ROUND(I161*H161,2)</f>
        <v>0</v>
      </c>
      <c r="K161" s="220" t="s">
        <v>729</v>
      </c>
      <c r="L161" s="44"/>
      <c r="M161" s="225" t="s">
        <v>1</v>
      </c>
      <c r="N161" s="226" t="s">
        <v>45</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2638</v>
      </c>
      <c r="AT161" s="229" t="s">
        <v>183</v>
      </c>
      <c r="AU161" s="229" t="s">
        <v>86</v>
      </c>
      <c r="AY161" s="17" t="s">
        <v>181</v>
      </c>
      <c r="BE161" s="230">
        <f>IF(N161="základní",J161,0)</f>
        <v>0</v>
      </c>
      <c r="BF161" s="230">
        <f>IF(N161="snížená",J161,0)</f>
        <v>0</v>
      </c>
      <c r="BG161" s="230">
        <f>IF(N161="zákl. přenesená",J161,0)</f>
        <v>0</v>
      </c>
      <c r="BH161" s="230">
        <f>IF(N161="sníž. přenesená",J161,0)</f>
        <v>0</v>
      </c>
      <c r="BI161" s="230">
        <f>IF(N161="nulová",J161,0)</f>
        <v>0</v>
      </c>
      <c r="BJ161" s="17" t="s">
        <v>127</v>
      </c>
      <c r="BK161" s="230">
        <f>ROUND(I161*H161,2)</f>
        <v>0</v>
      </c>
      <c r="BL161" s="17" t="s">
        <v>2638</v>
      </c>
      <c r="BM161" s="229" t="s">
        <v>417</v>
      </c>
    </row>
    <row r="162" s="2" customFormat="1" ht="16.5" customHeight="1">
      <c r="A162" s="38"/>
      <c r="B162" s="39"/>
      <c r="C162" s="218" t="s">
        <v>298</v>
      </c>
      <c r="D162" s="218" t="s">
        <v>183</v>
      </c>
      <c r="E162" s="219" t="s">
        <v>2788</v>
      </c>
      <c r="F162" s="220" t="s">
        <v>2789</v>
      </c>
      <c r="G162" s="221" t="s">
        <v>1473</v>
      </c>
      <c r="H162" s="222">
        <v>1</v>
      </c>
      <c r="I162" s="223"/>
      <c r="J162" s="224">
        <f>ROUND(I162*H162,2)</f>
        <v>0</v>
      </c>
      <c r="K162" s="220" t="s">
        <v>729</v>
      </c>
      <c r="L162" s="44"/>
      <c r="M162" s="284" t="s">
        <v>1</v>
      </c>
      <c r="N162" s="285" t="s">
        <v>45</v>
      </c>
      <c r="O162" s="282"/>
      <c r="P162" s="286">
        <f>O162*H162</f>
        <v>0</v>
      </c>
      <c r="Q162" s="286">
        <v>0</v>
      </c>
      <c r="R162" s="286">
        <f>Q162*H162</f>
        <v>0</v>
      </c>
      <c r="S162" s="286">
        <v>0</v>
      </c>
      <c r="T162" s="287">
        <f>S162*H162</f>
        <v>0</v>
      </c>
      <c r="U162" s="38"/>
      <c r="V162" s="38"/>
      <c r="W162" s="38"/>
      <c r="X162" s="38"/>
      <c r="Y162" s="38"/>
      <c r="Z162" s="38"/>
      <c r="AA162" s="38"/>
      <c r="AB162" s="38"/>
      <c r="AC162" s="38"/>
      <c r="AD162" s="38"/>
      <c r="AE162" s="38"/>
      <c r="AR162" s="229" t="s">
        <v>2638</v>
      </c>
      <c r="AT162" s="229" t="s">
        <v>183</v>
      </c>
      <c r="AU162" s="229" t="s">
        <v>86</v>
      </c>
      <c r="AY162" s="17" t="s">
        <v>181</v>
      </c>
      <c r="BE162" s="230">
        <f>IF(N162="základní",J162,0)</f>
        <v>0</v>
      </c>
      <c r="BF162" s="230">
        <f>IF(N162="snížená",J162,0)</f>
        <v>0</v>
      </c>
      <c r="BG162" s="230">
        <f>IF(N162="zákl. přenesená",J162,0)</f>
        <v>0</v>
      </c>
      <c r="BH162" s="230">
        <f>IF(N162="sníž. přenesená",J162,0)</f>
        <v>0</v>
      </c>
      <c r="BI162" s="230">
        <f>IF(N162="nulová",J162,0)</f>
        <v>0</v>
      </c>
      <c r="BJ162" s="17" t="s">
        <v>127</v>
      </c>
      <c r="BK162" s="230">
        <f>ROUND(I162*H162,2)</f>
        <v>0</v>
      </c>
      <c r="BL162" s="17" t="s">
        <v>2638</v>
      </c>
      <c r="BM162" s="229" t="s">
        <v>427</v>
      </c>
    </row>
    <row r="163" s="2" customFormat="1" ht="6.96" customHeight="1">
      <c r="A163" s="38"/>
      <c r="B163" s="66"/>
      <c r="C163" s="67"/>
      <c r="D163" s="67"/>
      <c r="E163" s="67"/>
      <c r="F163" s="67"/>
      <c r="G163" s="67"/>
      <c r="H163" s="67"/>
      <c r="I163" s="67"/>
      <c r="J163" s="67"/>
      <c r="K163" s="67"/>
      <c r="L163" s="44"/>
      <c r="M163" s="38"/>
      <c r="O163" s="38"/>
      <c r="P163" s="38"/>
      <c r="Q163" s="38"/>
      <c r="R163" s="38"/>
      <c r="S163" s="38"/>
      <c r="T163" s="38"/>
      <c r="U163" s="38"/>
      <c r="V163" s="38"/>
      <c r="W163" s="38"/>
      <c r="X163" s="38"/>
      <c r="Y163" s="38"/>
      <c r="Z163" s="38"/>
      <c r="AA163" s="38"/>
      <c r="AB163" s="38"/>
      <c r="AC163" s="38"/>
      <c r="AD163" s="38"/>
      <c r="AE163" s="38"/>
    </row>
  </sheetData>
  <sheetProtection sheet="1" autoFilter="0" formatColumns="0" formatRows="0" objects="1" scenarios="1" spinCount="100000" saltValue="ZNnrXa04f9t+fVuoeCTDMZbFQdorR3h70kbxylSfIYCHyyB445Cte3UWnIdpYqKmr4kJERuFFdVi/U5YVQzSaQ==" hashValue="zm1ZW2gzOFRh6Bju1u5qC7O/vhBO3T2Y+OAIG+fKuw2fpNuTq15HAmwTtpt3DnadGG4WPDMV3CzlA9/arWfGLg==" algorithmName="SHA-512" password="C24F"/>
  <autoFilter ref="C118:K162"/>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102</v>
      </c>
    </row>
    <row r="3" s="1" customFormat="1" ht="6.96" customHeight="1">
      <c r="B3" s="136"/>
      <c r="C3" s="137"/>
      <c r="D3" s="137"/>
      <c r="E3" s="137"/>
      <c r="F3" s="137"/>
      <c r="G3" s="137"/>
      <c r="H3" s="137"/>
      <c r="I3" s="137"/>
      <c r="J3" s="137"/>
      <c r="K3" s="137"/>
      <c r="L3" s="20"/>
      <c r="AT3" s="17" t="s">
        <v>86</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2790</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ROUND((SUM(BE124:BE271)),  2)</f>
        <v>0</v>
      </c>
      <c r="G33" s="38"/>
      <c r="H33" s="38"/>
      <c r="I33" s="155">
        <v>0.20999999999999999</v>
      </c>
      <c r="J33" s="154">
        <f>ROUND(((SUM(BE124:BE271))*I33),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ROUND((SUM(BF124:BF271)),  2)</f>
        <v>0</v>
      </c>
      <c r="G34" s="38"/>
      <c r="H34" s="38"/>
      <c r="I34" s="155">
        <v>0.12</v>
      </c>
      <c r="J34" s="154">
        <f>ROUND(((SUM(BF124:BF271))*I34),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ROUND((SUM(BG124:BG271)),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ROUND((SUM(BH124:BH271)),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ROUND((SUM(BI124:BI271)),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01.4.4 - Silnoproud</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J124</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2791</v>
      </c>
      <c r="E97" s="182"/>
      <c r="F97" s="182"/>
      <c r="G97" s="182"/>
      <c r="H97" s="182"/>
      <c r="I97" s="182"/>
      <c r="J97" s="183">
        <f>J125</f>
        <v>0</v>
      </c>
      <c r="K97" s="180"/>
      <c r="L97" s="184"/>
      <c r="S97" s="9"/>
      <c r="T97" s="9"/>
      <c r="U97" s="9"/>
      <c r="V97" s="9"/>
      <c r="W97" s="9"/>
      <c r="X97" s="9"/>
      <c r="Y97" s="9"/>
      <c r="Z97" s="9"/>
      <c r="AA97" s="9"/>
      <c r="AB97" s="9"/>
      <c r="AC97" s="9"/>
      <c r="AD97" s="9"/>
      <c r="AE97" s="9"/>
    </row>
    <row r="98" s="10" customFormat="1" ht="19.92" customHeight="1">
      <c r="A98" s="10"/>
      <c r="B98" s="185"/>
      <c r="C98" s="186"/>
      <c r="D98" s="187" t="s">
        <v>2792</v>
      </c>
      <c r="E98" s="188"/>
      <c r="F98" s="188"/>
      <c r="G98" s="188"/>
      <c r="H98" s="188"/>
      <c r="I98" s="188"/>
      <c r="J98" s="189">
        <f>J126</f>
        <v>0</v>
      </c>
      <c r="K98" s="186"/>
      <c r="L98" s="190"/>
      <c r="S98" s="10"/>
      <c r="T98" s="10"/>
      <c r="U98" s="10"/>
      <c r="V98" s="10"/>
      <c r="W98" s="10"/>
      <c r="X98" s="10"/>
      <c r="Y98" s="10"/>
      <c r="Z98" s="10"/>
      <c r="AA98" s="10"/>
      <c r="AB98" s="10"/>
      <c r="AC98" s="10"/>
      <c r="AD98" s="10"/>
      <c r="AE98" s="10"/>
    </row>
    <row r="99" s="9" customFormat="1" ht="24.96" customHeight="1">
      <c r="A99" s="9"/>
      <c r="B99" s="179"/>
      <c r="C99" s="180"/>
      <c r="D99" s="181" t="s">
        <v>2793</v>
      </c>
      <c r="E99" s="182"/>
      <c r="F99" s="182"/>
      <c r="G99" s="182"/>
      <c r="H99" s="182"/>
      <c r="I99" s="182"/>
      <c r="J99" s="183">
        <f>J135</f>
        <v>0</v>
      </c>
      <c r="K99" s="180"/>
      <c r="L99" s="184"/>
      <c r="S99" s="9"/>
      <c r="T99" s="9"/>
      <c r="U99" s="9"/>
      <c r="V99" s="9"/>
      <c r="W99" s="9"/>
      <c r="X99" s="9"/>
      <c r="Y99" s="9"/>
      <c r="Z99" s="9"/>
      <c r="AA99" s="9"/>
      <c r="AB99" s="9"/>
      <c r="AC99" s="9"/>
      <c r="AD99" s="9"/>
      <c r="AE99" s="9"/>
    </row>
    <row r="100" s="10" customFormat="1" ht="19.92" customHeight="1">
      <c r="A100" s="10"/>
      <c r="B100" s="185"/>
      <c r="C100" s="186"/>
      <c r="D100" s="187" t="s">
        <v>2794</v>
      </c>
      <c r="E100" s="188"/>
      <c r="F100" s="188"/>
      <c r="G100" s="188"/>
      <c r="H100" s="188"/>
      <c r="I100" s="188"/>
      <c r="J100" s="189">
        <f>J136</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2795</v>
      </c>
      <c r="E101" s="188"/>
      <c r="F101" s="188"/>
      <c r="G101" s="188"/>
      <c r="H101" s="188"/>
      <c r="I101" s="188"/>
      <c r="J101" s="189">
        <f>J191</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2796</v>
      </c>
      <c r="E102" s="188"/>
      <c r="F102" s="188"/>
      <c r="G102" s="188"/>
      <c r="H102" s="188"/>
      <c r="I102" s="188"/>
      <c r="J102" s="189">
        <f>J255</f>
        <v>0</v>
      </c>
      <c r="K102" s="186"/>
      <c r="L102" s="190"/>
      <c r="S102" s="10"/>
      <c r="T102" s="10"/>
      <c r="U102" s="10"/>
      <c r="V102" s="10"/>
      <c r="W102" s="10"/>
      <c r="X102" s="10"/>
      <c r="Y102" s="10"/>
      <c r="Z102" s="10"/>
      <c r="AA102" s="10"/>
      <c r="AB102" s="10"/>
      <c r="AC102" s="10"/>
      <c r="AD102" s="10"/>
      <c r="AE102" s="10"/>
    </row>
    <row r="103" s="9" customFormat="1" ht="24.96" customHeight="1">
      <c r="A103" s="9"/>
      <c r="B103" s="179"/>
      <c r="C103" s="180"/>
      <c r="D103" s="181" t="s">
        <v>2172</v>
      </c>
      <c r="E103" s="182"/>
      <c r="F103" s="182"/>
      <c r="G103" s="182"/>
      <c r="H103" s="182"/>
      <c r="I103" s="182"/>
      <c r="J103" s="183">
        <f>J265</f>
        <v>0</v>
      </c>
      <c r="K103" s="180"/>
      <c r="L103" s="184"/>
      <c r="S103" s="9"/>
      <c r="T103" s="9"/>
      <c r="U103" s="9"/>
      <c r="V103" s="9"/>
      <c r="W103" s="9"/>
      <c r="X103" s="9"/>
      <c r="Y103" s="9"/>
      <c r="Z103" s="9"/>
      <c r="AA103" s="9"/>
      <c r="AB103" s="9"/>
      <c r="AC103" s="9"/>
      <c r="AD103" s="9"/>
      <c r="AE103" s="9"/>
    </row>
    <row r="104" s="9" customFormat="1" ht="24.96" customHeight="1">
      <c r="A104" s="9"/>
      <c r="B104" s="179"/>
      <c r="C104" s="180"/>
      <c r="D104" s="181" t="s">
        <v>2797</v>
      </c>
      <c r="E104" s="182"/>
      <c r="F104" s="182"/>
      <c r="G104" s="182"/>
      <c r="H104" s="182"/>
      <c r="I104" s="182"/>
      <c r="J104" s="183">
        <f>J268</f>
        <v>0</v>
      </c>
      <c r="K104" s="180"/>
      <c r="L104" s="184"/>
      <c r="S104" s="9"/>
      <c r="T104" s="9"/>
      <c r="U104" s="9"/>
      <c r="V104" s="9"/>
      <c r="W104" s="9"/>
      <c r="X104" s="9"/>
      <c r="Y104" s="9"/>
      <c r="Z104" s="9"/>
      <c r="AA104" s="9"/>
      <c r="AB104" s="9"/>
      <c r="AC104" s="9"/>
      <c r="AD104" s="9"/>
      <c r="AE104" s="9"/>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166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74" t="str">
        <f>E7</f>
        <v>0022025 - Transformace Domova pod Kuňkou - areál Ke Tvrzi</v>
      </c>
      <c r="F114" s="32"/>
      <c r="G114" s="32"/>
      <c r="H114" s="32"/>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135</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E9</f>
        <v>SO 01.4.4 - Silnoproud</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 xml:space="preserve"> </v>
      </c>
      <c r="G118" s="40"/>
      <c r="H118" s="40"/>
      <c r="I118" s="32" t="s">
        <v>22</v>
      </c>
      <c r="J118" s="79" t="str">
        <f>IF(J12="","",J12)</f>
        <v>28. 3. 2025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E15</f>
        <v>Pardubický kraj</v>
      </c>
      <c r="G120" s="40"/>
      <c r="H120" s="40"/>
      <c r="I120" s="32" t="s">
        <v>32</v>
      </c>
      <c r="J120" s="36" t="str">
        <f>E21</f>
        <v>Sinc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30</v>
      </c>
      <c r="D121" s="40"/>
      <c r="E121" s="40"/>
      <c r="F121" s="27" t="str">
        <f>IF(E18="","",E18)</f>
        <v>Vyplň údaj</v>
      </c>
      <c r="G121" s="40"/>
      <c r="H121" s="40"/>
      <c r="I121" s="32" t="s">
        <v>37</v>
      </c>
      <c r="J121" s="36" t="str">
        <f>E24</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1" customFormat="1" ht="29.28" customHeight="1">
      <c r="A123" s="191"/>
      <c r="B123" s="192"/>
      <c r="C123" s="193" t="s">
        <v>167</v>
      </c>
      <c r="D123" s="194" t="s">
        <v>64</v>
      </c>
      <c r="E123" s="194" t="s">
        <v>60</v>
      </c>
      <c r="F123" s="194" t="s">
        <v>61</v>
      </c>
      <c r="G123" s="194" t="s">
        <v>168</v>
      </c>
      <c r="H123" s="194" t="s">
        <v>169</v>
      </c>
      <c r="I123" s="194" t="s">
        <v>170</v>
      </c>
      <c r="J123" s="194" t="s">
        <v>139</v>
      </c>
      <c r="K123" s="195" t="s">
        <v>171</v>
      </c>
      <c r="L123" s="196"/>
      <c r="M123" s="100" t="s">
        <v>1</v>
      </c>
      <c r="N123" s="101" t="s">
        <v>43</v>
      </c>
      <c r="O123" s="101" t="s">
        <v>172</v>
      </c>
      <c r="P123" s="101" t="s">
        <v>173</v>
      </c>
      <c r="Q123" s="101" t="s">
        <v>174</v>
      </c>
      <c r="R123" s="101" t="s">
        <v>175</v>
      </c>
      <c r="S123" s="101" t="s">
        <v>176</v>
      </c>
      <c r="T123" s="102" t="s">
        <v>177</v>
      </c>
      <c r="U123" s="191"/>
      <c r="V123" s="191"/>
      <c r="W123" s="191"/>
      <c r="X123" s="191"/>
      <c r="Y123" s="191"/>
      <c r="Z123" s="191"/>
      <c r="AA123" s="191"/>
      <c r="AB123" s="191"/>
      <c r="AC123" s="191"/>
      <c r="AD123" s="191"/>
      <c r="AE123" s="191"/>
    </row>
    <row r="124" s="2" customFormat="1" ht="22.8" customHeight="1">
      <c r="A124" s="38"/>
      <c r="B124" s="39"/>
      <c r="C124" s="107" t="s">
        <v>178</v>
      </c>
      <c r="D124" s="40"/>
      <c r="E124" s="40"/>
      <c r="F124" s="40"/>
      <c r="G124" s="40"/>
      <c r="H124" s="40"/>
      <c r="I124" s="40"/>
      <c r="J124" s="197">
        <f>BK124</f>
        <v>0</v>
      </c>
      <c r="K124" s="40"/>
      <c r="L124" s="44"/>
      <c r="M124" s="103"/>
      <c r="N124" s="198"/>
      <c r="O124" s="104"/>
      <c r="P124" s="199">
        <f>P125+P135+P265+P268</f>
        <v>0</v>
      </c>
      <c r="Q124" s="104"/>
      <c r="R124" s="199">
        <f>R125+R135+R265+R268</f>
        <v>0</v>
      </c>
      <c r="S124" s="104"/>
      <c r="T124" s="200">
        <f>T125+T135+T265+T268</f>
        <v>0</v>
      </c>
      <c r="U124" s="38"/>
      <c r="V124" s="38"/>
      <c r="W124" s="38"/>
      <c r="X124" s="38"/>
      <c r="Y124" s="38"/>
      <c r="Z124" s="38"/>
      <c r="AA124" s="38"/>
      <c r="AB124" s="38"/>
      <c r="AC124" s="38"/>
      <c r="AD124" s="38"/>
      <c r="AE124" s="38"/>
      <c r="AT124" s="17" t="s">
        <v>78</v>
      </c>
      <c r="AU124" s="17" t="s">
        <v>141</v>
      </c>
      <c r="BK124" s="201">
        <f>BK125+BK135+BK265+BK268</f>
        <v>0</v>
      </c>
    </row>
    <row r="125" s="12" customFormat="1" ht="25.92" customHeight="1">
      <c r="A125" s="12"/>
      <c r="B125" s="202"/>
      <c r="C125" s="203"/>
      <c r="D125" s="204" t="s">
        <v>78</v>
      </c>
      <c r="E125" s="205" t="s">
        <v>179</v>
      </c>
      <c r="F125" s="205" t="s">
        <v>179</v>
      </c>
      <c r="G125" s="203"/>
      <c r="H125" s="203"/>
      <c r="I125" s="206"/>
      <c r="J125" s="207">
        <f>BK125</f>
        <v>0</v>
      </c>
      <c r="K125" s="203"/>
      <c r="L125" s="208"/>
      <c r="M125" s="209"/>
      <c r="N125" s="210"/>
      <c r="O125" s="210"/>
      <c r="P125" s="211">
        <f>P126</f>
        <v>0</v>
      </c>
      <c r="Q125" s="210"/>
      <c r="R125" s="211">
        <f>R126</f>
        <v>0</v>
      </c>
      <c r="S125" s="210"/>
      <c r="T125" s="212">
        <f>T126</f>
        <v>0</v>
      </c>
      <c r="U125" s="12"/>
      <c r="V125" s="12"/>
      <c r="W125" s="12"/>
      <c r="X125" s="12"/>
      <c r="Y125" s="12"/>
      <c r="Z125" s="12"/>
      <c r="AA125" s="12"/>
      <c r="AB125" s="12"/>
      <c r="AC125" s="12"/>
      <c r="AD125" s="12"/>
      <c r="AE125" s="12"/>
      <c r="AR125" s="213" t="s">
        <v>86</v>
      </c>
      <c r="AT125" s="214" t="s">
        <v>78</v>
      </c>
      <c r="AU125" s="214" t="s">
        <v>79</v>
      </c>
      <c r="AY125" s="213" t="s">
        <v>181</v>
      </c>
      <c r="BK125" s="215">
        <f>BK126</f>
        <v>0</v>
      </c>
    </row>
    <row r="126" s="12" customFormat="1" ht="22.8" customHeight="1">
      <c r="A126" s="12"/>
      <c r="B126" s="202"/>
      <c r="C126" s="203"/>
      <c r="D126" s="204" t="s">
        <v>78</v>
      </c>
      <c r="E126" s="216" t="s">
        <v>2798</v>
      </c>
      <c r="F126" s="216" t="s">
        <v>2799</v>
      </c>
      <c r="G126" s="203"/>
      <c r="H126" s="203"/>
      <c r="I126" s="206"/>
      <c r="J126" s="217">
        <f>BK126</f>
        <v>0</v>
      </c>
      <c r="K126" s="203"/>
      <c r="L126" s="208"/>
      <c r="M126" s="209"/>
      <c r="N126" s="210"/>
      <c r="O126" s="210"/>
      <c r="P126" s="211">
        <f>SUM(P127:P134)</f>
        <v>0</v>
      </c>
      <c r="Q126" s="210"/>
      <c r="R126" s="211">
        <f>SUM(R127:R134)</f>
        <v>0</v>
      </c>
      <c r="S126" s="210"/>
      <c r="T126" s="212">
        <f>SUM(T127:T134)</f>
        <v>0</v>
      </c>
      <c r="U126" s="12"/>
      <c r="V126" s="12"/>
      <c r="W126" s="12"/>
      <c r="X126" s="12"/>
      <c r="Y126" s="12"/>
      <c r="Z126" s="12"/>
      <c r="AA126" s="12"/>
      <c r="AB126" s="12"/>
      <c r="AC126" s="12"/>
      <c r="AD126" s="12"/>
      <c r="AE126" s="12"/>
      <c r="AR126" s="213" t="s">
        <v>86</v>
      </c>
      <c r="AT126" s="214" t="s">
        <v>78</v>
      </c>
      <c r="AU126" s="214" t="s">
        <v>86</v>
      </c>
      <c r="AY126" s="213" t="s">
        <v>181</v>
      </c>
      <c r="BK126" s="215">
        <f>SUM(BK127:BK134)</f>
        <v>0</v>
      </c>
    </row>
    <row r="127" s="2" customFormat="1" ht="16.5" customHeight="1">
      <c r="A127" s="38"/>
      <c r="B127" s="39"/>
      <c r="C127" s="218" t="s">
        <v>86</v>
      </c>
      <c r="D127" s="218" t="s">
        <v>183</v>
      </c>
      <c r="E127" s="219" t="s">
        <v>2800</v>
      </c>
      <c r="F127" s="220" t="s">
        <v>2801</v>
      </c>
      <c r="G127" s="221" t="s">
        <v>2454</v>
      </c>
      <c r="H127" s="222">
        <v>20</v>
      </c>
      <c r="I127" s="223"/>
      <c r="J127" s="224">
        <f>ROUND(I127*H127,2)</f>
        <v>0</v>
      </c>
      <c r="K127" s="220" t="s">
        <v>729</v>
      </c>
      <c r="L127" s="44"/>
      <c r="M127" s="225" t="s">
        <v>1</v>
      </c>
      <c r="N127" s="226" t="s">
        <v>45</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188</v>
      </c>
      <c r="AT127" s="229" t="s">
        <v>183</v>
      </c>
      <c r="AU127" s="229" t="s">
        <v>127</v>
      </c>
      <c r="AY127" s="17" t="s">
        <v>181</v>
      </c>
      <c r="BE127" s="230">
        <f>IF(N127="základní",J127,0)</f>
        <v>0</v>
      </c>
      <c r="BF127" s="230">
        <f>IF(N127="snížená",J127,0)</f>
        <v>0</v>
      </c>
      <c r="BG127" s="230">
        <f>IF(N127="zákl. přenesená",J127,0)</f>
        <v>0</v>
      </c>
      <c r="BH127" s="230">
        <f>IF(N127="sníž. přenesená",J127,0)</f>
        <v>0</v>
      </c>
      <c r="BI127" s="230">
        <f>IF(N127="nulová",J127,0)</f>
        <v>0</v>
      </c>
      <c r="BJ127" s="17" t="s">
        <v>127</v>
      </c>
      <c r="BK127" s="230">
        <f>ROUND(I127*H127,2)</f>
        <v>0</v>
      </c>
      <c r="BL127" s="17" t="s">
        <v>188</v>
      </c>
      <c r="BM127" s="229" t="s">
        <v>127</v>
      </c>
    </row>
    <row r="128" s="2" customFormat="1" ht="16.5" customHeight="1">
      <c r="A128" s="38"/>
      <c r="B128" s="39"/>
      <c r="C128" s="218" t="s">
        <v>127</v>
      </c>
      <c r="D128" s="218" t="s">
        <v>183</v>
      </c>
      <c r="E128" s="219" t="s">
        <v>2802</v>
      </c>
      <c r="F128" s="220" t="s">
        <v>2803</v>
      </c>
      <c r="G128" s="221" t="s">
        <v>2454</v>
      </c>
      <c r="H128" s="222">
        <v>6</v>
      </c>
      <c r="I128" s="223"/>
      <c r="J128" s="224">
        <f>ROUND(I128*H128,2)</f>
        <v>0</v>
      </c>
      <c r="K128" s="220" t="s">
        <v>729</v>
      </c>
      <c r="L128" s="44"/>
      <c r="M128" s="225" t="s">
        <v>1</v>
      </c>
      <c r="N128" s="226" t="s">
        <v>45</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188</v>
      </c>
      <c r="AT128" s="229" t="s">
        <v>183</v>
      </c>
      <c r="AU128" s="229" t="s">
        <v>127</v>
      </c>
      <c r="AY128" s="17" t="s">
        <v>181</v>
      </c>
      <c r="BE128" s="230">
        <f>IF(N128="základní",J128,0)</f>
        <v>0</v>
      </c>
      <c r="BF128" s="230">
        <f>IF(N128="snížená",J128,0)</f>
        <v>0</v>
      </c>
      <c r="BG128" s="230">
        <f>IF(N128="zákl. přenesená",J128,0)</f>
        <v>0</v>
      </c>
      <c r="BH128" s="230">
        <f>IF(N128="sníž. přenesená",J128,0)</f>
        <v>0</v>
      </c>
      <c r="BI128" s="230">
        <f>IF(N128="nulová",J128,0)</f>
        <v>0</v>
      </c>
      <c r="BJ128" s="17" t="s">
        <v>127</v>
      </c>
      <c r="BK128" s="230">
        <f>ROUND(I128*H128,2)</f>
        <v>0</v>
      </c>
      <c r="BL128" s="17" t="s">
        <v>188</v>
      </c>
      <c r="BM128" s="229" t="s">
        <v>188</v>
      </c>
    </row>
    <row r="129" s="2" customFormat="1" ht="16.5" customHeight="1">
      <c r="A129" s="38"/>
      <c r="B129" s="39"/>
      <c r="C129" s="218" t="s">
        <v>200</v>
      </c>
      <c r="D129" s="218" t="s">
        <v>183</v>
      </c>
      <c r="E129" s="219" t="s">
        <v>2804</v>
      </c>
      <c r="F129" s="220" t="s">
        <v>2805</v>
      </c>
      <c r="G129" s="221" t="s">
        <v>2454</v>
      </c>
      <c r="H129" s="222">
        <v>2</v>
      </c>
      <c r="I129" s="223"/>
      <c r="J129" s="224">
        <f>ROUND(I129*H129,2)</f>
        <v>0</v>
      </c>
      <c r="K129" s="220" t="s">
        <v>729</v>
      </c>
      <c r="L129" s="44"/>
      <c r="M129" s="225" t="s">
        <v>1</v>
      </c>
      <c r="N129" s="226" t="s">
        <v>45</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188</v>
      </c>
      <c r="AT129" s="229" t="s">
        <v>183</v>
      </c>
      <c r="AU129" s="229" t="s">
        <v>127</v>
      </c>
      <c r="AY129" s="17" t="s">
        <v>181</v>
      </c>
      <c r="BE129" s="230">
        <f>IF(N129="základní",J129,0)</f>
        <v>0</v>
      </c>
      <c r="BF129" s="230">
        <f>IF(N129="snížená",J129,0)</f>
        <v>0</v>
      </c>
      <c r="BG129" s="230">
        <f>IF(N129="zákl. přenesená",J129,0)</f>
        <v>0</v>
      </c>
      <c r="BH129" s="230">
        <f>IF(N129="sníž. přenesená",J129,0)</f>
        <v>0</v>
      </c>
      <c r="BI129" s="230">
        <f>IF(N129="nulová",J129,0)</f>
        <v>0</v>
      </c>
      <c r="BJ129" s="17" t="s">
        <v>127</v>
      </c>
      <c r="BK129" s="230">
        <f>ROUND(I129*H129,2)</f>
        <v>0</v>
      </c>
      <c r="BL129" s="17" t="s">
        <v>188</v>
      </c>
      <c r="BM129" s="229" t="s">
        <v>203</v>
      </c>
    </row>
    <row r="130" s="2" customFormat="1" ht="16.5" customHeight="1">
      <c r="A130" s="38"/>
      <c r="B130" s="39"/>
      <c r="C130" s="218" t="s">
        <v>188</v>
      </c>
      <c r="D130" s="218" t="s">
        <v>183</v>
      </c>
      <c r="E130" s="219" t="s">
        <v>2806</v>
      </c>
      <c r="F130" s="220" t="s">
        <v>2807</v>
      </c>
      <c r="G130" s="221" t="s">
        <v>2454</v>
      </c>
      <c r="H130" s="222">
        <v>340</v>
      </c>
      <c r="I130" s="223"/>
      <c r="J130" s="224">
        <f>ROUND(I130*H130,2)</f>
        <v>0</v>
      </c>
      <c r="K130" s="220" t="s">
        <v>729</v>
      </c>
      <c r="L130" s="44"/>
      <c r="M130" s="225" t="s">
        <v>1</v>
      </c>
      <c r="N130" s="226" t="s">
        <v>45</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188</v>
      </c>
      <c r="AT130" s="229" t="s">
        <v>183</v>
      </c>
      <c r="AU130" s="229" t="s">
        <v>127</v>
      </c>
      <c r="AY130" s="17" t="s">
        <v>181</v>
      </c>
      <c r="BE130" s="230">
        <f>IF(N130="základní",J130,0)</f>
        <v>0</v>
      </c>
      <c r="BF130" s="230">
        <f>IF(N130="snížená",J130,0)</f>
        <v>0</v>
      </c>
      <c r="BG130" s="230">
        <f>IF(N130="zákl. přenesená",J130,0)</f>
        <v>0</v>
      </c>
      <c r="BH130" s="230">
        <f>IF(N130="sníž. přenesená",J130,0)</f>
        <v>0</v>
      </c>
      <c r="BI130" s="230">
        <f>IF(N130="nulová",J130,0)</f>
        <v>0</v>
      </c>
      <c r="BJ130" s="17" t="s">
        <v>127</v>
      </c>
      <c r="BK130" s="230">
        <f>ROUND(I130*H130,2)</f>
        <v>0</v>
      </c>
      <c r="BL130" s="17" t="s">
        <v>188</v>
      </c>
      <c r="BM130" s="229" t="s">
        <v>208</v>
      </c>
    </row>
    <row r="131" s="2" customFormat="1" ht="16.5" customHeight="1">
      <c r="A131" s="38"/>
      <c r="B131" s="39"/>
      <c r="C131" s="218" t="s">
        <v>211</v>
      </c>
      <c r="D131" s="218" t="s">
        <v>183</v>
      </c>
      <c r="E131" s="219" t="s">
        <v>2808</v>
      </c>
      <c r="F131" s="220" t="s">
        <v>2809</v>
      </c>
      <c r="G131" s="221" t="s">
        <v>2454</v>
      </c>
      <c r="H131" s="222">
        <v>30</v>
      </c>
      <c r="I131" s="223"/>
      <c r="J131" s="224">
        <f>ROUND(I131*H131,2)</f>
        <v>0</v>
      </c>
      <c r="K131" s="220" t="s">
        <v>729</v>
      </c>
      <c r="L131" s="44"/>
      <c r="M131" s="225" t="s">
        <v>1</v>
      </c>
      <c r="N131" s="226" t="s">
        <v>45</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188</v>
      </c>
      <c r="AT131" s="229" t="s">
        <v>183</v>
      </c>
      <c r="AU131" s="229" t="s">
        <v>127</v>
      </c>
      <c r="AY131" s="17" t="s">
        <v>181</v>
      </c>
      <c r="BE131" s="230">
        <f>IF(N131="základní",J131,0)</f>
        <v>0</v>
      </c>
      <c r="BF131" s="230">
        <f>IF(N131="snížená",J131,0)</f>
        <v>0</v>
      </c>
      <c r="BG131" s="230">
        <f>IF(N131="zákl. přenesená",J131,0)</f>
        <v>0</v>
      </c>
      <c r="BH131" s="230">
        <f>IF(N131="sníž. přenesená",J131,0)</f>
        <v>0</v>
      </c>
      <c r="BI131" s="230">
        <f>IF(N131="nulová",J131,0)</f>
        <v>0</v>
      </c>
      <c r="BJ131" s="17" t="s">
        <v>127</v>
      </c>
      <c r="BK131" s="230">
        <f>ROUND(I131*H131,2)</f>
        <v>0</v>
      </c>
      <c r="BL131" s="17" t="s">
        <v>188</v>
      </c>
      <c r="BM131" s="229" t="s">
        <v>214</v>
      </c>
    </row>
    <row r="132" s="2" customFormat="1" ht="16.5" customHeight="1">
      <c r="A132" s="38"/>
      <c r="B132" s="39"/>
      <c r="C132" s="218" t="s">
        <v>203</v>
      </c>
      <c r="D132" s="218" t="s">
        <v>183</v>
      </c>
      <c r="E132" s="219" t="s">
        <v>2810</v>
      </c>
      <c r="F132" s="220" t="s">
        <v>2811</v>
      </c>
      <c r="G132" s="221" t="s">
        <v>2454</v>
      </c>
      <c r="H132" s="222">
        <v>2</v>
      </c>
      <c r="I132" s="223"/>
      <c r="J132" s="224">
        <f>ROUND(I132*H132,2)</f>
        <v>0</v>
      </c>
      <c r="K132" s="220" t="s">
        <v>729</v>
      </c>
      <c r="L132" s="44"/>
      <c r="M132" s="225" t="s">
        <v>1</v>
      </c>
      <c r="N132" s="226" t="s">
        <v>45</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188</v>
      </c>
      <c r="AT132" s="229" t="s">
        <v>183</v>
      </c>
      <c r="AU132" s="229" t="s">
        <v>127</v>
      </c>
      <c r="AY132" s="17" t="s">
        <v>181</v>
      </c>
      <c r="BE132" s="230">
        <f>IF(N132="základní",J132,0)</f>
        <v>0</v>
      </c>
      <c r="BF132" s="230">
        <f>IF(N132="snížená",J132,0)</f>
        <v>0</v>
      </c>
      <c r="BG132" s="230">
        <f>IF(N132="zákl. přenesená",J132,0)</f>
        <v>0</v>
      </c>
      <c r="BH132" s="230">
        <f>IF(N132="sníž. přenesená",J132,0)</f>
        <v>0</v>
      </c>
      <c r="BI132" s="230">
        <f>IF(N132="nulová",J132,0)</f>
        <v>0</v>
      </c>
      <c r="BJ132" s="17" t="s">
        <v>127</v>
      </c>
      <c r="BK132" s="230">
        <f>ROUND(I132*H132,2)</f>
        <v>0</v>
      </c>
      <c r="BL132" s="17" t="s">
        <v>188</v>
      </c>
      <c r="BM132" s="229" t="s">
        <v>8</v>
      </c>
    </row>
    <row r="133" s="2" customFormat="1" ht="16.5" customHeight="1">
      <c r="A133" s="38"/>
      <c r="B133" s="39"/>
      <c r="C133" s="218" t="s">
        <v>220</v>
      </c>
      <c r="D133" s="218" t="s">
        <v>183</v>
      </c>
      <c r="E133" s="219" t="s">
        <v>2812</v>
      </c>
      <c r="F133" s="220" t="s">
        <v>2813</v>
      </c>
      <c r="G133" s="221" t="s">
        <v>241</v>
      </c>
      <c r="H133" s="222">
        <v>680</v>
      </c>
      <c r="I133" s="223"/>
      <c r="J133" s="224">
        <f>ROUND(I133*H133,2)</f>
        <v>0</v>
      </c>
      <c r="K133" s="220" t="s">
        <v>729</v>
      </c>
      <c r="L133" s="44"/>
      <c r="M133" s="225" t="s">
        <v>1</v>
      </c>
      <c r="N133" s="226" t="s">
        <v>45</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188</v>
      </c>
      <c r="AT133" s="229" t="s">
        <v>183</v>
      </c>
      <c r="AU133" s="229" t="s">
        <v>127</v>
      </c>
      <c r="AY133" s="17" t="s">
        <v>181</v>
      </c>
      <c r="BE133" s="230">
        <f>IF(N133="základní",J133,0)</f>
        <v>0</v>
      </c>
      <c r="BF133" s="230">
        <f>IF(N133="snížená",J133,0)</f>
        <v>0</v>
      </c>
      <c r="BG133" s="230">
        <f>IF(N133="zákl. přenesená",J133,0)</f>
        <v>0</v>
      </c>
      <c r="BH133" s="230">
        <f>IF(N133="sníž. přenesená",J133,0)</f>
        <v>0</v>
      </c>
      <c r="BI133" s="230">
        <f>IF(N133="nulová",J133,0)</f>
        <v>0</v>
      </c>
      <c r="BJ133" s="17" t="s">
        <v>127</v>
      </c>
      <c r="BK133" s="230">
        <f>ROUND(I133*H133,2)</f>
        <v>0</v>
      </c>
      <c r="BL133" s="17" t="s">
        <v>188</v>
      </c>
      <c r="BM133" s="229" t="s">
        <v>223</v>
      </c>
    </row>
    <row r="134" s="2" customFormat="1" ht="16.5" customHeight="1">
      <c r="A134" s="38"/>
      <c r="B134" s="39"/>
      <c r="C134" s="218" t="s">
        <v>208</v>
      </c>
      <c r="D134" s="218" t="s">
        <v>183</v>
      </c>
      <c r="E134" s="219" t="s">
        <v>2814</v>
      </c>
      <c r="F134" s="220" t="s">
        <v>2815</v>
      </c>
      <c r="G134" s="221" t="s">
        <v>241</v>
      </c>
      <c r="H134" s="222">
        <v>120</v>
      </c>
      <c r="I134" s="223"/>
      <c r="J134" s="224">
        <f>ROUND(I134*H134,2)</f>
        <v>0</v>
      </c>
      <c r="K134" s="220" t="s">
        <v>729</v>
      </c>
      <c r="L134" s="44"/>
      <c r="M134" s="225" t="s">
        <v>1</v>
      </c>
      <c r="N134" s="226" t="s">
        <v>45</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188</v>
      </c>
      <c r="AT134" s="229" t="s">
        <v>183</v>
      </c>
      <c r="AU134" s="229" t="s">
        <v>127</v>
      </c>
      <c r="AY134" s="17" t="s">
        <v>181</v>
      </c>
      <c r="BE134" s="230">
        <f>IF(N134="základní",J134,0)</f>
        <v>0</v>
      </c>
      <c r="BF134" s="230">
        <f>IF(N134="snížená",J134,0)</f>
        <v>0</v>
      </c>
      <c r="BG134" s="230">
        <f>IF(N134="zákl. přenesená",J134,0)</f>
        <v>0</v>
      </c>
      <c r="BH134" s="230">
        <f>IF(N134="sníž. přenesená",J134,0)</f>
        <v>0</v>
      </c>
      <c r="BI134" s="230">
        <f>IF(N134="nulová",J134,0)</f>
        <v>0</v>
      </c>
      <c r="BJ134" s="17" t="s">
        <v>127</v>
      </c>
      <c r="BK134" s="230">
        <f>ROUND(I134*H134,2)</f>
        <v>0</v>
      </c>
      <c r="BL134" s="17" t="s">
        <v>188</v>
      </c>
      <c r="BM134" s="229" t="s">
        <v>228</v>
      </c>
    </row>
    <row r="135" s="12" customFormat="1" ht="25.92" customHeight="1">
      <c r="A135" s="12"/>
      <c r="B135" s="202"/>
      <c r="C135" s="203"/>
      <c r="D135" s="204" t="s">
        <v>78</v>
      </c>
      <c r="E135" s="205" t="s">
        <v>238</v>
      </c>
      <c r="F135" s="205" t="s">
        <v>238</v>
      </c>
      <c r="G135" s="203"/>
      <c r="H135" s="203"/>
      <c r="I135" s="206"/>
      <c r="J135" s="207">
        <f>BK135</f>
        <v>0</v>
      </c>
      <c r="K135" s="203"/>
      <c r="L135" s="208"/>
      <c r="M135" s="209"/>
      <c r="N135" s="210"/>
      <c r="O135" s="210"/>
      <c r="P135" s="211">
        <f>P136+P191+P255</f>
        <v>0</v>
      </c>
      <c r="Q135" s="210"/>
      <c r="R135" s="211">
        <f>R136+R191+R255</f>
        <v>0</v>
      </c>
      <c r="S135" s="210"/>
      <c r="T135" s="212">
        <f>T136+T191+T255</f>
        <v>0</v>
      </c>
      <c r="U135" s="12"/>
      <c r="V135" s="12"/>
      <c r="W135" s="12"/>
      <c r="X135" s="12"/>
      <c r="Y135" s="12"/>
      <c r="Z135" s="12"/>
      <c r="AA135" s="12"/>
      <c r="AB135" s="12"/>
      <c r="AC135" s="12"/>
      <c r="AD135" s="12"/>
      <c r="AE135" s="12"/>
      <c r="AR135" s="213" t="s">
        <v>200</v>
      </c>
      <c r="AT135" s="214" t="s">
        <v>78</v>
      </c>
      <c r="AU135" s="214" t="s">
        <v>79</v>
      </c>
      <c r="AY135" s="213" t="s">
        <v>181</v>
      </c>
      <c r="BK135" s="215">
        <f>BK136+BK191+BK255</f>
        <v>0</v>
      </c>
    </row>
    <row r="136" s="12" customFormat="1" ht="22.8" customHeight="1">
      <c r="A136" s="12"/>
      <c r="B136" s="202"/>
      <c r="C136" s="203"/>
      <c r="D136" s="204" t="s">
        <v>78</v>
      </c>
      <c r="E136" s="216" t="s">
        <v>2816</v>
      </c>
      <c r="F136" s="216" t="s">
        <v>2817</v>
      </c>
      <c r="G136" s="203"/>
      <c r="H136" s="203"/>
      <c r="I136" s="206"/>
      <c r="J136" s="217">
        <f>BK136</f>
        <v>0</v>
      </c>
      <c r="K136" s="203"/>
      <c r="L136" s="208"/>
      <c r="M136" s="209"/>
      <c r="N136" s="210"/>
      <c r="O136" s="210"/>
      <c r="P136" s="211">
        <f>SUM(P137:P190)</f>
        <v>0</v>
      </c>
      <c r="Q136" s="210"/>
      <c r="R136" s="211">
        <f>SUM(R137:R190)</f>
        <v>0</v>
      </c>
      <c r="S136" s="210"/>
      <c r="T136" s="212">
        <f>SUM(T137:T190)</f>
        <v>0</v>
      </c>
      <c r="U136" s="12"/>
      <c r="V136" s="12"/>
      <c r="W136" s="12"/>
      <c r="X136" s="12"/>
      <c r="Y136" s="12"/>
      <c r="Z136" s="12"/>
      <c r="AA136" s="12"/>
      <c r="AB136" s="12"/>
      <c r="AC136" s="12"/>
      <c r="AD136" s="12"/>
      <c r="AE136" s="12"/>
      <c r="AR136" s="213" t="s">
        <v>86</v>
      </c>
      <c r="AT136" s="214" t="s">
        <v>78</v>
      </c>
      <c r="AU136" s="214" t="s">
        <v>86</v>
      </c>
      <c r="AY136" s="213" t="s">
        <v>181</v>
      </c>
      <c r="BK136" s="215">
        <f>SUM(BK137:BK190)</f>
        <v>0</v>
      </c>
    </row>
    <row r="137" s="2" customFormat="1" ht="24.15" customHeight="1">
      <c r="A137" s="38"/>
      <c r="B137" s="39"/>
      <c r="C137" s="218" t="s">
        <v>86</v>
      </c>
      <c r="D137" s="218" t="s">
        <v>183</v>
      </c>
      <c r="E137" s="219" t="s">
        <v>2818</v>
      </c>
      <c r="F137" s="220" t="s">
        <v>2819</v>
      </c>
      <c r="G137" s="221" t="s">
        <v>241</v>
      </c>
      <c r="H137" s="222">
        <v>160</v>
      </c>
      <c r="I137" s="223"/>
      <c r="J137" s="224">
        <f>ROUND(I137*H137,2)</f>
        <v>0</v>
      </c>
      <c r="K137" s="220" t="s">
        <v>729</v>
      </c>
      <c r="L137" s="44"/>
      <c r="M137" s="225" t="s">
        <v>1</v>
      </c>
      <c r="N137" s="226" t="s">
        <v>45</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188</v>
      </c>
      <c r="AT137" s="229" t="s">
        <v>183</v>
      </c>
      <c r="AU137" s="229" t="s">
        <v>127</v>
      </c>
      <c r="AY137" s="17" t="s">
        <v>181</v>
      </c>
      <c r="BE137" s="230">
        <f>IF(N137="základní",J137,0)</f>
        <v>0</v>
      </c>
      <c r="BF137" s="230">
        <f>IF(N137="snížená",J137,0)</f>
        <v>0</v>
      </c>
      <c r="BG137" s="230">
        <f>IF(N137="zákl. přenesená",J137,0)</f>
        <v>0</v>
      </c>
      <c r="BH137" s="230">
        <f>IF(N137="sníž. přenesená",J137,0)</f>
        <v>0</v>
      </c>
      <c r="BI137" s="230">
        <f>IF(N137="nulová",J137,0)</f>
        <v>0</v>
      </c>
      <c r="BJ137" s="17" t="s">
        <v>127</v>
      </c>
      <c r="BK137" s="230">
        <f>ROUND(I137*H137,2)</f>
        <v>0</v>
      </c>
      <c r="BL137" s="17" t="s">
        <v>188</v>
      </c>
      <c r="BM137" s="229" t="s">
        <v>236</v>
      </c>
    </row>
    <row r="138" s="2" customFormat="1" ht="21.75" customHeight="1">
      <c r="A138" s="38"/>
      <c r="B138" s="39"/>
      <c r="C138" s="218" t="s">
        <v>127</v>
      </c>
      <c r="D138" s="218" t="s">
        <v>183</v>
      </c>
      <c r="E138" s="219" t="s">
        <v>2820</v>
      </c>
      <c r="F138" s="220" t="s">
        <v>2821</v>
      </c>
      <c r="G138" s="221" t="s">
        <v>241</v>
      </c>
      <c r="H138" s="222">
        <v>110</v>
      </c>
      <c r="I138" s="223"/>
      <c r="J138" s="224">
        <f>ROUND(I138*H138,2)</f>
        <v>0</v>
      </c>
      <c r="K138" s="220" t="s">
        <v>729</v>
      </c>
      <c r="L138" s="44"/>
      <c r="M138" s="225" t="s">
        <v>1</v>
      </c>
      <c r="N138" s="226" t="s">
        <v>45</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188</v>
      </c>
      <c r="AT138" s="229" t="s">
        <v>183</v>
      </c>
      <c r="AU138" s="229" t="s">
        <v>127</v>
      </c>
      <c r="AY138" s="17" t="s">
        <v>181</v>
      </c>
      <c r="BE138" s="230">
        <f>IF(N138="základní",J138,0)</f>
        <v>0</v>
      </c>
      <c r="BF138" s="230">
        <f>IF(N138="snížená",J138,0)</f>
        <v>0</v>
      </c>
      <c r="BG138" s="230">
        <f>IF(N138="zákl. přenesená",J138,0)</f>
        <v>0</v>
      </c>
      <c r="BH138" s="230">
        <f>IF(N138="sníž. přenesená",J138,0)</f>
        <v>0</v>
      </c>
      <c r="BI138" s="230">
        <f>IF(N138="nulová",J138,0)</f>
        <v>0</v>
      </c>
      <c r="BJ138" s="17" t="s">
        <v>127</v>
      </c>
      <c r="BK138" s="230">
        <f>ROUND(I138*H138,2)</f>
        <v>0</v>
      </c>
      <c r="BL138" s="17" t="s">
        <v>188</v>
      </c>
      <c r="BM138" s="229" t="s">
        <v>242</v>
      </c>
    </row>
    <row r="139" s="2" customFormat="1" ht="21.75" customHeight="1">
      <c r="A139" s="38"/>
      <c r="B139" s="39"/>
      <c r="C139" s="218" t="s">
        <v>200</v>
      </c>
      <c r="D139" s="218" t="s">
        <v>183</v>
      </c>
      <c r="E139" s="219" t="s">
        <v>2822</v>
      </c>
      <c r="F139" s="220" t="s">
        <v>2823</v>
      </c>
      <c r="G139" s="221" t="s">
        <v>241</v>
      </c>
      <c r="H139" s="222">
        <v>95</v>
      </c>
      <c r="I139" s="223"/>
      <c r="J139" s="224">
        <f>ROUND(I139*H139,2)</f>
        <v>0</v>
      </c>
      <c r="K139" s="220" t="s">
        <v>729</v>
      </c>
      <c r="L139" s="44"/>
      <c r="M139" s="225" t="s">
        <v>1</v>
      </c>
      <c r="N139" s="226" t="s">
        <v>45</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188</v>
      </c>
      <c r="AT139" s="229" t="s">
        <v>183</v>
      </c>
      <c r="AU139" s="229" t="s">
        <v>127</v>
      </c>
      <c r="AY139" s="17" t="s">
        <v>181</v>
      </c>
      <c r="BE139" s="230">
        <f>IF(N139="základní",J139,0)</f>
        <v>0</v>
      </c>
      <c r="BF139" s="230">
        <f>IF(N139="snížená",J139,0)</f>
        <v>0</v>
      </c>
      <c r="BG139" s="230">
        <f>IF(N139="zákl. přenesená",J139,0)</f>
        <v>0</v>
      </c>
      <c r="BH139" s="230">
        <f>IF(N139="sníž. přenesená",J139,0)</f>
        <v>0</v>
      </c>
      <c r="BI139" s="230">
        <f>IF(N139="nulová",J139,0)</f>
        <v>0</v>
      </c>
      <c r="BJ139" s="17" t="s">
        <v>127</v>
      </c>
      <c r="BK139" s="230">
        <f>ROUND(I139*H139,2)</f>
        <v>0</v>
      </c>
      <c r="BL139" s="17" t="s">
        <v>188</v>
      </c>
      <c r="BM139" s="229" t="s">
        <v>247</v>
      </c>
    </row>
    <row r="140" s="2" customFormat="1" ht="21.75" customHeight="1">
      <c r="A140" s="38"/>
      <c r="B140" s="39"/>
      <c r="C140" s="218" t="s">
        <v>188</v>
      </c>
      <c r="D140" s="218" t="s">
        <v>183</v>
      </c>
      <c r="E140" s="219" t="s">
        <v>2824</v>
      </c>
      <c r="F140" s="220" t="s">
        <v>2825</v>
      </c>
      <c r="G140" s="221" t="s">
        <v>241</v>
      </c>
      <c r="H140" s="222">
        <v>60</v>
      </c>
      <c r="I140" s="223"/>
      <c r="J140" s="224">
        <f>ROUND(I140*H140,2)</f>
        <v>0</v>
      </c>
      <c r="K140" s="220" t="s">
        <v>729</v>
      </c>
      <c r="L140" s="44"/>
      <c r="M140" s="225" t="s">
        <v>1</v>
      </c>
      <c r="N140" s="226" t="s">
        <v>45</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188</v>
      </c>
      <c r="AT140" s="229" t="s">
        <v>183</v>
      </c>
      <c r="AU140" s="229" t="s">
        <v>127</v>
      </c>
      <c r="AY140" s="17" t="s">
        <v>181</v>
      </c>
      <c r="BE140" s="230">
        <f>IF(N140="základní",J140,0)</f>
        <v>0</v>
      </c>
      <c r="BF140" s="230">
        <f>IF(N140="snížená",J140,0)</f>
        <v>0</v>
      </c>
      <c r="BG140" s="230">
        <f>IF(N140="zákl. přenesená",J140,0)</f>
        <v>0</v>
      </c>
      <c r="BH140" s="230">
        <f>IF(N140="sníž. přenesená",J140,0)</f>
        <v>0</v>
      </c>
      <c r="BI140" s="230">
        <f>IF(N140="nulová",J140,0)</f>
        <v>0</v>
      </c>
      <c r="BJ140" s="17" t="s">
        <v>127</v>
      </c>
      <c r="BK140" s="230">
        <f>ROUND(I140*H140,2)</f>
        <v>0</v>
      </c>
      <c r="BL140" s="17" t="s">
        <v>188</v>
      </c>
      <c r="BM140" s="229" t="s">
        <v>249</v>
      </c>
    </row>
    <row r="141" s="2" customFormat="1" ht="24.15" customHeight="1">
      <c r="A141" s="38"/>
      <c r="B141" s="39"/>
      <c r="C141" s="218" t="s">
        <v>211</v>
      </c>
      <c r="D141" s="218" t="s">
        <v>183</v>
      </c>
      <c r="E141" s="219" t="s">
        <v>2826</v>
      </c>
      <c r="F141" s="220" t="s">
        <v>2827</v>
      </c>
      <c r="G141" s="221" t="s">
        <v>2454</v>
      </c>
      <c r="H141" s="222">
        <v>280</v>
      </c>
      <c r="I141" s="223"/>
      <c r="J141" s="224">
        <f>ROUND(I141*H141,2)</f>
        <v>0</v>
      </c>
      <c r="K141" s="220" t="s">
        <v>729</v>
      </c>
      <c r="L141" s="44"/>
      <c r="M141" s="225" t="s">
        <v>1</v>
      </c>
      <c r="N141" s="226" t="s">
        <v>45</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188</v>
      </c>
      <c r="AT141" s="229" t="s">
        <v>183</v>
      </c>
      <c r="AU141" s="229" t="s">
        <v>127</v>
      </c>
      <c r="AY141" s="17" t="s">
        <v>181</v>
      </c>
      <c r="BE141" s="230">
        <f>IF(N141="základní",J141,0)</f>
        <v>0</v>
      </c>
      <c r="BF141" s="230">
        <f>IF(N141="snížená",J141,0)</f>
        <v>0</v>
      </c>
      <c r="BG141" s="230">
        <f>IF(N141="zákl. přenesená",J141,0)</f>
        <v>0</v>
      </c>
      <c r="BH141" s="230">
        <f>IF(N141="sníž. přenesená",J141,0)</f>
        <v>0</v>
      </c>
      <c r="BI141" s="230">
        <f>IF(N141="nulová",J141,0)</f>
        <v>0</v>
      </c>
      <c r="BJ141" s="17" t="s">
        <v>127</v>
      </c>
      <c r="BK141" s="230">
        <f>ROUND(I141*H141,2)</f>
        <v>0</v>
      </c>
      <c r="BL141" s="17" t="s">
        <v>188</v>
      </c>
      <c r="BM141" s="229" t="s">
        <v>254</v>
      </c>
    </row>
    <row r="142" s="2" customFormat="1" ht="24.15" customHeight="1">
      <c r="A142" s="38"/>
      <c r="B142" s="39"/>
      <c r="C142" s="218" t="s">
        <v>203</v>
      </c>
      <c r="D142" s="218" t="s">
        <v>183</v>
      </c>
      <c r="E142" s="219" t="s">
        <v>2828</v>
      </c>
      <c r="F142" s="220" t="s">
        <v>2829</v>
      </c>
      <c r="G142" s="221" t="s">
        <v>2454</v>
      </c>
      <c r="H142" s="222">
        <v>28</v>
      </c>
      <c r="I142" s="223"/>
      <c r="J142" s="224">
        <f>ROUND(I142*H142,2)</f>
        <v>0</v>
      </c>
      <c r="K142" s="220" t="s">
        <v>729</v>
      </c>
      <c r="L142" s="44"/>
      <c r="M142" s="225" t="s">
        <v>1</v>
      </c>
      <c r="N142" s="226" t="s">
        <v>45</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188</v>
      </c>
      <c r="AT142" s="229" t="s">
        <v>183</v>
      </c>
      <c r="AU142" s="229" t="s">
        <v>127</v>
      </c>
      <c r="AY142" s="17" t="s">
        <v>181</v>
      </c>
      <c r="BE142" s="230">
        <f>IF(N142="základní",J142,0)</f>
        <v>0</v>
      </c>
      <c r="BF142" s="230">
        <f>IF(N142="snížená",J142,0)</f>
        <v>0</v>
      </c>
      <c r="BG142" s="230">
        <f>IF(N142="zákl. přenesená",J142,0)</f>
        <v>0</v>
      </c>
      <c r="BH142" s="230">
        <f>IF(N142="sníž. přenesená",J142,0)</f>
        <v>0</v>
      </c>
      <c r="BI142" s="230">
        <f>IF(N142="nulová",J142,0)</f>
        <v>0</v>
      </c>
      <c r="BJ142" s="17" t="s">
        <v>127</v>
      </c>
      <c r="BK142" s="230">
        <f>ROUND(I142*H142,2)</f>
        <v>0</v>
      </c>
      <c r="BL142" s="17" t="s">
        <v>188</v>
      </c>
      <c r="BM142" s="229" t="s">
        <v>259</v>
      </c>
    </row>
    <row r="143" s="2" customFormat="1" ht="24.15" customHeight="1">
      <c r="A143" s="38"/>
      <c r="B143" s="39"/>
      <c r="C143" s="218" t="s">
        <v>220</v>
      </c>
      <c r="D143" s="218" t="s">
        <v>183</v>
      </c>
      <c r="E143" s="219" t="s">
        <v>2830</v>
      </c>
      <c r="F143" s="220" t="s">
        <v>2831</v>
      </c>
      <c r="G143" s="221" t="s">
        <v>2454</v>
      </c>
      <c r="H143" s="222">
        <v>8</v>
      </c>
      <c r="I143" s="223"/>
      <c r="J143" s="224">
        <f>ROUND(I143*H143,2)</f>
        <v>0</v>
      </c>
      <c r="K143" s="220" t="s">
        <v>729</v>
      </c>
      <c r="L143" s="44"/>
      <c r="M143" s="225" t="s">
        <v>1</v>
      </c>
      <c r="N143" s="226" t="s">
        <v>45</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188</v>
      </c>
      <c r="AT143" s="229" t="s">
        <v>183</v>
      </c>
      <c r="AU143" s="229" t="s">
        <v>127</v>
      </c>
      <c r="AY143" s="17" t="s">
        <v>181</v>
      </c>
      <c r="BE143" s="230">
        <f>IF(N143="základní",J143,0)</f>
        <v>0</v>
      </c>
      <c r="BF143" s="230">
        <f>IF(N143="snížená",J143,0)</f>
        <v>0</v>
      </c>
      <c r="BG143" s="230">
        <f>IF(N143="zákl. přenesená",J143,0)</f>
        <v>0</v>
      </c>
      <c r="BH143" s="230">
        <f>IF(N143="sníž. přenesená",J143,0)</f>
        <v>0</v>
      </c>
      <c r="BI143" s="230">
        <f>IF(N143="nulová",J143,0)</f>
        <v>0</v>
      </c>
      <c r="BJ143" s="17" t="s">
        <v>127</v>
      </c>
      <c r="BK143" s="230">
        <f>ROUND(I143*H143,2)</f>
        <v>0</v>
      </c>
      <c r="BL143" s="17" t="s">
        <v>188</v>
      </c>
      <c r="BM143" s="229" t="s">
        <v>265</v>
      </c>
    </row>
    <row r="144" s="2" customFormat="1" ht="24.15" customHeight="1">
      <c r="A144" s="38"/>
      <c r="B144" s="39"/>
      <c r="C144" s="218" t="s">
        <v>208</v>
      </c>
      <c r="D144" s="218" t="s">
        <v>183</v>
      </c>
      <c r="E144" s="219" t="s">
        <v>2832</v>
      </c>
      <c r="F144" s="220" t="s">
        <v>2833</v>
      </c>
      <c r="G144" s="221" t="s">
        <v>2454</v>
      </c>
      <c r="H144" s="222">
        <v>10</v>
      </c>
      <c r="I144" s="223"/>
      <c r="J144" s="224">
        <f>ROUND(I144*H144,2)</f>
        <v>0</v>
      </c>
      <c r="K144" s="220" t="s">
        <v>729</v>
      </c>
      <c r="L144" s="44"/>
      <c r="M144" s="225" t="s">
        <v>1</v>
      </c>
      <c r="N144" s="226" t="s">
        <v>45</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188</v>
      </c>
      <c r="AT144" s="229" t="s">
        <v>183</v>
      </c>
      <c r="AU144" s="229" t="s">
        <v>127</v>
      </c>
      <c r="AY144" s="17" t="s">
        <v>181</v>
      </c>
      <c r="BE144" s="230">
        <f>IF(N144="základní",J144,0)</f>
        <v>0</v>
      </c>
      <c r="BF144" s="230">
        <f>IF(N144="snížená",J144,0)</f>
        <v>0</v>
      </c>
      <c r="BG144" s="230">
        <f>IF(N144="zákl. přenesená",J144,0)</f>
        <v>0</v>
      </c>
      <c r="BH144" s="230">
        <f>IF(N144="sníž. přenesená",J144,0)</f>
        <v>0</v>
      </c>
      <c r="BI144" s="230">
        <f>IF(N144="nulová",J144,0)</f>
        <v>0</v>
      </c>
      <c r="BJ144" s="17" t="s">
        <v>127</v>
      </c>
      <c r="BK144" s="230">
        <f>ROUND(I144*H144,2)</f>
        <v>0</v>
      </c>
      <c r="BL144" s="17" t="s">
        <v>188</v>
      </c>
      <c r="BM144" s="229" t="s">
        <v>269</v>
      </c>
    </row>
    <row r="145" s="2" customFormat="1" ht="24.15" customHeight="1">
      <c r="A145" s="38"/>
      <c r="B145" s="39"/>
      <c r="C145" s="218" t="s">
        <v>232</v>
      </c>
      <c r="D145" s="218" t="s">
        <v>183</v>
      </c>
      <c r="E145" s="219" t="s">
        <v>2834</v>
      </c>
      <c r="F145" s="220" t="s">
        <v>2835</v>
      </c>
      <c r="G145" s="221" t="s">
        <v>2454</v>
      </c>
      <c r="H145" s="222">
        <v>48</v>
      </c>
      <c r="I145" s="223"/>
      <c r="J145" s="224">
        <f>ROUND(I145*H145,2)</f>
        <v>0</v>
      </c>
      <c r="K145" s="220" t="s">
        <v>729</v>
      </c>
      <c r="L145" s="44"/>
      <c r="M145" s="225" t="s">
        <v>1</v>
      </c>
      <c r="N145" s="226" t="s">
        <v>45</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188</v>
      </c>
      <c r="AT145" s="229" t="s">
        <v>183</v>
      </c>
      <c r="AU145" s="229" t="s">
        <v>127</v>
      </c>
      <c r="AY145" s="17" t="s">
        <v>181</v>
      </c>
      <c r="BE145" s="230">
        <f>IF(N145="základní",J145,0)</f>
        <v>0</v>
      </c>
      <c r="BF145" s="230">
        <f>IF(N145="snížená",J145,0)</f>
        <v>0</v>
      </c>
      <c r="BG145" s="230">
        <f>IF(N145="zákl. přenesená",J145,0)</f>
        <v>0</v>
      </c>
      <c r="BH145" s="230">
        <f>IF(N145="sníž. přenesená",J145,0)</f>
        <v>0</v>
      </c>
      <c r="BI145" s="230">
        <f>IF(N145="nulová",J145,0)</f>
        <v>0</v>
      </c>
      <c r="BJ145" s="17" t="s">
        <v>127</v>
      </c>
      <c r="BK145" s="230">
        <f>ROUND(I145*H145,2)</f>
        <v>0</v>
      </c>
      <c r="BL145" s="17" t="s">
        <v>188</v>
      </c>
      <c r="BM145" s="229" t="s">
        <v>278</v>
      </c>
    </row>
    <row r="146" s="2" customFormat="1" ht="24.15" customHeight="1">
      <c r="A146" s="38"/>
      <c r="B146" s="39"/>
      <c r="C146" s="218" t="s">
        <v>214</v>
      </c>
      <c r="D146" s="218" t="s">
        <v>183</v>
      </c>
      <c r="E146" s="219" t="s">
        <v>2836</v>
      </c>
      <c r="F146" s="220" t="s">
        <v>2837</v>
      </c>
      <c r="G146" s="221" t="s">
        <v>2454</v>
      </c>
      <c r="H146" s="222">
        <v>10</v>
      </c>
      <c r="I146" s="223"/>
      <c r="J146" s="224">
        <f>ROUND(I146*H146,2)</f>
        <v>0</v>
      </c>
      <c r="K146" s="220" t="s">
        <v>729</v>
      </c>
      <c r="L146" s="44"/>
      <c r="M146" s="225" t="s">
        <v>1</v>
      </c>
      <c r="N146" s="226" t="s">
        <v>45</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188</v>
      </c>
      <c r="AT146" s="229" t="s">
        <v>183</v>
      </c>
      <c r="AU146" s="229" t="s">
        <v>127</v>
      </c>
      <c r="AY146" s="17" t="s">
        <v>181</v>
      </c>
      <c r="BE146" s="230">
        <f>IF(N146="základní",J146,0)</f>
        <v>0</v>
      </c>
      <c r="BF146" s="230">
        <f>IF(N146="snížená",J146,0)</f>
        <v>0</v>
      </c>
      <c r="BG146" s="230">
        <f>IF(N146="zákl. přenesená",J146,0)</f>
        <v>0</v>
      </c>
      <c r="BH146" s="230">
        <f>IF(N146="sníž. přenesená",J146,0)</f>
        <v>0</v>
      </c>
      <c r="BI146" s="230">
        <f>IF(N146="nulová",J146,0)</f>
        <v>0</v>
      </c>
      <c r="BJ146" s="17" t="s">
        <v>127</v>
      </c>
      <c r="BK146" s="230">
        <f>ROUND(I146*H146,2)</f>
        <v>0</v>
      </c>
      <c r="BL146" s="17" t="s">
        <v>188</v>
      </c>
      <c r="BM146" s="229" t="s">
        <v>283</v>
      </c>
    </row>
    <row r="147" s="2" customFormat="1" ht="24.15" customHeight="1">
      <c r="A147" s="38"/>
      <c r="B147" s="39"/>
      <c r="C147" s="218" t="s">
        <v>244</v>
      </c>
      <c r="D147" s="218" t="s">
        <v>183</v>
      </c>
      <c r="E147" s="219" t="s">
        <v>2838</v>
      </c>
      <c r="F147" s="220" t="s">
        <v>2839</v>
      </c>
      <c r="G147" s="221" t="s">
        <v>2454</v>
      </c>
      <c r="H147" s="222">
        <v>1</v>
      </c>
      <c r="I147" s="223"/>
      <c r="J147" s="224">
        <f>ROUND(I147*H147,2)</f>
        <v>0</v>
      </c>
      <c r="K147" s="220" t="s">
        <v>729</v>
      </c>
      <c r="L147" s="44"/>
      <c r="M147" s="225" t="s">
        <v>1</v>
      </c>
      <c r="N147" s="226" t="s">
        <v>45</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188</v>
      </c>
      <c r="AT147" s="229" t="s">
        <v>183</v>
      </c>
      <c r="AU147" s="229" t="s">
        <v>127</v>
      </c>
      <c r="AY147" s="17" t="s">
        <v>181</v>
      </c>
      <c r="BE147" s="230">
        <f>IF(N147="základní",J147,0)</f>
        <v>0</v>
      </c>
      <c r="BF147" s="230">
        <f>IF(N147="snížená",J147,0)</f>
        <v>0</v>
      </c>
      <c r="BG147" s="230">
        <f>IF(N147="zákl. přenesená",J147,0)</f>
        <v>0</v>
      </c>
      <c r="BH147" s="230">
        <f>IF(N147="sníž. přenesená",J147,0)</f>
        <v>0</v>
      </c>
      <c r="BI147" s="230">
        <f>IF(N147="nulová",J147,0)</f>
        <v>0</v>
      </c>
      <c r="BJ147" s="17" t="s">
        <v>127</v>
      </c>
      <c r="BK147" s="230">
        <f>ROUND(I147*H147,2)</f>
        <v>0</v>
      </c>
      <c r="BL147" s="17" t="s">
        <v>188</v>
      </c>
      <c r="BM147" s="229" t="s">
        <v>289</v>
      </c>
    </row>
    <row r="148" s="2" customFormat="1" ht="16.5" customHeight="1">
      <c r="A148" s="38"/>
      <c r="B148" s="39"/>
      <c r="C148" s="218" t="s">
        <v>8</v>
      </c>
      <c r="D148" s="218" t="s">
        <v>183</v>
      </c>
      <c r="E148" s="219" t="s">
        <v>2840</v>
      </c>
      <c r="F148" s="220" t="s">
        <v>2841</v>
      </c>
      <c r="G148" s="221" t="s">
        <v>241</v>
      </c>
      <c r="H148" s="222">
        <v>80</v>
      </c>
      <c r="I148" s="223"/>
      <c r="J148" s="224">
        <f>ROUND(I148*H148,2)</f>
        <v>0</v>
      </c>
      <c r="K148" s="220" t="s">
        <v>729</v>
      </c>
      <c r="L148" s="44"/>
      <c r="M148" s="225" t="s">
        <v>1</v>
      </c>
      <c r="N148" s="226" t="s">
        <v>45</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188</v>
      </c>
      <c r="AT148" s="229" t="s">
        <v>183</v>
      </c>
      <c r="AU148" s="229" t="s">
        <v>127</v>
      </c>
      <c r="AY148" s="17" t="s">
        <v>181</v>
      </c>
      <c r="BE148" s="230">
        <f>IF(N148="základní",J148,0)</f>
        <v>0</v>
      </c>
      <c r="BF148" s="230">
        <f>IF(N148="snížená",J148,0)</f>
        <v>0</v>
      </c>
      <c r="BG148" s="230">
        <f>IF(N148="zákl. přenesená",J148,0)</f>
        <v>0</v>
      </c>
      <c r="BH148" s="230">
        <f>IF(N148="sníž. přenesená",J148,0)</f>
        <v>0</v>
      </c>
      <c r="BI148" s="230">
        <f>IF(N148="nulová",J148,0)</f>
        <v>0</v>
      </c>
      <c r="BJ148" s="17" t="s">
        <v>127</v>
      </c>
      <c r="BK148" s="230">
        <f>ROUND(I148*H148,2)</f>
        <v>0</v>
      </c>
      <c r="BL148" s="17" t="s">
        <v>188</v>
      </c>
      <c r="BM148" s="229" t="s">
        <v>293</v>
      </c>
    </row>
    <row r="149" s="2" customFormat="1" ht="16.5" customHeight="1">
      <c r="A149" s="38"/>
      <c r="B149" s="39"/>
      <c r="C149" s="218" t="s">
        <v>251</v>
      </c>
      <c r="D149" s="218" t="s">
        <v>183</v>
      </c>
      <c r="E149" s="219" t="s">
        <v>2842</v>
      </c>
      <c r="F149" s="220" t="s">
        <v>2843</v>
      </c>
      <c r="G149" s="221" t="s">
        <v>2454</v>
      </c>
      <c r="H149" s="222">
        <v>21</v>
      </c>
      <c r="I149" s="223"/>
      <c r="J149" s="224">
        <f>ROUND(I149*H149,2)</f>
        <v>0</v>
      </c>
      <c r="K149" s="220" t="s">
        <v>729</v>
      </c>
      <c r="L149" s="44"/>
      <c r="M149" s="225" t="s">
        <v>1</v>
      </c>
      <c r="N149" s="226" t="s">
        <v>45</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188</v>
      </c>
      <c r="AT149" s="229" t="s">
        <v>183</v>
      </c>
      <c r="AU149" s="229" t="s">
        <v>127</v>
      </c>
      <c r="AY149" s="17" t="s">
        <v>181</v>
      </c>
      <c r="BE149" s="230">
        <f>IF(N149="základní",J149,0)</f>
        <v>0</v>
      </c>
      <c r="BF149" s="230">
        <f>IF(N149="snížená",J149,0)</f>
        <v>0</v>
      </c>
      <c r="BG149" s="230">
        <f>IF(N149="zákl. přenesená",J149,0)</f>
        <v>0</v>
      </c>
      <c r="BH149" s="230">
        <f>IF(N149="sníž. přenesená",J149,0)</f>
        <v>0</v>
      </c>
      <c r="BI149" s="230">
        <f>IF(N149="nulová",J149,0)</f>
        <v>0</v>
      </c>
      <c r="BJ149" s="17" t="s">
        <v>127</v>
      </c>
      <c r="BK149" s="230">
        <f>ROUND(I149*H149,2)</f>
        <v>0</v>
      </c>
      <c r="BL149" s="17" t="s">
        <v>188</v>
      </c>
      <c r="BM149" s="229" t="s">
        <v>298</v>
      </c>
    </row>
    <row r="150" s="2" customFormat="1" ht="16.5" customHeight="1">
      <c r="A150" s="38"/>
      <c r="B150" s="39"/>
      <c r="C150" s="218" t="s">
        <v>223</v>
      </c>
      <c r="D150" s="218" t="s">
        <v>183</v>
      </c>
      <c r="E150" s="219" t="s">
        <v>2844</v>
      </c>
      <c r="F150" s="220" t="s">
        <v>2845</v>
      </c>
      <c r="G150" s="221" t="s">
        <v>2454</v>
      </c>
      <c r="H150" s="222">
        <v>8</v>
      </c>
      <c r="I150" s="223"/>
      <c r="J150" s="224">
        <f>ROUND(I150*H150,2)</f>
        <v>0</v>
      </c>
      <c r="K150" s="220" t="s">
        <v>729</v>
      </c>
      <c r="L150" s="44"/>
      <c r="M150" s="225" t="s">
        <v>1</v>
      </c>
      <c r="N150" s="226" t="s">
        <v>45</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188</v>
      </c>
      <c r="AT150" s="229" t="s">
        <v>183</v>
      </c>
      <c r="AU150" s="229" t="s">
        <v>127</v>
      </c>
      <c r="AY150" s="17" t="s">
        <v>181</v>
      </c>
      <c r="BE150" s="230">
        <f>IF(N150="základní",J150,0)</f>
        <v>0</v>
      </c>
      <c r="BF150" s="230">
        <f>IF(N150="snížená",J150,0)</f>
        <v>0</v>
      </c>
      <c r="BG150" s="230">
        <f>IF(N150="zákl. přenesená",J150,0)</f>
        <v>0</v>
      </c>
      <c r="BH150" s="230">
        <f>IF(N150="sníž. přenesená",J150,0)</f>
        <v>0</v>
      </c>
      <c r="BI150" s="230">
        <f>IF(N150="nulová",J150,0)</f>
        <v>0</v>
      </c>
      <c r="BJ150" s="17" t="s">
        <v>127</v>
      </c>
      <c r="BK150" s="230">
        <f>ROUND(I150*H150,2)</f>
        <v>0</v>
      </c>
      <c r="BL150" s="17" t="s">
        <v>188</v>
      </c>
      <c r="BM150" s="229" t="s">
        <v>305</v>
      </c>
    </row>
    <row r="151" s="2" customFormat="1" ht="16.5" customHeight="1">
      <c r="A151" s="38"/>
      <c r="B151" s="39"/>
      <c r="C151" s="218" t="s">
        <v>262</v>
      </c>
      <c r="D151" s="218" t="s">
        <v>183</v>
      </c>
      <c r="E151" s="219" t="s">
        <v>2846</v>
      </c>
      <c r="F151" s="220" t="s">
        <v>2847</v>
      </c>
      <c r="G151" s="221" t="s">
        <v>2454</v>
      </c>
      <c r="H151" s="222">
        <v>54</v>
      </c>
      <c r="I151" s="223"/>
      <c r="J151" s="224">
        <f>ROUND(I151*H151,2)</f>
        <v>0</v>
      </c>
      <c r="K151" s="220" t="s">
        <v>729</v>
      </c>
      <c r="L151" s="44"/>
      <c r="M151" s="225" t="s">
        <v>1</v>
      </c>
      <c r="N151" s="226" t="s">
        <v>45</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188</v>
      </c>
      <c r="AT151" s="229" t="s">
        <v>183</v>
      </c>
      <c r="AU151" s="229" t="s">
        <v>127</v>
      </c>
      <c r="AY151" s="17" t="s">
        <v>181</v>
      </c>
      <c r="BE151" s="230">
        <f>IF(N151="základní",J151,0)</f>
        <v>0</v>
      </c>
      <c r="BF151" s="230">
        <f>IF(N151="snížená",J151,0)</f>
        <v>0</v>
      </c>
      <c r="BG151" s="230">
        <f>IF(N151="zákl. přenesená",J151,0)</f>
        <v>0</v>
      </c>
      <c r="BH151" s="230">
        <f>IF(N151="sníž. přenesená",J151,0)</f>
        <v>0</v>
      </c>
      <c r="BI151" s="230">
        <f>IF(N151="nulová",J151,0)</f>
        <v>0</v>
      </c>
      <c r="BJ151" s="17" t="s">
        <v>127</v>
      </c>
      <c r="BK151" s="230">
        <f>ROUND(I151*H151,2)</f>
        <v>0</v>
      </c>
      <c r="BL151" s="17" t="s">
        <v>188</v>
      </c>
      <c r="BM151" s="229" t="s">
        <v>313</v>
      </c>
    </row>
    <row r="152" s="2" customFormat="1" ht="16.5" customHeight="1">
      <c r="A152" s="38"/>
      <c r="B152" s="39"/>
      <c r="C152" s="218" t="s">
        <v>228</v>
      </c>
      <c r="D152" s="218" t="s">
        <v>183</v>
      </c>
      <c r="E152" s="219" t="s">
        <v>2848</v>
      </c>
      <c r="F152" s="220" t="s">
        <v>2849</v>
      </c>
      <c r="G152" s="221" t="s">
        <v>2454</v>
      </c>
      <c r="H152" s="222">
        <v>2</v>
      </c>
      <c r="I152" s="223"/>
      <c r="J152" s="224">
        <f>ROUND(I152*H152,2)</f>
        <v>0</v>
      </c>
      <c r="K152" s="220" t="s">
        <v>729</v>
      </c>
      <c r="L152" s="44"/>
      <c r="M152" s="225" t="s">
        <v>1</v>
      </c>
      <c r="N152" s="226" t="s">
        <v>45</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188</v>
      </c>
      <c r="AT152" s="229" t="s">
        <v>183</v>
      </c>
      <c r="AU152" s="229" t="s">
        <v>127</v>
      </c>
      <c r="AY152" s="17" t="s">
        <v>181</v>
      </c>
      <c r="BE152" s="230">
        <f>IF(N152="základní",J152,0)</f>
        <v>0</v>
      </c>
      <c r="BF152" s="230">
        <f>IF(N152="snížená",J152,0)</f>
        <v>0</v>
      </c>
      <c r="BG152" s="230">
        <f>IF(N152="zákl. přenesená",J152,0)</f>
        <v>0</v>
      </c>
      <c r="BH152" s="230">
        <f>IF(N152="sníž. přenesená",J152,0)</f>
        <v>0</v>
      </c>
      <c r="BI152" s="230">
        <f>IF(N152="nulová",J152,0)</f>
        <v>0</v>
      </c>
      <c r="BJ152" s="17" t="s">
        <v>127</v>
      </c>
      <c r="BK152" s="230">
        <f>ROUND(I152*H152,2)</f>
        <v>0</v>
      </c>
      <c r="BL152" s="17" t="s">
        <v>188</v>
      </c>
      <c r="BM152" s="229" t="s">
        <v>317</v>
      </c>
    </row>
    <row r="153" s="2" customFormat="1" ht="16.5" customHeight="1">
      <c r="A153" s="38"/>
      <c r="B153" s="39"/>
      <c r="C153" s="218" t="s">
        <v>275</v>
      </c>
      <c r="D153" s="218" t="s">
        <v>183</v>
      </c>
      <c r="E153" s="219" t="s">
        <v>2850</v>
      </c>
      <c r="F153" s="220" t="s">
        <v>2851</v>
      </c>
      <c r="G153" s="221" t="s">
        <v>2454</v>
      </c>
      <c r="H153" s="222">
        <v>1</v>
      </c>
      <c r="I153" s="223"/>
      <c r="J153" s="224">
        <f>ROUND(I153*H153,2)</f>
        <v>0</v>
      </c>
      <c r="K153" s="220" t="s">
        <v>729</v>
      </c>
      <c r="L153" s="44"/>
      <c r="M153" s="225" t="s">
        <v>1</v>
      </c>
      <c r="N153" s="226" t="s">
        <v>45</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188</v>
      </c>
      <c r="AT153" s="229" t="s">
        <v>183</v>
      </c>
      <c r="AU153" s="229" t="s">
        <v>127</v>
      </c>
      <c r="AY153" s="17" t="s">
        <v>181</v>
      </c>
      <c r="BE153" s="230">
        <f>IF(N153="základní",J153,0)</f>
        <v>0</v>
      </c>
      <c r="BF153" s="230">
        <f>IF(N153="snížená",J153,0)</f>
        <v>0</v>
      </c>
      <c r="BG153" s="230">
        <f>IF(N153="zákl. přenesená",J153,0)</f>
        <v>0</v>
      </c>
      <c r="BH153" s="230">
        <f>IF(N153="sníž. přenesená",J153,0)</f>
        <v>0</v>
      </c>
      <c r="BI153" s="230">
        <f>IF(N153="nulová",J153,0)</f>
        <v>0</v>
      </c>
      <c r="BJ153" s="17" t="s">
        <v>127</v>
      </c>
      <c r="BK153" s="230">
        <f>ROUND(I153*H153,2)</f>
        <v>0</v>
      </c>
      <c r="BL153" s="17" t="s">
        <v>188</v>
      </c>
      <c r="BM153" s="229" t="s">
        <v>325</v>
      </c>
    </row>
    <row r="154" s="2" customFormat="1" ht="24.15" customHeight="1">
      <c r="A154" s="38"/>
      <c r="B154" s="39"/>
      <c r="C154" s="218" t="s">
        <v>236</v>
      </c>
      <c r="D154" s="218" t="s">
        <v>183</v>
      </c>
      <c r="E154" s="219" t="s">
        <v>2852</v>
      </c>
      <c r="F154" s="220" t="s">
        <v>2853</v>
      </c>
      <c r="G154" s="221" t="s">
        <v>2454</v>
      </c>
      <c r="H154" s="222">
        <v>193</v>
      </c>
      <c r="I154" s="223"/>
      <c r="J154" s="224">
        <f>ROUND(I154*H154,2)</f>
        <v>0</v>
      </c>
      <c r="K154" s="220" t="s">
        <v>729</v>
      </c>
      <c r="L154" s="44"/>
      <c r="M154" s="225" t="s">
        <v>1</v>
      </c>
      <c r="N154" s="226" t="s">
        <v>45</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188</v>
      </c>
      <c r="AT154" s="229" t="s">
        <v>183</v>
      </c>
      <c r="AU154" s="229" t="s">
        <v>127</v>
      </c>
      <c r="AY154" s="17" t="s">
        <v>181</v>
      </c>
      <c r="BE154" s="230">
        <f>IF(N154="základní",J154,0)</f>
        <v>0</v>
      </c>
      <c r="BF154" s="230">
        <f>IF(N154="snížená",J154,0)</f>
        <v>0</v>
      </c>
      <c r="BG154" s="230">
        <f>IF(N154="zákl. přenesená",J154,0)</f>
        <v>0</v>
      </c>
      <c r="BH154" s="230">
        <f>IF(N154="sníž. přenesená",J154,0)</f>
        <v>0</v>
      </c>
      <c r="BI154" s="230">
        <f>IF(N154="nulová",J154,0)</f>
        <v>0</v>
      </c>
      <c r="BJ154" s="17" t="s">
        <v>127</v>
      </c>
      <c r="BK154" s="230">
        <f>ROUND(I154*H154,2)</f>
        <v>0</v>
      </c>
      <c r="BL154" s="17" t="s">
        <v>188</v>
      </c>
      <c r="BM154" s="229" t="s">
        <v>333</v>
      </c>
    </row>
    <row r="155" s="2" customFormat="1" ht="24.15" customHeight="1">
      <c r="A155" s="38"/>
      <c r="B155" s="39"/>
      <c r="C155" s="218" t="s">
        <v>286</v>
      </c>
      <c r="D155" s="218" t="s">
        <v>183</v>
      </c>
      <c r="E155" s="219" t="s">
        <v>2854</v>
      </c>
      <c r="F155" s="220" t="s">
        <v>2855</v>
      </c>
      <c r="G155" s="221" t="s">
        <v>2454</v>
      </c>
      <c r="H155" s="222">
        <v>4</v>
      </c>
      <c r="I155" s="223"/>
      <c r="J155" s="224">
        <f>ROUND(I155*H155,2)</f>
        <v>0</v>
      </c>
      <c r="K155" s="220" t="s">
        <v>729</v>
      </c>
      <c r="L155" s="44"/>
      <c r="M155" s="225" t="s">
        <v>1</v>
      </c>
      <c r="N155" s="226" t="s">
        <v>45</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188</v>
      </c>
      <c r="AT155" s="229" t="s">
        <v>183</v>
      </c>
      <c r="AU155" s="229" t="s">
        <v>127</v>
      </c>
      <c r="AY155" s="17" t="s">
        <v>181</v>
      </c>
      <c r="BE155" s="230">
        <f>IF(N155="základní",J155,0)</f>
        <v>0</v>
      </c>
      <c r="BF155" s="230">
        <f>IF(N155="snížená",J155,0)</f>
        <v>0</v>
      </c>
      <c r="BG155" s="230">
        <f>IF(N155="zákl. přenesená",J155,0)</f>
        <v>0</v>
      </c>
      <c r="BH155" s="230">
        <f>IF(N155="sníž. přenesená",J155,0)</f>
        <v>0</v>
      </c>
      <c r="BI155" s="230">
        <f>IF(N155="nulová",J155,0)</f>
        <v>0</v>
      </c>
      <c r="BJ155" s="17" t="s">
        <v>127</v>
      </c>
      <c r="BK155" s="230">
        <f>ROUND(I155*H155,2)</f>
        <v>0</v>
      </c>
      <c r="BL155" s="17" t="s">
        <v>188</v>
      </c>
      <c r="BM155" s="229" t="s">
        <v>342</v>
      </c>
    </row>
    <row r="156" s="2" customFormat="1" ht="16.5" customHeight="1">
      <c r="A156" s="38"/>
      <c r="B156" s="39"/>
      <c r="C156" s="218" t="s">
        <v>242</v>
      </c>
      <c r="D156" s="218" t="s">
        <v>183</v>
      </c>
      <c r="E156" s="219" t="s">
        <v>2856</v>
      </c>
      <c r="F156" s="220" t="s">
        <v>2857</v>
      </c>
      <c r="G156" s="221" t="s">
        <v>2454</v>
      </c>
      <c r="H156" s="222">
        <v>4</v>
      </c>
      <c r="I156" s="223"/>
      <c r="J156" s="224">
        <f>ROUND(I156*H156,2)</f>
        <v>0</v>
      </c>
      <c r="K156" s="220" t="s">
        <v>729</v>
      </c>
      <c r="L156" s="44"/>
      <c r="M156" s="225" t="s">
        <v>1</v>
      </c>
      <c r="N156" s="226" t="s">
        <v>45</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188</v>
      </c>
      <c r="AT156" s="229" t="s">
        <v>183</v>
      </c>
      <c r="AU156" s="229" t="s">
        <v>127</v>
      </c>
      <c r="AY156" s="17" t="s">
        <v>181</v>
      </c>
      <c r="BE156" s="230">
        <f>IF(N156="základní",J156,0)</f>
        <v>0</v>
      </c>
      <c r="BF156" s="230">
        <f>IF(N156="snížená",J156,0)</f>
        <v>0</v>
      </c>
      <c r="BG156" s="230">
        <f>IF(N156="zákl. přenesená",J156,0)</f>
        <v>0</v>
      </c>
      <c r="BH156" s="230">
        <f>IF(N156="sníž. přenesená",J156,0)</f>
        <v>0</v>
      </c>
      <c r="BI156" s="230">
        <f>IF(N156="nulová",J156,0)</f>
        <v>0</v>
      </c>
      <c r="BJ156" s="17" t="s">
        <v>127</v>
      </c>
      <c r="BK156" s="230">
        <f>ROUND(I156*H156,2)</f>
        <v>0</v>
      </c>
      <c r="BL156" s="17" t="s">
        <v>188</v>
      </c>
      <c r="BM156" s="229" t="s">
        <v>348</v>
      </c>
    </row>
    <row r="157" s="2" customFormat="1" ht="16.5" customHeight="1">
      <c r="A157" s="38"/>
      <c r="B157" s="39"/>
      <c r="C157" s="218" t="s">
        <v>7</v>
      </c>
      <c r="D157" s="218" t="s">
        <v>183</v>
      </c>
      <c r="E157" s="219" t="s">
        <v>2858</v>
      </c>
      <c r="F157" s="220" t="s">
        <v>2859</v>
      </c>
      <c r="G157" s="221" t="s">
        <v>2454</v>
      </c>
      <c r="H157" s="222">
        <v>3</v>
      </c>
      <c r="I157" s="223"/>
      <c r="J157" s="224">
        <f>ROUND(I157*H157,2)</f>
        <v>0</v>
      </c>
      <c r="K157" s="220" t="s">
        <v>729</v>
      </c>
      <c r="L157" s="44"/>
      <c r="M157" s="225" t="s">
        <v>1</v>
      </c>
      <c r="N157" s="226" t="s">
        <v>45</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188</v>
      </c>
      <c r="AT157" s="229" t="s">
        <v>183</v>
      </c>
      <c r="AU157" s="229" t="s">
        <v>127</v>
      </c>
      <c r="AY157" s="17" t="s">
        <v>181</v>
      </c>
      <c r="BE157" s="230">
        <f>IF(N157="základní",J157,0)</f>
        <v>0</v>
      </c>
      <c r="BF157" s="230">
        <f>IF(N157="snížená",J157,0)</f>
        <v>0</v>
      </c>
      <c r="BG157" s="230">
        <f>IF(N157="zákl. přenesená",J157,0)</f>
        <v>0</v>
      </c>
      <c r="BH157" s="230">
        <f>IF(N157="sníž. přenesená",J157,0)</f>
        <v>0</v>
      </c>
      <c r="BI157" s="230">
        <f>IF(N157="nulová",J157,0)</f>
        <v>0</v>
      </c>
      <c r="BJ157" s="17" t="s">
        <v>127</v>
      </c>
      <c r="BK157" s="230">
        <f>ROUND(I157*H157,2)</f>
        <v>0</v>
      </c>
      <c r="BL157" s="17" t="s">
        <v>188</v>
      </c>
      <c r="BM157" s="229" t="s">
        <v>357</v>
      </c>
    </row>
    <row r="158" s="2" customFormat="1" ht="16.5" customHeight="1">
      <c r="A158" s="38"/>
      <c r="B158" s="39"/>
      <c r="C158" s="218" t="s">
        <v>247</v>
      </c>
      <c r="D158" s="218" t="s">
        <v>183</v>
      </c>
      <c r="E158" s="219" t="s">
        <v>2860</v>
      </c>
      <c r="F158" s="220" t="s">
        <v>2861</v>
      </c>
      <c r="G158" s="221" t="s">
        <v>241</v>
      </c>
      <c r="H158" s="222">
        <v>10</v>
      </c>
      <c r="I158" s="223"/>
      <c r="J158" s="224">
        <f>ROUND(I158*H158,2)</f>
        <v>0</v>
      </c>
      <c r="K158" s="220" t="s">
        <v>729</v>
      </c>
      <c r="L158" s="44"/>
      <c r="M158" s="225" t="s">
        <v>1</v>
      </c>
      <c r="N158" s="226" t="s">
        <v>45</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188</v>
      </c>
      <c r="AT158" s="229" t="s">
        <v>183</v>
      </c>
      <c r="AU158" s="229" t="s">
        <v>127</v>
      </c>
      <c r="AY158" s="17" t="s">
        <v>181</v>
      </c>
      <c r="BE158" s="230">
        <f>IF(N158="základní",J158,0)</f>
        <v>0</v>
      </c>
      <c r="BF158" s="230">
        <f>IF(N158="snížená",J158,0)</f>
        <v>0</v>
      </c>
      <c r="BG158" s="230">
        <f>IF(N158="zákl. přenesená",J158,0)</f>
        <v>0</v>
      </c>
      <c r="BH158" s="230">
        <f>IF(N158="sníž. přenesená",J158,0)</f>
        <v>0</v>
      </c>
      <c r="BI158" s="230">
        <f>IF(N158="nulová",J158,0)</f>
        <v>0</v>
      </c>
      <c r="BJ158" s="17" t="s">
        <v>127</v>
      </c>
      <c r="BK158" s="230">
        <f>ROUND(I158*H158,2)</f>
        <v>0</v>
      </c>
      <c r="BL158" s="17" t="s">
        <v>188</v>
      </c>
      <c r="BM158" s="229" t="s">
        <v>362</v>
      </c>
    </row>
    <row r="159" s="2" customFormat="1" ht="16.5" customHeight="1">
      <c r="A159" s="38"/>
      <c r="B159" s="39"/>
      <c r="C159" s="218" t="s">
        <v>310</v>
      </c>
      <c r="D159" s="218" t="s">
        <v>183</v>
      </c>
      <c r="E159" s="219" t="s">
        <v>2862</v>
      </c>
      <c r="F159" s="220" t="s">
        <v>2863</v>
      </c>
      <c r="G159" s="221" t="s">
        <v>241</v>
      </c>
      <c r="H159" s="222">
        <v>8</v>
      </c>
      <c r="I159" s="223"/>
      <c r="J159" s="224">
        <f>ROUND(I159*H159,2)</f>
        <v>0</v>
      </c>
      <c r="K159" s="220" t="s">
        <v>729</v>
      </c>
      <c r="L159" s="44"/>
      <c r="M159" s="225" t="s">
        <v>1</v>
      </c>
      <c r="N159" s="226" t="s">
        <v>45</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188</v>
      </c>
      <c r="AT159" s="229" t="s">
        <v>183</v>
      </c>
      <c r="AU159" s="229" t="s">
        <v>127</v>
      </c>
      <c r="AY159" s="17" t="s">
        <v>181</v>
      </c>
      <c r="BE159" s="230">
        <f>IF(N159="základní",J159,0)</f>
        <v>0</v>
      </c>
      <c r="BF159" s="230">
        <f>IF(N159="snížená",J159,0)</f>
        <v>0</v>
      </c>
      <c r="BG159" s="230">
        <f>IF(N159="zákl. přenesená",J159,0)</f>
        <v>0</v>
      </c>
      <c r="BH159" s="230">
        <f>IF(N159="sníž. přenesená",J159,0)</f>
        <v>0</v>
      </c>
      <c r="BI159" s="230">
        <f>IF(N159="nulová",J159,0)</f>
        <v>0</v>
      </c>
      <c r="BJ159" s="17" t="s">
        <v>127</v>
      </c>
      <c r="BK159" s="230">
        <f>ROUND(I159*H159,2)</f>
        <v>0</v>
      </c>
      <c r="BL159" s="17" t="s">
        <v>188</v>
      </c>
      <c r="BM159" s="229" t="s">
        <v>368</v>
      </c>
    </row>
    <row r="160" s="2" customFormat="1" ht="24.15" customHeight="1">
      <c r="A160" s="38"/>
      <c r="B160" s="39"/>
      <c r="C160" s="218" t="s">
        <v>249</v>
      </c>
      <c r="D160" s="218" t="s">
        <v>183</v>
      </c>
      <c r="E160" s="219" t="s">
        <v>2864</v>
      </c>
      <c r="F160" s="220" t="s">
        <v>2865</v>
      </c>
      <c r="G160" s="221" t="s">
        <v>241</v>
      </c>
      <c r="H160" s="222">
        <v>330</v>
      </c>
      <c r="I160" s="223"/>
      <c r="J160" s="224">
        <f>ROUND(I160*H160,2)</f>
        <v>0</v>
      </c>
      <c r="K160" s="220" t="s">
        <v>729</v>
      </c>
      <c r="L160" s="44"/>
      <c r="M160" s="225" t="s">
        <v>1</v>
      </c>
      <c r="N160" s="226" t="s">
        <v>45</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188</v>
      </c>
      <c r="AT160" s="229" t="s">
        <v>183</v>
      </c>
      <c r="AU160" s="229" t="s">
        <v>127</v>
      </c>
      <c r="AY160" s="17" t="s">
        <v>181</v>
      </c>
      <c r="BE160" s="230">
        <f>IF(N160="základní",J160,0)</f>
        <v>0</v>
      </c>
      <c r="BF160" s="230">
        <f>IF(N160="snížená",J160,0)</f>
        <v>0</v>
      </c>
      <c r="BG160" s="230">
        <f>IF(N160="zákl. přenesená",J160,0)</f>
        <v>0</v>
      </c>
      <c r="BH160" s="230">
        <f>IF(N160="sníž. přenesená",J160,0)</f>
        <v>0</v>
      </c>
      <c r="BI160" s="230">
        <f>IF(N160="nulová",J160,0)</f>
        <v>0</v>
      </c>
      <c r="BJ160" s="17" t="s">
        <v>127</v>
      </c>
      <c r="BK160" s="230">
        <f>ROUND(I160*H160,2)</f>
        <v>0</v>
      </c>
      <c r="BL160" s="17" t="s">
        <v>188</v>
      </c>
      <c r="BM160" s="229" t="s">
        <v>373</v>
      </c>
    </row>
    <row r="161" s="2" customFormat="1" ht="24.15" customHeight="1">
      <c r="A161" s="38"/>
      <c r="B161" s="39"/>
      <c r="C161" s="218" t="s">
        <v>322</v>
      </c>
      <c r="D161" s="218" t="s">
        <v>183</v>
      </c>
      <c r="E161" s="219" t="s">
        <v>2866</v>
      </c>
      <c r="F161" s="220" t="s">
        <v>2867</v>
      </c>
      <c r="G161" s="221" t="s">
        <v>241</v>
      </c>
      <c r="H161" s="222">
        <v>36</v>
      </c>
      <c r="I161" s="223"/>
      <c r="J161" s="224">
        <f>ROUND(I161*H161,2)</f>
        <v>0</v>
      </c>
      <c r="K161" s="220" t="s">
        <v>729</v>
      </c>
      <c r="L161" s="44"/>
      <c r="M161" s="225" t="s">
        <v>1</v>
      </c>
      <c r="N161" s="226" t="s">
        <v>45</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188</v>
      </c>
      <c r="AT161" s="229" t="s">
        <v>183</v>
      </c>
      <c r="AU161" s="229" t="s">
        <v>127</v>
      </c>
      <c r="AY161" s="17" t="s">
        <v>181</v>
      </c>
      <c r="BE161" s="230">
        <f>IF(N161="základní",J161,0)</f>
        <v>0</v>
      </c>
      <c r="BF161" s="230">
        <f>IF(N161="snížená",J161,0)</f>
        <v>0</v>
      </c>
      <c r="BG161" s="230">
        <f>IF(N161="zákl. přenesená",J161,0)</f>
        <v>0</v>
      </c>
      <c r="BH161" s="230">
        <f>IF(N161="sníž. přenesená",J161,0)</f>
        <v>0</v>
      </c>
      <c r="BI161" s="230">
        <f>IF(N161="nulová",J161,0)</f>
        <v>0</v>
      </c>
      <c r="BJ161" s="17" t="s">
        <v>127</v>
      </c>
      <c r="BK161" s="230">
        <f>ROUND(I161*H161,2)</f>
        <v>0</v>
      </c>
      <c r="BL161" s="17" t="s">
        <v>188</v>
      </c>
      <c r="BM161" s="229" t="s">
        <v>379</v>
      </c>
    </row>
    <row r="162" s="2" customFormat="1" ht="24.15" customHeight="1">
      <c r="A162" s="38"/>
      <c r="B162" s="39"/>
      <c r="C162" s="218" t="s">
        <v>254</v>
      </c>
      <c r="D162" s="218" t="s">
        <v>183</v>
      </c>
      <c r="E162" s="219" t="s">
        <v>2868</v>
      </c>
      <c r="F162" s="220" t="s">
        <v>2869</v>
      </c>
      <c r="G162" s="221" t="s">
        <v>241</v>
      </c>
      <c r="H162" s="222">
        <v>260</v>
      </c>
      <c r="I162" s="223"/>
      <c r="J162" s="224">
        <f>ROUND(I162*H162,2)</f>
        <v>0</v>
      </c>
      <c r="K162" s="220" t="s">
        <v>729</v>
      </c>
      <c r="L162" s="44"/>
      <c r="M162" s="225" t="s">
        <v>1</v>
      </c>
      <c r="N162" s="226" t="s">
        <v>45</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188</v>
      </c>
      <c r="AT162" s="229" t="s">
        <v>183</v>
      </c>
      <c r="AU162" s="229" t="s">
        <v>127</v>
      </c>
      <c r="AY162" s="17" t="s">
        <v>181</v>
      </c>
      <c r="BE162" s="230">
        <f>IF(N162="základní",J162,0)</f>
        <v>0</v>
      </c>
      <c r="BF162" s="230">
        <f>IF(N162="snížená",J162,0)</f>
        <v>0</v>
      </c>
      <c r="BG162" s="230">
        <f>IF(N162="zákl. přenesená",J162,0)</f>
        <v>0</v>
      </c>
      <c r="BH162" s="230">
        <f>IF(N162="sníž. přenesená",J162,0)</f>
        <v>0</v>
      </c>
      <c r="BI162" s="230">
        <f>IF(N162="nulová",J162,0)</f>
        <v>0</v>
      </c>
      <c r="BJ162" s="17" t="s">
        <v>127</v>
      </c>
      <c r="BK162" s="230">
        <f>ROUND(I162*H162,2)</f>
        <v>0</v>
      </c>
      <c r="BL162" s="17" t="s">
        <v>188</v>
      </c>
      <c r="BM162" s="229" t="s">
        <v>384</v>
      </c>
    </row>
    <row r="163" s="2" customFormat="1" ht="16.5" customHeight="1">
      <c r="A163" s="38"/>
      <c r="B163" s="39"/>
      <c r="C163" s="218" t="s">
        <v>339</v>
      </c>
      <c r="D163" s="218" t="s">
        <v>183</v>
      </c>
      <c r="E163" s="219" t="s">
        <v>2870</v>
      </c>
      <c r="F163" s="220" t="s">
        <v>2871</v>
      </c>
      <c r="G163" s="221" t="s">
        <v>2454</v>
      </c>
      <c r="H163" s="222">
        <v>8</v>
      </c>
      <c r="I163" s="223"/>
      <c r="J163" s="224">
        <f>ROUND(I163*H163,2)</f>
        <v>0</v>
      </c>
      <c r="K163" s="220" t="s">
        <v>729</v>
      </c>
      <c r="L163" s="44"/>
      <c r="M163" s="225" t="s">
        <v>1</v>
      </c>
      <c r="N163" s="226" t="s">
        <v>45</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188</v>
      </c>
      <c r="AT163" s="229" t="s">
        <v>183</v>
      </c>
      <c r="AU163" s="229" t="s">
        <v>127</v>
      </c>
      <c r="AY163" s="17" t="s">
        <v>181</v>
      </c>
      <c r="BE163" s="230">
        <f>IF(N163="základní",J163,0)</f>
        <v>0</v>
      </c>
      <c r="BF163" s="230">
        <f>IF(N163="snížená",J163,0)</f>
        <v>0</v>
      </c>
      <c r="BG163" s="230">
        <f>IF(N163="zákl. přenesená",J163,0)</f>
        <v>0</v>
      </c>
      <c r="BH163" s="230">
        <f>IF(N163="sníž. přenesená",J163,0)</f>
        <v>0</v>
      </c>
      <c r="BI163" s="230">
        <f>IF(N163="nulová",J163,0)</f>
        <v>0</v>
      </c>
      <c r="BJ163" s="17" t="s">
        <v>127</v>
      </c>
      <c r="BK163" s="230">
        <f>ROUND(I163*H163,2)</f>
        <v>0</v>
      </c>
      <c r="BL163" s="17" t="s">
        <v>188</v>
      </c>
      <c r="BM163" s="229" t="s">
        <v>390</v>
      </c>
    </row>
    <row r="164" s="2" customFormat="1" ht="16.5" customHeight="1">
      <c r="A164" s="38"/>
      <c r="B164" s="39"/>
      <c r="C164" s="218" t="s">
        <v>259</v>
      </c>
      <c r="D164" s="218" t="s">
        <v>183</v>
      </c>
      <c r="E164" s="219" t="s">
        <v>2872</v>
      </c>
      <c r="F164" s="220" t="s">
        <v>2873</v>
      </c>
      <c r="G164" s="221" t="s">
        <v>2454</v>
      </c>
      <c r="H164" s="222">
        <v>4</v>
      </c>
      <c r="I164" s="223"/>
      <c r="J164" s="224">
        <f>ROUND(I164*H164,2)</f>
        <v>0</v>
      </c>
      <c r="K164" s="220" t="s">
        <v>729</v>
      </c>
      <c r="L164" s="44"/>
      <c r="M164" s="225" t="s">
        <v>1</v>
      </c>
      <c r="N164" s="226" t="s">
        <v>45</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188</v>
      </c>
      <c r="AT164" s="229" t="s">
        <v>183</v>
      </c>
      <c r="AU164" s="229" t="s">
        <v>127</v>
      </c>
      <c r="AY164" s="17" t="s">
        <v>181</v>
      </c>
      <c r="BE164" s="230">
        <f>IF(N164="základní",J164,0)</f>
        <v>0</v>
      </c>
      <c r="BF164" s="230">
        <f>IF(N164="snížená",J164,0)</f>
        <v>0</v>
      </c>
      <c r="BG164" s="230">
        <f>IF(N164="zákl. přenesená",J164,0)</f>
        <v>0</v>
      </c>
      <c r="BH164" s="230">
        <f>IF(N164="sníž. přenesená",J164,0)</f>
        <v>0</v>
      </c>
      <c r="BI164" s="230">
        <f>IF(N164="nulová",J164,0)</f>
        <v>0</v>
      </c>
      <c r="BJ164" s="17" t="s">
        <v>127</v>
      </c>
      <c r="BK164" s="230">
        <f>ROUND(I164*H164,2)</f>
        <v>0</v>
      </c>
      <c r="BL164" s="17" t="s">
        <v>188</v>
      </c>
      <c r="BM164" s="229" t="s">
        <v>395</v>
      </c>
    </row>
    <row r="165" s="2" customFormat="1" ht="16.5" customHeight="1">
      <c r="A165" s="38"/>
      <c r="B165" s="39"/>
      <c r="C165" s="218" t="s">
        <v>354</v>
      </c>
      <c r="D165" s="218" t="s">
        <v>183</v>
      </c>
      <c r="E165" s="219" t="s">
        <v>2872</v>
      </c>
      <c r="F165" s="220" t="s">
        <v>2873</v>
      </c>
      <c r="G165" s="221" t="s">
        <v>2454</v>
      </c>
      <c r="H165" s="222">
        <v>18</v>
      </c>
      <c r="I165" s="223"/>
      <c r="J165" s="224">
        <f>ROUND(I165*H165,2)</f>
        <v>0</v>
      </c>
      <c r="K165" s="220" t="s">
        <v>729</v>
      </c>
      <c r="L165" s="44"/>
      <c r="M165" s="225" t="s">
        <v>1</v>
      </c>
      <c r="N165" s="226" t="s">
        <v>45</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188</v>
      </c>
      <c r="AT165" s="229" t="s">
        <v>183</v>
      </c>
      <c r="AU165" s="229" t="s">
        <v>127</v>
      </c>
      <c r="AY165" s="17" t="s">
        <v>181</v>
      </c>
      <c r="BE165" s="230">
        <f>IF(N165="základní",J165,0)</f>
        <v>0</v>
      </c>
      <c r="BF165" s="230">
        <f>IF(N165="snížená",J165,0)</f>
        <v>0</v>
      </c>
      <c r="BG165" s="230">
        <f>IF(N165="zákl. přenesená",J165,0)</f>
        <v>0</v>
      </c>
      <c r="BH165" s="230">
        <f>IF(N165="sníž. přenesená",J165,0)</f>
        <v>0</v>
      </c>
      <c r="BI165" s="230">
        <f>IF(N165="nulová",J165,0)</f>
        <v>0</v>
      </c>
      <c r="BJ165" s="17" t="s">
        <v>127</v>
      </c>
      <c r="BK165" s="230">
        <f>ROUND(I165*H165,2)</f>
        <v>0</v>
      </c>
      <c r="BL165" s="17" t="s">
        <v>188</v>
      </c>
      <c r="BM165" s="229" t="s">
        <v>401</v>
      </c>
    </row>
    <row r="166" s="2" customFormat="1" ht="16.5" customHeight="1">
      <c r="A166" s="38"/>
      <c r="B166" s="39"/>
      <c r="C166" s="218" t="s">
        <v>265</v>
      </c>
      <c r="D166" s="218" t="s">
        <v>183</v>
      </c>
      <c r="E166" s="219" t="s">
        <v>2872</v>
      </c>
      <c r="F166" s="220" t="s">
        <v>2873</v>
      </c>
      <c r="G166" s="221" t="s">
        <v>2454</v>
      </c>
      <c r="H166" s="222">
        <v>16</v>
      </c>
      <c r="I166" s="223"/>
      <c r="J166" s="224">
        <f>ROUND(I166*H166,2)</f>
        <v>0</v>
      </c>
      <c r="K166" s="220" t="s">
        <v>729</v>
      </c>
      <c r="L166" s="44"/>
      <c r="M166" s="225" t="s">
        <v>1</v>
      </c>
      <c r="N166" s="226" t="s">
        <v>45</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188</v>
      </c>
      <c r="AT166" s="229" t="s">
        <v>183</v>
      </c>
      <c r="AU166" s="229" t="s">
        <v>127</v>
      </c>
      <c r="AY166" s="17" t="s">
        <v>181</v>
      </c>
      <c r="BE166" s="230">
        <f>IF(N166="základní",J166,0)</f>
        <v>0</v>
      </c>
      <c r="BF166" s="230">
        <f>IF(N166="snížená",J166,0)</f>
        <v>0</v>
      </c>
      <c r="BG166" s="230">
        <f>IF(N166="zákl. přenesená",J166,0)</f>
        <v>0</v>
      </c>
      <c r="BH166" s="230">
        <f>IF(N166="sníž. přenesená",J166,0)</f>
        <v>0</v>
      </c>
      <c r="BI166" s="230">
        <f>IF(N166="nulová",J166,0)</f>
        <v>0</v>
      </c>
      <c r="BJ166" s="17" t="s">
        <v>127</v>
      </c>
      <c r="BK166" s="230">
        <f>ROUND(I166*H166,2)</f>
        <v>0</v>
      </c>
      <c r="BL166" s="17" t="s">
        <v>188</v>
      </c>
      <c r="BM166" s="229" t="s">
        <v>406</v>
      </c>
    </row>
    <row r="167" s="2" customFormat="1" ht="16.5" customHeight="1">
      <c r="A167" s="38"/>
      <c r="B167" s="39"/>
      <c r="C167" s="218" t="s">
        <v>365</v>
      </c>
      <c r="D167" s="218" t="s">
        <v>183</v>
      </c>
      <c r="E167" s="219" t="s">
        <v>2874</v>
      </c>
      <c r="F167" s="220" t="s">
        <v>2875</v>
      </c>
      <c r="G167" s="221" t="s">
        <v>2454</v>
      </c>
      <c r="H167" s="222">
        <v>18</v>
      </c>
      <c r="I167" s="223"/>
      <c r="J167" s="224">
        <f>ROUND(I167*H167,2)</f>
        <v>0</v>
      </c>
      <c r="K167" s="220" t="s">
        <v>729</v>
      </c>
      <c r="L167" s="44"/>
      <c r="M167" s="225" t="s">
        <v>1</v>
      </c>
      <c r="N167" s="226" t="s">
        <v>45</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188</v>
      </c>
      <c r="AT167" s="229" t="s">
        <v>183</v>
      </c>
      <c r="AU167" s="229" t="s">
        <v>127</v>
      </c>
      <c r="AY167" s="17" t="s">
        <v>181</v>
      </c>
      <c r="BE167" s="230">
        <f>IF(N167="základní",J167,0)</f>
        <v>0</v>
      </c>
      <c r="BF167" s="230">
        <f>IF(N167="snížená",J167,0)</f>
        <v>0</v>
      </c>
      <c r="BG167" s="230">
        <f>IF(N167="zákl. přenesená",J167,0)</f>
        <v>0</v>
      </c>
      <c r="BH167" s="230">
        <f>IF(N167="sníž. přenesená",J167,0)</f>
        <v>0</v>
      </c>
      <c r="BI167" s="230">
        <f>IF(N167="nulová",J167,0)</f>
        <v>0</v>
      </c>
      <c r="BJ167" s="17" t="s">
        <v>127</v>
      </c>
      <c r="BK167" s="230">
        <f>ROUND(I167*H167,2)</f>
        <v>0</v>
      </c>
      <c r="BL167" s="17" t="s">
        <v>188</v>
      </c>
      <c r="BM167" s="229" t="s">
        <v>412</v>
      </c>
    </row>
    <row r="168" s="2" customFormat="1" ht="16.5" customHeight="1">
      <c r="A168" s="38"/>
      <c r="B168" s="39"/>
      <c r="C168" s="218" t="s">
        <v>269</v>
      </c>
      <c r="D168" s="218" t="s">
        <v>183</v>
      </c>
      <c r="E168" s="219" t="s">
        <v>2874</v>
      </c>
      <c r="F168" s="220" t="s">
        <v>2875</v>
      </c>
      <c r="G168" s="221" t="s">
        <v>2454</v>
      </c>
      <c r="H168" s="222">
        <v>28</v>
      </c>
      <c r="I168" s="223"/>
      <c r="J168" s="224">
        <f>ROUND(I168*H168,2)</f>
        <v>0</v>
      </c>
      <c r="K168" s="220" t="s">
        <v>729</v>
      </c>
      <c r="L168" s="44"/>
      <c r="M168" s="225" t="s">
        <v>1</v>
      </c>
      <c r="N168" s="226" t="s">
        <v>45</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188</v>
      </c>
      <c r="AT168" s="229" t="s">
        <v>183</v>
      </c>
      <c r="AU168" s="229" t="s">
        <v>127</v>
      </c>
      <c r="AY168" s="17" t="s">
        <v>181</v>
      </c>
      <c r="BE168" s="230">
        <f>IF(N168="základní",J168,0)</f>
        <v>0</v>
      </c>
      <c r="BF168" s="230">
        <f>IF(N168="snížená",J168,0)</f>
        <v>0</v>
      </c>
      <c r="BG168" s="230">
        <f>IF(N168="zákl. přenesená",J168,0)</f>
        <v>0</v>
      </c>
      <c r="BH168" s="230">
        <f>IF(N168="sníž. přenesená",J168,0)</f>
        <v>0</v>
      </c>
      <c r="BI168" s="230">
        <f>IF(N168="nulová",J168,0)</f>
        <v>0</v>
      </c>
      <c r="BJ168" s="17" t="s">
        <v>127</v>
      </c>
      <c r="BK168" s="230">
        <f>ROUND(I168*H168,2)</f>
        <v>0</v>
      </c>
      <c r="BL168" s="17" t="s">
        <v>188</v>
      </c>
      <c r="BM168" s="229" t="s">
        <v>417</v>
      </c>
    </row>
    <row r="169" s="2" customFormat="1" ht="16.5" customHeight="1">
      <c r="A169" s="38"/>
      <c r="B169" s="39"/>
      <c r="C169" s="218" t="s">
        <v>376</v>
      </c>
      <c r="D169" s="218" t="s">
        <v>183</v>
      </c>
      <c r="E169" s="219" t="s">
        <v>2874</v>
      </c>
      <c r="F169" s="220" t="s">
        <v>2875</v>
      </c>
      <c r="G169" s="221" t="s">
        <v>2454</v>
      </c>
      <c r="H169" s="222">
        <v>8</v>
      </c>
      <c r="I169" s="223"/>
      <c r="J169" s="224">
        <f>ROUND(I169*H169,2)</f>
        <v>0</v>
      </c>
      <c r="K169" s="220" t="s">
        <v>729</v>
      </c>
      <c r="L169" s="44"/>
      <c r="M169" s="225" t="s">
        <v>1</v>
      </c>
      <c r="N169" s="226" t="s">
        <v>45</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188</v>
      </c>
      <c r="AT169" s="229" t="s">
        <v>183</v>
      </c>
      <c r="AU169" s="229" t="s">
        <v>127</v>
      </c>
      <c r="AY169" s="17" t="s">
        <v>181</v>
      </c>
      <c r="BE169" s="230">
        <f>IF(N169="základní",J169,0)</f>
        <v>0</v>
      </c>
      <c r="BF169" s="230">
        <f>IF(N169="snížená",J169,0)</f>
        <v>0</v>
      </c>
      <c r="BG169" s="230">
        <f>IF(N169="zákl. přenesená",J169,0)</f>
        <v>0</v>
      </c>
      <c r="BH169" s="230">
        <f>IF(N169="sníž. přenesená",J169,0)</f>
        <v>0</v>
      </c>
      <c r="BI169" s="230">
        <f>IF(N169="nulová",J169,0)</f>
        <v>0</v>
      </c>
      <c r="BJ169" s="17" t="s">
        <v>127</v>
      </c>
      <c r="BK169" s="230">
        <f>ROUND(I169*H169,2)</f>
        <v>0</v>
      </c>
      <c r="BL169" s="17" t="s">
        <v>188</v>
      </c>
      <c r="BM169" s="229" t="s">
        <v>422</v>
      </c>
    </row>
    <row r="170" s="2" customFormat="1" ht="16.5" customHeight="1">
      <c r="A170" s="38"/>
      <c r="B170" s="39"/>
      <c r="C170" s="218" t="s">
        <v>278</v>
      </c>
      <c r="D170" s="218" t="s">
        <v>183</v>
      </c>
      <c r="E170" s="219" t="s">
        <v>2874</v>
      </c>
      <c r="F170" s="220" t="s">
        <v>2875</v>
      </c>
      <c r="G170" s="221" t="s">
        <v>2454</v>
      </c>
      <c r="H170" s="222">
        <v>8</v>
      </c>
      <c r="I170" s="223"/>
      <c r="J170" s="224">
        <f>ROUND(I170*H170,2)</f>
        <v>0</v>
      </c>
      <c r="K170" s="220" t="s">
        <v>729</v>
      </c>
      <c r="L170" s="44"/>
      <c r="M170" s="225" t="s">
        <v>1</v>
      </c>
      <c r="N170" s="226" t="s">
        <v>45</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188</v>
      </c>
      <c r="AT170" s="229" t="s">
        <v>183</v>
      </c>
      <c r="AU170" s="229" t="s">
        <v>127</v>
      </c>
      <c r="AY170" s="17" t="s">
        <v>181</v>
      </c>
      <c r="BE170" s="230">
        <f>IF(N170="základní",J170,0)</f>
        <v>0</v>
      </c>
      <c r="BF170" s="230">
        <f>IF(N170="snížená",J170,0)</f>
        <v>0</v>
      </c>
      <c r="BG170" s="230">
        <f>IF(N170="zákl. přenesená",J170,0)</f>
        <v>0</v>
      </c>
      <c r="BH170" s="230">
        <f>IF(N170="sníž. přenesená",J170,0)</f>
        <v>0</v>
      </c>
      <c r="BI170" s="230">
        <f>IF(N170="nulová",J170,0)</f>
        <v>0</v>
      </c>
      <c r="BJ170" s="17" t="s">
        <v>127</v>
      </c>
      <c r="BK170" s="230">
        <f>ROUND(I170*H170,2)</f>
        <v>0</v>
      </c>
      <c r="BL170" s="17" t="s">
        <v>188</v>
      </c>
      <c r="BM170" s="229" t="s">
        <v>427</v>
      </c>
    </row>
    <row r="171" s="2" customFormat="1" ht="24.15" customHeight="1">
      <c r="A171" s="38"/>
      <c r="B171" s="39"/>
      <c r="C171" s="218" t="s">
        <v>387</v>
      </c>
      <c r="D171" s="218" t="s">
        <v>183</v>
      </c>
      <c r="E171" s="219" t="s">
        <v>2876</v>
      </c>
      <c r="F171" s="220" t="s">
        <v>2877</v>
      </c>
      <c r="G171" s="221" t="s">
        <v>2454</v>
      </c>
      <c r="H171" s="222">
        <v>8</v>
      </c>
      <c r="I171" s="223"/>
      <c r="J171" s="224">
        <f>ROUND(I171*H171,2)</f>
        <v>0</v>
      </c>
      <c r="K171" s="220" t="s">
        <v>729</v>
      </c>
      <c r="L171" s="44"/>
      <c r="M171" s="225" t="s">
        <v>1</v>
      </c>
      <c r="N171" s="226" t="s">
        <v>45</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188</v>
      </c>
      <c r="AT171" s="229" t="s">
        <v>183</v>
      </c>
      <c r="AU171" s="229" t="s">
        <v>127</v>
      </c>
      <c r="AY171" s="17" t="s">
        <v>181</v>
      </c>
      <c r="BE171" s="230">
        <f>IF(N171="základní",J171,0)</f>
        <v>0</v>
      </c>
      <c r="BF171" s="230">
        <f>IF(N171="snížená",J171,0)</f>
        <v>0</v>
      </c>
      <c r="BG171" s="230">
        <f>IF(N171="zákl. přenesená",J171,0)</f>
        <v>0</v>
      </c>
      <c r="BH171" s="230">
        <f>IF(N171="sníž. přenesená",J171,0)</f>
        <v>0</v>
      </c>
      <c r="BI171" s="230">
        <f>IF(N171="nulová",J171,0)</f>
        <v>0</v>
      </c>
      <c r="BJ171" s="17" t="s">
        <v>127</v>
      </c>
      <c r="BK171" s="230">
        <f>ROUND(I171*H171,2)</f>
        <v>0</v>
      </c>
      <c r="BL171" s="17" t="s">
        <v>188</v>
      </c>
      <c r="BM171" s="229" t="s">
        <v>434</v>
      </c>
    </row>
    <row r="172" s="2" customFormat="1" ht="16.5" customHeight="1">
      <c r="A172" s="38"/>
      <c r="B172" s="39"/>
      <c r="C172" s="218" t="s">
        <v>283</v>
      </c>
      <c r="D172" s="218" t="s">
        <v>183</v>
      </c>
      <c r="E172" s="219" t="s">
        <v>2878</v>
      </c>
      <c r="F172" s="220" t="s">
        <v>2879</v>
      </c>
      <c r="G172" s="221" t="s">
        <v>2454</v>
      </c>
      <c r="H172" s="222">
        <v>8</v>
      </c>
      <c r="I172" s="223"/>
      <c r="J172" s="224">
        <f>ROUND(I172*H172,2)</f>
        <v>0</v>
      </c>
      <c r="K172" s="220" t="s">
        <v>729</v>
      </c>
      <c r="L172" s="44"/>
      <c r="M172" s="225" t="s">
        <v>1</v>
      </c>
      <c r="N172" s="226" t="s">
        <v>45</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188</v>
      </c>
      <c r="AT172" s="229" t="s">
        <v>183</v>
      </c>
      <c r="AU172" s="229" t="s">
        <v>127</v>
      </c>
      <c r="AY172" s="17" t="s">
        <v>181</v>
      </c>
      <c r="BE172" s="230">
        <f>IF(N172="základní",J172,0)</f>
        <v>0</v>
      </c>
      <c r="BF172" s="230">
        <f>IF(N172="snížená",J172,0)</f>
        <v>0</v>
      </c>
      <c r="BG172" s="230">
        <f>IF(N172="zákl. přenesená",J172,0)</f>
        <v>0</v>
      </c>
      <c r="BH172" s="230">
        <f>IF(N172="sníž. přenesená",J172,0)</f>
        <v>0</v>
      </c>
      <c r="BI172" s="230">
        <f>IF(N172="nulová",J172,0)</f>
        <v>0</v>
      </c>
      <c r="BJ172" s="17" t="s">
        <v>127</v>
      </c>
      <c r="BK172" s="230">
        <f>ROUND(I172*H172,2)</f>
        <v>0</v>
      </c>
      <c r="BL172" s="17" t="s">
        <v>188</v>
      </c>
      <c r="BM172" s="229" t="s">
        <v>439</v>
      </c>
    </row>
    <row r="173" s="2" customFormat="1" ht="16.5" customHeight="1">
      <c r="A173" s="38"/>
      <c r="B173" s="39"/>
      <c r="C173" s="218" t="s">
        <v>398</v>
      </c>
      <c r="D173" s="218" t="s">
        <v>183</v>
      </c>
      <c r="E173" s="219" t="s">
        <v>2880</v>
      </c>
      <c r="F173" s="220" t="s">
        <v>2881</v>
      </c>
      <c r="G173" s="221" t="s">
        <v>2454</v>
      </c>
      <c r="H173" s="222">
        <v>8</v>
      </c>
      <c r="I173" s="223"/>
      <c r="J173" s="224">
        <f>ROUND(I173*H173,2)</f>
        <v>0</v>
      </c>
      <c r="K173" s="220" t="s">
        <v>729</v>
      </c>
      <c r="L173" s="44"/>
      <c r="M173" s="225" t="s">
        <v>1</v>
      </c>
      <c r="N173" s="226" t="s">
        <v>45</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188</v>
      </c>
      <c r="AT173" s="229" t="s">
        <v>183</v>
      </c>
      <c r="AU173" s="229" t="s">
        <v>127</v>
      </c>
      <c r="AY173" s="17" t="s">
        <v>181</v>
      </c>
      <c r="BE173" s="230">
        <f>IF(N173="základní",J173,0)</f>
        <v>0</v>
      </c>
      <c r="BF173" s="230">
        <f>IF(N173="snížená",J173,0)</f>
        <v>0</v>
      </c>
      <c r="BG173" s="230">
        <f>IF(N173="zákl. přenesená",J173,0)</f>
        <v>0</v>
      </c>
      <c r="BH173" s="230">
        <f>IF(N173="sníž. přenesená",J173,0)</f>
        <v>0</v>
      </c>
      <c r="BI173" s="230">
        <f>IF(N173="nulová",J173,0)</f>
        <v>0</v>
      </c>
      <c r="BJ173" s="17" t="s">
        <v>127</v>
      </c>
      <c r="BK173" s="230">
        <f>ROUND(I173*H173,2)</f>
        <v>0</v>
      </c>
      <c r="BL173" s="17" t="s">
        <v>188</v>
      </c>
      <c r="BM173" s="229" t="s">
        <v>446</v>
      </c>
    </row>
    <row r="174" s="2" customFormat="1" ht="21.75" customHeight="1">
      <c r="A174" s="38"/>
      <c r="B174" s="39"/>
      <c r="C174" s="218" t="s">
        <v>289</v>
      </c>
      <c r="D174" s="218" t="s">
        <v>183</v>
      </c>
      <c r="E174" s="219" t="s">
        <v>2882</v>
      </c>
      <c r="F174" s="220" t="s">
        <v>2883</v>
      </c>
      <c r="G174" s="221" t="s">
        <v>2454</v>
      </c>
      <c r="H174" s="222">
        <v>10</v>
      </c>
      <c r="I174" s="223"/>
      <c r="J174" s="224">
        <f>ROUND(I174*H174,2)</f>
        <v>0</v>
      </c>
      <c r="K174" s="220" t="s">
        <v>729</v>
      </c>
      <c r="L174" s="44"/>
      <c r="M174" s="225" t="s">
        <v>1</v>
      </c>
      <c r="N174" s="226" t="s">
        <v>45</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188</v>
      </c>
      <c r="AT174" s="229" t="s">
        <v>183</v>
      </c>
      <c r="AU174" s="229" t="s">
        <v>127</v>
      </c>
      <c r="AY174" s="17" t="s">
        <v>181</v>
      </c>
      <c r="BE174" s="230">
        <f>IF(N174="základní",J174,0)</f>
        <v>0</v>
      </c>
      <c r="BF174" s="230">
        <f>IF(N174="snížená",J174,0)</f>
        <v>0</v>
      </c>
      <c r="BG174" s="230">
        <f>IF(N174="zákl. přenesená",J174,0)</f>
        <v>0</v>
      </c>
      <c r="BH174" s="230">
        <f>IF(N174="sníž. přenesená",J174,0)</f>
        <v>0</v>
      </c>
      <c r="BI174" s="230">
        <f>IF(N174="nulová",J174,0)</f>
        <v>0</v>
      </c>
      <c r="BJ174" s="17" t="s">
        <v>127</v>
      </c>
      <c r="BK174" s="230">
        <f>ROUND(I174*H174,2)</f>
        <v>0</v>
      </c>
      <c r="BL174" s="17" t="s">
        <v>188</v>
      </c>
      <c r="BM174" s="229" t="s">
        <v>452</v>
      </c>
    </row>
    <row r="175" s="2" customFormat="1" ht="21.75" customHeight="1">
      <c r="A175" s="38"/>
      <c r="B175" s="39"/>
      <c r="C175" s="218" t="s">
        <v>409</v>
      </c>
      <c r="D175" s="218" t="s">
        <v>183</v>
      </c>
      <c r="E175" s="219" t="s">
        <v>2884</v>
      </c>
      <c r="F175" s="220" t="s">
        <v>2885</v>
      </c>
      <c r="G175" s="221" t="s">
        <v>241</v>
      </c>
      <c r="H175" s="222">
        <v>30</v>
      </c>
      <c r="I175" s="223"/>
      <c r="J175" s="224">
        <f>ROUND(I175*H175,2)</f>
        <v>0</v>
      </c>
      <c r="K175" s="220" t="s">
        <v>729</v>
      </c>
      <c r="L175" s="44"/>
      <c r="M175" s="225" t="s">
        <v>1</v>
      </c>
      <c r="N175" s="226" t="s">
        <v>45</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188</v>
      </c>
      <c r="AT175" s="229" t="s">
        <v>183</v>
      </c>
      <c r="AU175" s="229" t="s">
        <v>127</v>
      </c>
      <c r="AY175" s="17" t="s">
        <v>181</v>
      </c>
      <c r="BE175" s="230">
        <f>IF(N175="základní",J175,0)</f>
        <v>0</v>
      </c>
      <c r="BF175" s="230">
        <f>IF(N175="snížená",J175,0)</f>
        <v>0</v>
      </c>
      <c r="BG175" s="230">
        <f>IF(N175="zákl. přenesená",J175,0)</f>
        <v>0</v>
      </c>
      <c r="BH175" s="230">
        <f>IF(N175="sníž. přenesená",J175,0)</f>
        <v>0</v>
      </c>
      <c r="BI175" s="230">
        <f>IF(N175="nulová",J175,0)</f>
        <v>0</v>
      </c>
      <c r="BJ175" s="17" t="s">
        <v>127</v>
      </c>
      <c r="BK175" s="230">
        <f>ROUND(I175*H175,2)</f>
        <v>0</v>
      </c>
      <c r="BL175" s="17" t="s">
        <v>188</v>
      </c>
      <c r="BM175" s="229" t="s">
        <v>461</v>
      </c>
    </row>
    <row r="176" s="2" customFormat="1" ht="21.75" customHeight="1">
      <c r="A176" s="38"/>
      <c r="B176" s="39"/>
      <c r="C176" s="218" t="s">
        <v>293</v>
      </c>
      <c r="D176" s="218" t="s">
        <v>183</v>
      </c>
      <c r="E176" s="219" t="s">
        <v>2886</v>
      </c>
      <c r="F176" s="220" t="s">
        <v>2887</v>
      </c>
      <c r="G176" s="221" t="s">
        <v>241</v>
      </c>
      <c r="H176" s="222">
        <v>30</v>
      </c>
      <c r="I176" s="223"/>
      <c r="J176" s="224">
        <f>ROUND(I176*H176,2)</f>
        <v>0</v>
      </c>
      <c r="K176" s="220" t="s">
        <v>729</v>
      </c>
      <c r="L176" s="44"/>
      <c r="M176" s="225" t="s">
        <v>1</v>
      </c>
      <c r="N176" s="226" t="s">
        <v>45</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188</v>
      </c>
      <c r="AT176" s="229" t="s">
        <v>183</v>
      </c>
      <c r="AU176" s="229" t="s">
        <v>127</v>
      </c>
      <c r="AY176" s="17" t="s">
        <v>181</v>
      </c>
      <c r="BE176" s="230">
        <f>IF(N176="základní",J176,0)</f>
        <v>0</v>
      </c>
      <c r="BF176" s="230">
        <f>IF(N176="snížená",J176,0)</f>
        <v>0</v>
      </c>
      <c r="BG176" s="230">
        <f>IF(N176="zákl. přenesená",J176,0)</f>
        <v>0</v>
      </c>
      <c r="BH176" s="230">
        <f>IF(N176="sníž. přenesená",J176,0)</f>
        <v>0</v>
      </c>
      <c r="BI176" s="230">
        <f>IF(N176="nulová",J176,0)</f>
        <v>0</v>
      </c>
      <c r="BJ176" s="17" t="s">
        <v>127</v>
      </c>
      <c r="BK176" s="230">
        <f>ROUND(I176*H176,2)</f>
        <v>0</v>
      </c>
      <c r="BL176" s="17" t="s">
        <v>188</v>
      </c>
      <c r="BM176" s="229" t="s">
        <v>470</v>
      </c>
    </row>
    <row r="177" s="2" customFormat="1" ht="24.15" customHeight="1">
      <c r="A177" s="38"/>
      <c r="B177" s="39"/>
      <c r="C177" s="218" t="s">
        <v>419</v>
      </c>
      <c r="D177" s="218" t="s">
        <v>183</v>
      </c>
      <c r="E177" s="219" t="s">
        <v>2888</v>
      </c>
      <c r="F177" s="220" t="s">
        <v>2889</v>
      </c>
      <c r="G177" s="221" t="s">
        <v>241</v>
      </c>
      <c r="H177" s="222">
        <v>3250</v>
      </c>
      <c r="I177" s="223"/>
      <c r="J177" s="224">
        <f>ROUND(I177*H177,2)</f>
        <v>0</v>
      </c>
      <c r="K177" s="220" t="s">
        <v>729</v>
      </c>
      <c r="L177" s="44"/>
      <c r="M177" s="225" t="s">
        <v>1</v>
      </c>
      <c r="N177" s="226" t="s">
        <v>45</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188</v>
      </c>
      <c r="AT177" s="229" t="s">
        <v>183</v>
      </c>
      <c r="AU177" s="229" t="s">
        <v>127</v>
      </c>
      <c r="AY177" s="17" t="s">
        <v>181</v>
      </c>
      <c r="BE177" s="230">
        <f>IF(N177="základní",J177,0)</f>
        <v>0</v>
      </c>
      <c r="BF177" s="230">
        <f>IF(N177="snížená",J177,0)</f>
        <v>0</v>
      </c>
      <c r="BG177" s="230">
        <f>IF(N177="zákl. přenesená",J177,0)</f>
        <v>0</v>
      </c>
      <c r="BH177" s="230">
        <f>IF(N177="sníž. přenesená",J177,0)</f>
        <v>0</v>
      </c>
      <c r="BI177" s="230">
        <f>IF(N177="nulová",J177,0)</f>
        <v>0</v>
      </c>
      <c r="BJ177" s="17" t="s">
        <v>127</v>
      </c>
      <c r="BK177" s="230">
        <f>ROUND(I177*H177,2)</f>
        <v>0</v>
      </c>
      <c r="BL177" s="17" t="s">
        <v>188</v>
      </c>
      <c r="BM177" s="229" t="s">
        <v>479</v>
      </c>
    </row>
    <row r="178" s="2" customFormat="1" ht="24.15" customHeight="1">
      <c r="A178" s="38"/>
      <c r="B178" s="39"/>
      <c r="C178" s="218" t="s">
        <v>298</v>
      </c>
      <c r="D178" s="218" t="s">
        <v>183</v>
      </c>
      <c r="E178" s="219" t="s">
        <v>2890</v>
      </c>
      <c r="F178" s="220" t="s">
        <v>2891</v>
      </c>
      <c r="G178" s="221" t="s">
        <v>241</v>
      </c>
      <c r="H178" s="222">
        <v>220</v>
      </c>
      <c r="I178" s="223"/>
      <c r="J178" s="224">
        <f>ROUND(I178*H178,2)</f>
        <v>0</v>
      </c>
      <c r="K178" s="220" t="s">
        <v>729</v>
      </c>
      <c r="L178" s="44"/>
      <c r="M178" s="225" t="s">
        <v>1</v>
      </c>
      <c r="N178" s="226" t="s">
        <v>45</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188</v>
      </c>
      <c r="AT178" s="229" t="s">
        <v>183</v>
      </c>
      <c r="AU178" s="229" t="s">
        <v>127</v>
      </c>
      <c r="AY178" s="17" t="s">
        <v>181</v>
      </c>
      <c r="BE178" s="230">
        <f>IF(N178="základní",J178,0)</f>
        <v>0</v>
      </c>
      <c r="BF178" s="230">
        <f>IF(N178="snížená",J178,0)</f>
        <v>0</v>
      </c>
      <c r="BG178" s="230">
        <f>IF(N178="zákl. přenesená",J178,0)</f>
        <v>0</v>
      </c>
      <c r="BH178" s="230">
        <f>IF(N178="sníž. přenesená",J178,0)</f>
        <v>0</v>
      </c>
      <c r="BI178" s="230">
        <f>IF(N178="nulová",J178,0)</f>
        <v>0</v>
      </c>
      <c r="BJ178" s="17" t="s">
        <v>127</v>
      </c>
      <c r="BK178" s="230">
        <f>ROUND(I178*H178,2)</f>
        <v>0</v>
      </c>
      <c r="BL178" s="17" t="s">
        <v>188</v>
      </c>
      <c r="BM178" s="229" t="s">
        <v>483</v>
      </c>
    </row>
    <row r="179" s="2" customFormat="1" ht="24.15" customHeight="1">
      <c r="A179" s="38"/>
      <c r="B179" s="39"/>
      <c r="C179" s="218" t="s">
        <v>431</v>
      </c>
      <c r="D179" s="218" t="s">
        <v>183</v>
      </c>
      <c r="E179" s="219" t="s">
        <v>2892</v>
      </c>
      <c r="F179" s="220" t="s">
        <v>2893</v>
      </c>
      <c r="G179" s="221" t="s">
        <v>241</v>
      </c>
      <c r="H179" s="222">
        <v>40</v>
      </c>
      <c r="I179" s="223"/>
      <c r="J179" s="224">
        <f>ROUND(I179*H179,2)</f>
        <v>0</v>
      </c>
      <c r="K179" s="220" t="s">
        <v>729</v>
      </c>
      <c r="L179" s="44"/>
      <c r="M179" s="225" t="s">
        <v>1</v>
      </c>
      <c r="N179" s="226" t="s">
        <v>45</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188</v>
      </c>
      <c r="AT179" s="229" t="s">
        <v>183</v>
      </c>
      <c r="AU179" s="229" t="s">
        <v>127</v>
      </c>
      <c r="AY179" s="17" t="s">
        <v>181</v>
      </c>
      <c r="BE179" s="230">
        <f>IF(N179="základní",J179,0)</f>
        <v>0</v>
      </c>
      <c r="BF179" s="230">
        <f>IF(N179="snížená",J179,0)</f>
        <v>0</v>
      </c>
      <c r="BG179" s="230">
        <f>IF(N179="zákl. přenesená",J179,0)</f>
        <v>0</v>
      </c>
      <c r="BH179" s="230">
        <f>IF(N179="sníž. přenesená",J179,0)</f>
        <v>0</v>
      </c>
      <c r="BI179" s="230">
        <f>IF(N179="nulová",J179,0)</f>
        <v>0</v>
      </c>
      <c r="BJ179" s="17" t="s">
        <v>127</v>
      </c>
      <c r="BK179" s="230">
        <f>ROUND(I179*H179,2)</f>
        <v>0</v>
      </c>
      <c r="BL179" s="17" t="s">
        <v>188</v>
      </c>
      <c r="BM179" s="229" t="s">
        <v>490</v>
      </c>
    </row>
    <row r="180" s="2" customFormat="1" ht="24.15" customHeight="1">
      <c r="A180" s="38"/>
      <c r="B180" s="39"/>
      <c r="C180" s="218" t="s">
        <v>305</v>
      </c>
      <c r="D180" s="218" t="s">
        <v>183</v>
      </c>
      <c r="E180" s="219" t="s">
        <v>2894</v>
      </c>
      <c r="F180" s="220" t="s">
        <v>2895</v>
      </c>
      <c r="G180" s="221" t="s">
        <v>241</v>
      </c>
      <c r="H180" s="222">
        <v>1750</v>
      </c>
      <c r="I180" s="223"/>
      <c r="J180" s="224">
        <f>ROUND(I180*H180,2)</f>
        <v>0</v>
      </c>
      <c r="K180" s="220" t="s">
        <v>729</v>
      </c>
      <c r="L180" s="44"/>
      <c r="M180" s="225" t="s">
        <v>1</v>
      </c>
      <c r="N180" s="226" t="s">
        <v>45</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188</v>
      </c>
      <c r="AT180" s="229" t="s">
        <v>183</v>
      </c>
      <c r="AU180" s="229" t="s">
        <v>127</v>
      </c>
      <c r="AY180" s="17" t="s">
        <v>181</v>
      </c>
      <c r="BE180" s="230">
        <f>IF(N180="základní",J180,0)</f>
        <v>0</v>
      </c>
      <c r="BF180" s="230">
        <f>IF(N180="snížená",J180,0)</f>
        <v>0</v>
      </c>
      <c r="BG180" s="230">
        <f>IF(N180="zákl. přenesená",J180,0)</f>
        <v>0</v>
      </c>
      <c r="BH180" s="230">
        <f>IF(N180="sníž. přenesená",J180,0)</f>
        <v>0</v>
      </c>
      <c r="BI180" s="230">
        <f>IF(N180="nulová",J180,0)</f>
        <v>0</v>
      </c>
      <c r="BJ180" s="17" t="s">
        <v>127</v>
      </c>
      <c r="BK180" s="230">
        <f>ROUND(I180*H180,2)</f>
        <v>0</v>
      </c>
      <c r="BL180" s="17" t="s">
        <v>188</v>
      </c>
      <c r="BM180" s="229" t="s">
        <v>494</v>
      </c>
    </row>
    <row r="181" s="2" customFormat="1" ht="16.5" customHeight="1">
      <c r="A181" s="38"/>
      <c r="B181" s="39"/>
      <c r="C181" s="218" t="s">
        <v>443</v>
      </c>
      <c r="D181" s="218" t="s">
        <v>183</v>
      </c>
      <c r="E181" s="219" t="s">
        <v>2896</v>
      </c>
      <c r="F181" s="220" t="s">
        <v>2897</v>
      </c>
      <c r="G181" s="221" t="s">
        <v>241</v>
      </c>
      <c r="H181" s="222">
        <v>20</v>
      </c>
      <c r="I181" s="223"/>
      <c r="J181" s="224">
        <f>ROUND(I181*H181,2)</f>
        <v>0</v>
      </c>
      <c r="K181" s="220" t="s">
        <v>729</v>
      </c>
      <c r="L181" s="44"/>
      <c r="M181" s="225" t="s">
        <v>1</v>
      </c>
      <c r="N181" s="226" t="s">
        <v>45</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188</v>
      </c>
      <c r="AT181" s="229" t="s">
        <v>183</v>
      </c>
      <c r="AU181" s="229" t="s">
        <v>127</v>
      </c>
      <c r="AY181" s="17" t="s">
        <v>181</v>
      </c>
      <c r="BE181" s="230">
        <f>IF(N181="základní",J181,0)</f>
        <v>0</v>
      </c>
      <c r="BF181" s="230">
        <f>IF(N181="snížená",J181,0)</f>
        <v>0</v>
      </c>
      <c r="BG181" s="230">
        <f>IF(N181="zákl. přenesená",J181,0)</f>
        <v>0</v>
      </c>
      <c r="BH181" s="230">
        <f>IF(N181="sníž. přenesená",J181,0)</f>
        <v>0</v>
      </c>
      <c r="BI181" s="230">
        <f>IF(N181="nulová",J181,0)</f>
        <v>0</v>
      </c>
      <c r="BJ181" s="17" t="s">
        <v>127</v>
      </c>
      <c r="BK181" s="230">
        <f>ROUND(I181*H181,2)</f>
        <v>0</v>
      </c>
      <c r="BL181" s="17" t="s">
        <v>188</v>
      </c>
      <c r="BM181" s="229" t="s">
        <v>503</v>
      </c>
    </row>
    <row r="182" s="2" customFormat="1" ht="16.5" customHeight="1">
      <c r="A182" s="38"/>
      <c r="B182" s="39"/>
      <c r="C182" s="218" t="s">
        <v>313</v>
      </c>
      <c r="D182" s="218" t="s">
        <v>183</v>
      </c>
      <c r="E182" s="219" t="s">
        <v>2898</v>
      </c>
      <c r="F182" s="220" t="s">
        <v>2899</v>
      </c>
      <c r="G182" s="221" t="s">
        <v>241</v>
      </c>
      <c r="H182" s="222">
        <v>45</v>
      </c>
      <c r="I182" s="223"/>
      <c r="J182" s="224">
        <f>ROUND(I182*H182,2)</f>
        <v>0</v>
      </c>
      <c r="K182" s="220" t="s">
        <v>729</v>
      </c>
      <c r="L182" s="44"/>
      <c r="M182" s="225" t="s">
        <v>1</v>
      </c>
      <c r="N182" s="226" t="s">
        <v>45</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188</v>
      </c>
      <c r="AT182" s="229" t="s">
        <v>183</v>
      </c>
      <c r="AU182" s="229" t="s">
        <v>127</v>
      </c>
      <c r="AY182" s="17" t="s">
        <v>181</v>
      </c>
      <c r="BE182" s="230">
        <f>IF(N182="základní",J182,0)</f>
        <v>0</v>
      </c>
      <c r="BF182" s="230">
        <f>IF(N182="snížená",J182,0)</f>
        <v>0</v>
      </c>
      <c r="BG182" s="230">
        <f>IF(N182="zákl. přenesená",J182,0)</f>
        <v>0</v>
      </c>
      <c r="BH182" s="230">
        <f>IF(N182="sníž. přenesená",J182,0)</f>
        <v>0</v>
      </c>
      <c r="BI182" s="230">
        <f>IF(N182="nulová",J182,0)</f>
        <v>0</v>
      </c>
      <c r="BJ182" s="17" t="s">
        <v>127</v>
      </c>
      <c r="BK182" s="230">
        <f>ROUND(I182*H182,2)</f>
        <v>0</v>
      </c>
      <c r="BL182" s="17" t="s">
        <v>188</v>
      </c>
      <c r="BM182" s="229" t="s">
        <v>507</v>
      </c>
    </row>
    <row r="183" s="2" customFormat="1" ht="16.5" customHeight="1">
      <c r="A183" s="38"/>
      <c r="B183" s="39"/>
      <c r="C183" s="218" t="s">
        <v>458</v>
      </c>
      <c r="D183" s="218" t="s">
        <v>183</v>
      </c>
      <c r="E183" s="219" t="s">
        <v>2900</v>
      </c>
      <c r="F183" s="220" t="s">
        <v>2901</v>
      </c>
      <c r="G183" s="221" t="s">
        <v>2454</v>
      </c>
      <c r="H183" s="222">
        <v>67</v>
      </c>
      <c r="I183" s="223"/>
      <c r="J183" s="224">
        <f>ROUND(I183*H183,2)</f>
        <v>0</v>
      </c>
      <c r="K183" s="220" t="s">
        <v>729</v>
      </c>
      <c r="L183" s="44"/>
      <c r="M183" s="225" t="s">
        <v>1</v>
      </c>
      <c r="N183" s="226" t="s">
        <v>45</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188</v>
      </c>
      <c r="AT183" s="229" t="s">
        <v>183</v>
      </c>
      <c r="AU183" s="229" t="s">
        <v>127</v>
      </c>
      <c r="AY183" s="17" t="s">
        <v>181</v>
      </c>
      <c r="BE183" s="230">
        <f>IF(N183="základní",J183,0)</f>
        <v>0</v>
      </c>
      <c r="BF183" s="230">
        <f>IF(N183="snížená",J183,0)</f>
        <v>0</v>
      </c>
      <c r="BG183" s="230">
        <f>IF(N183="zákl. přenesená",J183,0)</f>
        <v>0</v>
      </c>
      <c r="BH183" s="230">
        <f>IF(N183="sníž. přenesená",J183,0)</f>
        <v>0</v>
      </c>
      <c r="BI183" s="230">
        <f>IF(N183="nulová",J183,0)</f>
        <v>0</v>
      </c>
      <c r="BJ183" s="17" t="s">
        <v>127</v>
      </c>
      <c r="BK183" s="230">
        <f>ROUND(I183*H183,2)</f>
        <v>0</v>
      </c>
      <c r="BL183" s="17" t="s">
        <v>188</v>
      </c>
      <c r="BM183" s="229" t="s">
        <v>514</v>
      </c>
    </row>
    <row r="184" s="2" customFormat="1" ht="16.5" customHeight="1">
      <c r="A184" s="38"/>
      <c r="B184" s="39"/>
      <c r="C184" s="218" t="s">
        <v>317</v>
      </c>
      <c r="D184" s="218" t="s">
        <v>183</v>
      </c>
      <c r="E184" s="219" t="s">
        <v>2902</v>
      </c>
      <c r="F184" s="220" t="s">
        <v>2903</v>
      </c>
      <c r="G184" s="221" t="s">
        <v>2454</v>
      </c>
      <c r="H184" s="222">
        <v>5</v>
      </c>
      <c r="I184" s="223"/>
      <c r="J184" s="224">
        <f>ROUND(I184*H184,2)</f>
        <v>0</v>
      </c>
      <c r="K184" s="220" t="s">
        <v>729</v>
      </c>
      <c r="L184" s="44"/>
      <c r="M184" s="225" t="s">
        <v>1</v>
      </c>
      <c r="N184" s="226" t="s">
        <v>45</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188</v>
      </c>
      <c r="AT184" s="229" t="s">
        <v>183</v>
      </c>
      <c r="AU184" s="229" t="s">
        <v>127</v>
      </c>
      <c r="AY184" s="17" t="s">
        <v>181</v>
      </c>
      <c r="BE184" s="230">
        <f>IF(N184="základní",J184,0)</f>
        <v>0</v>
      </c>
      <c r="BF184" s="230">
        <f>IF(N184="snížená",J184,0)</f>
        <v>0</v>
      </c>
      <c r="BG184" s="230">
        <f>IF(N184="zákl. přenesená",J184,0)</f>
        <v>0</v>
      </c>
      <c r="BH184" s="230">
        <f>IF(N184="sníž. přenesená",J184,0)</f>
        <v>0</v>
      </c>
      <c r="BI184" s="230">
        <f>IF(N184="nulová",J184,0)</f>
        <v>0</v>
      </c>
      <c r="BJ184" s="17" t="s">
        <v>127</v>
      </c>
      <c r="BK184" s="230">
        <f>ROUND(I184*H184,2)</f>
        <v>0</v>
      </c>
      <c r="BL184" s="17" t="s">
        <v>188</v>
      </c>
      <c r="BM184" s="229" t="s">
        <v>519</v>
      </c>
    </row>
    <row r="185" s="2" customFormat="1" ht="16.5" customHeight="1">
      <c r="A185" s="38"/>
      <c r="B185" s="39"/>
      <c r="C185" s="218" t="s">
        <v>476</v>
      </c>
      <c r="D185" s="218" t="s">
        <v>183</v>
      </c>
      <c r="E185" s="219" t="s">
        <v>2904</v>
      </c>
      <c r="F185" s="220" t="s">
        <v>2905</v>
      </c>
      <c r="G185" s="221" t="s">
        <v>2454</v>
      </c>
      <c r="H185" s="222">
        <v>10</v>
      </c>
      <c r="I185" s="223"/>
      <c r="J185" s="224">
        <f>ROUND(I185*H185,2)</f>
        <v>0</v>
      </c>
      <c r="K185" s="220" t="s">
        <v>729</v>
      </c>
      <c r="L185" s="44"/>
      <c r="M185" s="225" t="s">
        <v>1</v>
      </c>
      <c r="N185" s="226" t="s">
        <v>45</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188</v>
      </c>
      <c r="AT185" s="229" t="s">
        <v>183</v>
      </c>
      <c r="AU185" s="229" t="s">
        <v>127</v>
      </c>
      <c r="AY185" s="17" t="s">
        <v>181</v>
      </c>
      <c r="BE185" s="230">
        <f>IF(N185="základní",J185,0)</f>
        <v>0</v>
      </c>
      <c r="BF185" s="230">
        <f>IF(N185="snížená",J185,0)</f>
        <v>0</v>
      </c>
      <c r="BG185" s="230">
        <f>IF(N185="zákl. přenesená",J185,0)</f>
        <v>0</v>
      </c>
      <c r="BH185" s="230">
        <f>IF(N185="sníž. přenesená",J185,0)</f>
        <v>0</v>
      </c>
      <c r="BI185" s="230">
        <f>IF(N185="nulová",J185,0)</f>
        <v>0</v>
      </c>
      <c r="BJ185" s="17" t="s">
        <v>127</v>
      </c>
      <c r="BK185" s="230">
        <f>ROUND(I185*H185,2)</f>
        <v>0</v>
      </c>
      <c r="BL185" s="17" t="s">
        <v>188</v>
      </c>
      <c r="BM185" s="229" t="s">
        <v>525</v>
      </c>
    </row>
    <row r="186" s="2" customFormat="1" ht="16.5" customHeight="1">
      <c r="A186" s="38"/>
      <c r="B186" s="39"/>
      <c r="C186" s="218" t="s">
        <v>325</v>
      </c>
      <c r="D186" s="218" t="s">
        <v>183</v>
      </c>
      <c r="E186" s="219" t="s">
        <v>2906</v>
      </c>
      <c r="F186" s="220" t="s">
        <v>2907</v>
      </c>
      <c r="G186" s="221" t="s">
        <v>2454</v>
      </c>
      <c r="H186" s="222">
        <v>2</v>
      </c>
      <c r="I186" s="223"/>
      <c r="J186" s="224">
        <f>ROUND(I186*H186,2)</f>
        <v>0</v>
      </c>
      <c r="K186" s="220" t="s">
        <v>729</v>
      </c>
      <c r="L186" s="44"/>
      <c r="M186" s="225" t="s">
        <v>1</v>
      </c>
      <c r="N186" s="226" t="s">
        <v>45</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188</v>
      </c>
      <c r="AT186" s="229" t="s">
        <v>183</v>
      </c>
      <c r="AU186" s="229" t="s">
        <v>127</v>
      </c>
      <c r="AY186" s="17" t="s">
        <v>181</v>
      </c>
      <c r="BE186" s="230">
        <f>IF(N186="základní",J186,0)</f>
        <v>0</v>
      </c>
      <c r="BF186" s="230">
        <f>IF(N186="snížená",J186,0)</f>
        <v>0</v>
      </c>
      <c r="BG186" s="230">
        <f>IF(N186="zákl. přenesená",J186,0)</f>
        <v>0</v>
      </c>
      <c r="BH186" s="230">
        <f>IF(N186="sníž. přenesená",J186,0)</f>
        <v>0</v>
      </c>
      <c r="BI186" s="230">
        <f>IF(N186="nulová",J186,0)</f>
        <v>0</v>
      </c>
      <c r="BJ186" s="17" t="s">
        <v>127</v>
      </c>
      <c r="BK186" s="230">
        <f>ROUND(I186*H186,2)</f>
        <v>0</v>
      </c>
      <c r="BL186" s="17" t="s">
        <v>188</v>
      </c>
      <c r="BM186" s="229" t="s">
        <v>529</v>
      </c>
    </row>
    <row r="187" s="2" customFormat="1" ht="16.5" customHeight="1">
      <c r="A187" s="38"/>
      <c r="B187" s="39"/>
      <c r="C187" s="218" t="s">
        <v>487</v>
      </c>
      <c r="D187" s="218" t="s">
        <v>183</v>
      </c>
      <c r="E187" s="219" t="s">
        <v>2908</v>
      </c>
      <c r="F187" s="220" t="s">
        <v>2909</v>
      </c>
      <c r="G187" s="221" t="s">
        <v>2454</v>
      </c>
      <c r="H187" s="222">
        <v>3</v>
      </c>
      <c r="I187" s="223"/>
      <c r="J187" s="224">
        <f>ROUND(I187*H187,2)</f>
        <v>0</v>
      </c>
      <c r="K187" s="220" t="s">
        <v>729</v>
      </c>
      <c r="L187" s="44"/>
      <c r="M187" s="225" t="s">
        <v>1</v>
      </c>
      <c r="N187" s="226" t="s">
        <v>45</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188</v>
      </c>
      <c r="AT187" s="229" t="s">
        <v>183</v>
      </c>
      <c r="AU187" s="229" t="s">
        <v>127</v>
      </c>
      <c r="AY187" s="17" t="s">
        <v>181</v>
      </c>
      <c r="BE187" s="230">
        <f>IF(N187="základní",J187,0)</f>
        <v>0</v>
      </c>
      <c r="BF187" s="230">
        <f>IF(N187="snížená",J187,0)</f>
        <v>0</v>
      </c>
      <c r="BG187" s="230">
        <f>IF(N187="zákl. přenesená",J187,0)</f>
        <v>0</v>
      </c>
      <c r="BH187" s="230">
        <f>IF(N187="sníž. přenesená",J187,0)</f>
        <v>0</v>
      </c>
      <c r="BI187" s="230">
        <f>IF(N187="nulová",J187,0)</f>
        <v>0</v>
      </c>
      <c r="BJ187" s="17" t="s">
        <v>127</v>
      </c>
      <c r="BK187" s="230">
        <f>ROUND(I187*H187,2)</f>
        <v>0</v>
      </c>
      <c r="BL187" s="17" t="s">
        <v>188</v>
      </c>
      <c r="BM187" s="229" t="s">
        <v>534</v>
      </c>
    </row>
    <row r="188" s="2" customFormat="1" ht="16.5" customHeight="1">
      <c r="A188" s="38"/>
      <c r="B188" s="39"/>
      <c r="C188" s="218" t="s">
        <v>333</v>
      </c>
      <c r="D188" s="218" t="s">
        <v>183</v>
      </c>
      <c r="E188" s="219" t="s">
        <v>2910</v>
      </c>
      <c r="F188" s="220" t="s">
        <v>2911</v>
      </c>
      <c r="G188" s="221" t="s">
        <v>2454</v>
      </c>
      <c r="H188" s="222">
        <v>4</v>
      </c>
      <c r="I188" s="223"/>
      <c r="J188" s="224">
        <f>ROUND(I188*H188,2)</f>
        <v>0</v>
      </c>
      <c r="K188" s="220" t="s">
        <v>729</v>
      </c>
      <c r="L188" s="44"/>
      <c r="M188" s="225" t="s">
        <v>1</v>
      </c>
      <c r="N188" s="226" t="s">
        <v>45</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188</v>
      </c>
      <c r="AT188" s="229" t="s">
        <v>183</v>
      </c>
      <c r="AU188" s="229" t="s">
        <v>127</v>
      </c>
      <c r="AY188" s="17" t="s">
        <v>181</v>
      </c>
      <c r="BE188" s="230">
        <f>IF(N188="základní",J188,0)</f>
        <v>0</v>
      </c>
      <c r="BF188" s="230">
        <f>IF(N188="snížená",J188,0)</f>
        <v>0</v>
      </c>
      <c r="BG188" s="230">
        <f>IF(N188="zákl. přenesená",J188,0)</f>
        <v>0</v>
      </c>
      <c r="BH188" s="230">
        <f>IF(N188="sníž. přenesená",J188,0)</f>
        <v>0</v>
      </c>
      <c r="BI188" s="230">
        <f>IF(N188="nulová",J188,0)</f>
        <v>0</v>
      </c>
      <c r="BJ188" s="17" t="s">
        <v>127</v>
      </c>
      <c r="BK188" s="230">
        <f>ROUND(I188*H188,2)</f>
        <v>0</v>
      </c>
      <c r="BL188" s="17" t="s">
        <v>188</v>
      </c>
      <c r="BM188" s="229" t="s">
        <v>538</v>
      </c>
    </row>
    <row r="189" s="2" customFormat="1" ht="16.5" customHeight="1">
      <c r="A189" s="38"/>
      <c r="B189" s="39"/>
      <c r="C189" s="218" t="s">
        <v>500</v>
      </c>
      <c r="D189" s="218" t="s">
        <v>183</v>
      </c>
      <c r="E189" s="219" t="s">
        <v>2912</v>
      </c>
      <c r="F189" s="220" t="s">
        <v>2913</v>
      </c>
      <c r="G189" s="221" t="s">
        <v>2454</v>
      </c>
      <c r="H189" s="222">
        <v>1</v>
      </c>
      <c r="I189" s="223"/>
      <c r="J189" s="224">
        <f>ROUND(I189*H189,2)</f>
        <v>0</v>
      </c>
      <c r="K189" s="220" t="s">
        <v>729</v>
      </c>
      <c r="L189" s="44"/>
      <c r="M189" s="225" t="s">
        <v>1</v>
      </c>
      <c r="N189" s="226" t="s">
        <v>45</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188</v>
      </c>
      <c r="AT189" s="229" t="s">
        <v>183</v>
      </c>
      <c r="AU189" s="229" t="s">
        <v>127</v>
      </c>
      <c r="AY189" s="17" t="s">
        <v>181</v>
      </c>
      <c r="BE189" s="230">
        <f>IF(N189="základní",J189,0)</f>
        <v>0</v>
      </c>
      <c r="BF189" s="230">
        <f>IF(N189="snížená",J189,0)</f>
        <v>0</v>
      </c>
      <c r="BG189" s="230">
        <f>IF(N189="zákl. přenesená",J189,0)</f>
        <v>0</v>
      </c>
      <c r="BH189" s="230">
        <f>IF(N189="sníž. přenesená",J189,0)</f>
        <v>0</v>
      </c>
      <c r="BI189" s="230">
        <f>IF(N189="nulová",J189,0)</f>
        <v>0</v>
      </c>
      <c r="BJ189" s="17" t="s">
        <v>127</v>
      </c>
      <c r="BK189" s="230">
        <f>ROUND(I189*H189,2)</f>
        <v>0</v>
      </c>
      <c r="BL189" s="17" t="s">
        <v>188</v>
      </c>
      <c r="BM189" s="229" t="s">
        <v>545</v>
      </c>
    </row>
    <row r="190" s="2" customFormat="1" ht="16.5" customHeight="1">
      <c r="A190" s="38"/>
      <c r="B190" s="39"/>
      <c r="C190" s="218" t="s">
        <v>342</v>
      </c>
      <c r="D190" s="218" t="s">
        <v>183</v>
      </c>
      <c r="E190" s="219" t="s">
        <v>2914</v>
      </c>
      <c r="F190" s="220" t="s">
        <v>2915</v>
      </c>
      <c r="G190" s="221" t="s">
        <v>241</v>
      </c>
      <c r="H190" s="222">
        <v>40</v>
      </c>
      <c r="I190" s="223"/>
      <c r="J190" s="224">
        <f>ROUND(I190*H190,2)</f>
        <v>0</v>
      </c>
      <c r="K190" s="220" t="s">
        <v>729</v>
      </c>
      <c r="L190" s="44"/>
      <c r="M190" s="225" t="s">
        <v>1</v>
      </c>
      <c r="N190" s="226" t="s">
        <v>45</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188</v>
      </c>
      <c r="AT190" s="229" t="s">
        <v>183</v>
      </c>
      <c r="AU190" s="229" t="s">
        <v>127</v>
      </c>
      <c r="AY190" s="17" t="s">
        <v>181</v>
      </c>
      <c r="BE190" s="230">
        <f>IF(N190="základní",J190,0)</f>
        <v>0</v>
      </c>
      <c r="BF190" s="230">
        <f>IF(N190="snížená",J190,0)</f>
        <v>0</v>
      </c>
      <c r="BG190" s="230">
        <f>IF(N190="zákl. přenesená",J190,0)</f>
        <v>0</v>
      </c>
      <c r="BH190" s="230">
        <f>IF(N190="sníž. přenesená",J190,0)</f>
        <v>0</v>
      </c>
      <c r="BI190" s="230">
        <f>IF(N190="nulová",J190,0)</f>
        <v>0</v>
      </c>
      <c r="BJ190" s="17" t="s">
        <v>127</v>
      </c>
      <c r="BK190" s="230">
        <f>ROUND(I190*H190,2)</f>
        <v>0</v>
      </c>
      <c r="BL190" s="17" t="s">
        <v>188</v>
      </c>
      <c r="BM190" s="229" t="s">
        <v>551</v>
      </c>
    </row>
    <row r="191" s="12" customFormat="1" ht="22.8" customHeight="1">
      <c r="A191" s="12"/>
      <c r="B191" s="202"/>
      <c r="C191" s="203"/>
      <c r="D191" s="204" t="s">
        <v>78</v>
      </c>
      <c r="E191" s="216" t="s">
        <v>2916</v>
      </c>
      <c r="F191" s="216" t="s">
        <v>2917</v>
      </c>
      <c r="G191" s="203"/>
      <c r="H191" s="203"/>
      <c r="I191" s="206"/>
      <c r="J191" s="217">
        <f>BK191</f>
        <v>0</v>
      </c>
      <c r="K191" s="203"/>
      <c r="L191" s="208"/>
      <c r="M191" s="209"/>
      <c r="N191" s="210"/>
      <c r="O191" s="210"/>
      <c r="P191" s="211">
        <f>SUM(P192:P254)</f>
        <v>0</v>
      </c>
      <c r="Q191" s="210"/>
      <c r="R191" s="211">
        <f>SUM(R192:R254)</f>
        <v>0</v>
      </c>
      <c r="S191" s="210"/>
      <c r="T191" s="212">
        <f>SUM(T192:T254)</f>
        <v>0</v>
      </c>
      <c r="U191" s="12"/>
      <c r="V191" s="12"/>
      <c r="W191" s="12"/>
      <c r="X191" s="12"/>
      <c r="Y191" s="12"/>
      <c r="Z191" s="12"/>
      <c r="AA191" s="12"/>
      <c r="AB191" s="12"/>
      <c r="AC191" s="12"/>
      <c r="AD191" s="12"/>
      <c r="AE191" s="12"/>
      <c r="AR191" s="213" t="s">
        <v>86</v>
      </c>
      <c r="AT191" s="214" t="s">
        <v>78</v>
      </c>
      <c r="AU191" s="214" t="s">
        <v>86</v>
      </c>
      <c r="AY191" s="213" t="s">
        <v>181</v>
      </c>
      <c r="BK191" s="215">
        <f>SUM(BK192:BK254)</f>
        <v>0</v>
      </c>
    </row>
    <row r="192" s="2" customFormat="1" ht="24.15" customHeight="1">
      <c r="A192" s="38"/>
      <c r="B192" s="39"/>
      <c r="C192" s="218" t="s">
        <v>86</v>
      </c>
      <c r="D192" s="218" t="s">
        <v>183</v>
      </c>
      <c r="E192" s="219" t="s">
        <v>2918</v>
      </c>
      <c r="F192" s="220" t="s">
        <v>2919</v>
      </c>
      <c r="G192" s="221" t="s">
        <v>2920</v>
      </c>
      <c r="H192" s="222">
        <v>280</v>
      </c>
      <c r="I192" s="223"/>
      <c r="J192" s="224">
        <f>ROUND(I192*H192,2)</f>
        <v>0</v>
      </c>
      <c r="K192" s="220" t="s">
        <v>729</v>
      </c>
      <c r="L192" s="44"/>
      <c r="M192" s="225" t="s">
        <v>1</v>
      </c>
      <c r="N192" s="226" t="s">
        <v>45</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188</v>
      </c>
      <c r="AT192" s="229" t="s">
        <v>183</v>
      </c>
      <c r="AU192" s="229" t="s">
        <v>127</v>
      </c>
      <c r="AY192" s="17" t="s">
        <v>181</v>
      </c>
      <c r="BE192" s="230">
        <f>IF(N192="základní",J192,0)</f>
        <v>0</v>
      </c>
      <c r="BF192" s="230">
        <f>IF(N192="snížená",J192,0)</f>
        <v>0</v>
      </c>
      <c r="BG192" s="230">
        <f>IF(N192="zákl. přenesená",J192,0)</f>
        <v>0</v>
      </c>
      <c r="BH192" s="230">
        <f>IF(N192="sníž. přenesená",J192,0)</f>
        <v>0</v>
      </c>
      <c r="BI192" s="230">
        <f>IF(N192="nulová",J192,0)</f>
        <v>0</v>
      </c>
      <c r="BJ192" s="17" t="s">
        <v>127</v>
      </c>
      <c r="BK192" s="230">
        <f>ROUND(I192*H192,2)</f>
        <v>0</v>
      </c>
      <c r="BL192" s="17" t="s">
        <v>188</v>
      </c>
      <c r="BM192" s="229" t="s">
        <v>556</v>
      </c>
    </row>
    <row r="193" s="2" customFormat="1" ht="24.15" customHeight="1">
      <c r="A193" s="38"/>
      <c r="B193" s="39"/>
      <c r="C193" s="218" t="s">
        <v>127</v>
      </c>
      <c r="D193" s="218" t="s">
        <v>183</v>
      </c>
      <c r="E193" s="219" t="s">
        <v>2921</v>
      </c>
      <c r="F193" s="220" t="s">
        <v>2922</v>
      </c>
      <c r="G193" s="221" t="s">
        <v>2920</v>
      </c>
      <c r="H193" s="222">
        <v>1</v>
      </c>
      <c r="I193" s="223"/>
      <c r="J193" s="224">
        <f>ROUND(I193*H193,2)</f>
        <v>0</v>
      </c>
      <c r="K193" s="220" t="s">
        <v>729</v>
      </c>
      <c r="L193" s="44"/>
      <c r="M193" s="225" t="s">
        <v>1</v>
      </c>
      <c r="N193" s="226" t="s">
        <v>45</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188</v>
      </c>
      <c r="AT193" s="229" t="s">
        <v>183</v>
      </c>
      <c r="AU193" s="229" t="s">
        <v>127</v>
      </c>
      <c r="AY193" s="17" t="s">
        <v>181</v>
      </c>
      <c r="BE193" s="230">
        <f>IF(N193="základní",J193,0)</f>
        <v>0</v>
      </c>
      <c r="BF193" s="230">
        <f>IF(N193="snížená",J193,0)</f>
        <v>0</v>
      </c>
      <c r="BG193" s="230">
        <f>IF(N193="zákl. přenesená",J193,0)</f>
        <v>0</v>
      </c>
      <c r="BH193" s="230">
        <f>IF(N193="sníž. přenesená",J193,0)</f>
        <v>0</v>
      </c>
      <c r="BI193" s="230">
        <f>IF(N193="nulová",J193,0)</f>
        <v>0</v>
      </c>
      <c r="BJ193" s="17" t="s">
        <v>127</v>
      </c>
      <c r="BK193" s="230">
        <f>ROUND(I193*H193,2)</f>
        <v>0</v>
      </c>
      <c r="BL193" s="17" t="s">
        <v>188</v>
      </c>
      <c r="BM193" s="229" t="s">
        <v>562</v>
      </c>
    </row>
    <row r="194" s="2" customFormat="1" ht="21.75" customHeight="1">
      <c r="A194" s="38"/>
      <c r="B194" s="39"/>
      <c r="C194" s="218" t="s">
        <v>200</v>
      </c>
      <c r="D194" s="218" t="s">
        <v>183</v>
      </c>
      <c r="E194" s="219" t="s">
        <v>2923</v>
      </c>
      <c r="F194" s="220" t="s">
        <v>2924</v>
      </c>
      <c r="G194" s="221" t="s">
        <v>2920</v>
      </c>
      <c r="H194" s="222">
        <v>18</v>
      </c>
      <c r="I194" s="223"/>
      <c r="J194" s="224">
        <f>ROUND(I194*H194,2)</f>
        <v>0</v>
      </c>
      <c r="K194" s="220" t="s">
        <v>729</v>
      </c>
      <c r="L194" s="44"/>
      <c r="M194" s="225" t="s">
        <v>1</v>
      </c>
      <c r="N194" s="226" t="s">
        <v>45</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188</v>
      </c>
      <c r="AT194" s="229" t="s">
        <v>183</v>
      </c>
      <c r="AU194" s="229" t="s">
        <v>127</v>
      </c>
      <c r="AY194" s="17" t="s">
        <v>181</v>
      </c>
      <c r="BE194" s="230">
        <f>IF(N194="základní",J194,0)</f>
        <v>0</v>
      </c>
      <c r="BF194" s="230">
        <f>IF(N194="snížená",J194,0)</f>
        <v>0</v>
      </c>
      <c r="BG194" s="230">
        <f>IF(N194="zákl. přenesená",J194,0)</f>
        <v>0</v>
      </c>
      <c r="BH194" s="230">
        <f>IF(N194="sníž. přenesená",J194,0)</f>
        <v>0</v>
      </c>
      <c r="BI194" s="230">
        <f>IF(N194="nulová",J194,0)</f>
        <v>0</v>
      </c>
      <c r="BJ194" s="17" t="s">
        <v>127</v>
      </c>
      <c r="BK194" s="230">
        <f>ROUND(I194*H194,2)</f>
        <v>0</v>
      </c>
      <c r="BL194" s="17" t="s">
        <v>188</v>
      </c>
      <c r="BM194" s="229" t="s">
        <v>571</v>
      </c>
    </row>
    <row r="195" s="2" customFormat="1" ht="16.5" customHeight="1">
      <c r="A195" s="38"/>
      <c r="B195" s="39"/>
      <c r="C195" s="218" t="s">
        <v>188</v>
      </c>
      <c r="D195" s="218" t="s">
        <v>183</v>
      </c>
      <c r="E195" s="219" t="s">
        <v>2925</v>
      </c>
      <c r="F195" s="220" t="s">
        <v>2926</v>
      </c>
      <c r="G195" s="221" t="s">
        <v>2920</v>
      </c>
      <c r="H195" s="222">
        <v>16</v>
      </c>
      <c r="I195" s="223"/>
      <c r="J195" s="224">
        <f>ROUND(I195*H195,2)</f>
        <v>0</v>
      </c>
      <c r="K195" s="220" t="s">
        <v>729</v>
      </c>
      <c r="L195" s="44"/>
      <c r="M195" s="225" t="s">
        <v>1</v>
      </c>
      <c r="N195" s="226" t="s">
        <v>45</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188</v>
      </c>
      <c r="AT195" s="229" t="s">
        <v>183</v>
      </c>
      <c r="AU195" s="229" t="s">
        <v>127</v>
      </c>
      <c r="AY195" s="17" t="s">
        <v>181</v>
      </c>
      <c r="BE195" s="230">
        <f>IF(N195="základní",J195,0)</f>
        <v>0</v>
      </c>
      <c r="BF195" s="230">
        <f>IF(N195="snížená",J195,0)</f>
        <v>0</v>
      </c>
      <c r="BG195" s="230">
        <f>IF(N195="zákl. přenesená",J195,0)</f>
        <v>0</v>
      </c>
      <c r="BH195" s="230">
        <f>IF(N195="sníž. přenesená",J195,0)</f>
        <v>0</v>
      </c>
      <c r="BI195" s="230">
        <f>IF(N195="nulová",J195,0)</f>
        <v>0</v>
      </c>
      <c r="BJ195" s="17" t="s">
        <v>127</v>
      </c>
      <c r="BK195" s="230">
        <f>ROUND(I195*H195,2)</f>
        <v>0</v>
      </c>
      <c r="BL195" s="17" t="s">
        <v>188</v>
      </c>
      <c r="BM195" s="229" t="s">
        <v>575</v>
      </c>
    </row>
    <row r="196" s="2" customFormat="1" ht="24.15" customHeight="1">
      <c r="A196" s="38"/>
      <c r="B196" s="39"/>
      <c r="C196" s="218" t="s">
        <v>211</v>
      </c>
      <c r="D196" s="218" t="s">
        <v>183</v>
      </c>
      <c r="E196" s="219" t="s">
        <v>2927</v>
      </c>
      <c r="F196" s="220" t="s">
        <v>2928</v>
      </c>
      <c r="G196" s="221" t="s">
        <v>2920</v>
      </c>
      <c r="H196" s="222">
        <v>8</v>
      </c>
      <c r="I196" s="223"/>
      <c r="J196" s="224">
        <f>ROUND(I196*H196,2)</f>
        <v>0</v>
      </c>
      <c r="K196" s="220" t="s">
        <v>729</v>
      </c>
      <c r="L196" s="44"/>
      <c r="M196" s="225" t="s">
        <v>1</v>
      </c>
      <c r="N196" s="226" t="s">
        <v>45</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188</v>
      </c>
      <c r="AT196" s="229" t="s">
        <v>183</v>
      </c>
      <c r="AU196" s="229" t="s">
        <v>127</v>
      </c>
      <c r="AY196" s="17" t="s">
        <v>181</v>
      </c>
      <c r="BE196" s="230">
        <f>IF(N196="základní",J196,0)</f>
        <v>0</v>
      </c>
      <c r="BF196" s="230">
        <f>IF(N196="snížená",J196,0)</f>
        <v>0</v>
      </c>
      <c r="BG196" s="230">
        <f>IF(N196="zákl. přenesená",J196,0)</f>
        <v>0</v>
      </c>
      <c r="BH196" s="230">
        <f>IF(N196="sníž. přenesená",J196,0)</f>
        <v>0</v>
      </c>
      <c r="BI196" s="230">
        <f>IF(N196="nulová",J196,0)</f>
        <v>0</v>
      </c>
      <c r="BJ196" s="17" t="s">
        <v>127</v>
      </c>
      <c r="BK196" s="230">
        <f>ROUND(I196*H196,2)</f>
        <v>0</v>
      </c>
      <c r="BL196" s="17" t="s">
        <v>188</v>
      </c>
      <c r="BM196" s="229" t="s">
        <v>587</v>
      </c>
    </row>
    <row r="197" s="2" customFormat="1" ht="16.5" customHeight="1">
      <c r="A197" s="38"/>
      <c r="B197" s="39"/>
      <c r="C197" s="218" t="s">
        <v>203</v>
      </c>
      <c r="D197" s="218" t="s">
        <v>183</v>
      </c>
      <c r="E197" s="219" t="s">
        <v>2929</v>
      </c>
      <c r="F197" s="220" t="s">
        <v>2930</v>
      </c>
      <c r="G197" s="221" t="s">
        <v>2920</v>
      </c>
      <c r="H197" s="222">
        <v>18</v>
      </c>
      <c r="I197" s="223"/>
      <c r="J197" s="224">
        <f>ROUND(I197*H197,2)</f>
        <v>0</v>
      </c>
      <c r="K197" s="220" t="s">
        <v>729</v>
      </c>
      <c r="L197" s="44"/>
      <c r="M197" s="225" t="s">
        <v>1</v>
      </c>
      <c r="N197" s="226" t="s">
        <v>45</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188</v>
      </c>
      <c r="AT197" s="229" t="s">
        <v>183</v>
      </c>
      <c r="AU197" s="229" t="s">
        <v>127</v>
      </c>
      <c r="AY197" s="17" t="s">
        <v>181</v>
      </c>
      <c r="BE197" s="230">
        <f>IF(N197="základní",J197,0)</f>
        <v>0</v>
      </c>
      <c r="BF197" s="230">
        <f>IF(N197="snížená",J197,0)</f>
        <v>0</v>
      </c>
      <c r="BG197" s="230">
        <f>IF(N197="zákl. přenesená",J197,0)</f>
        <v>0</v>
      </c>
      <c r="BH197" s="230">
        <f>IF(N197="sníž. přenesená",J197,0)</f>
        <v>0</v>
      </c>
      <c r="BI197" s="230">
        <f>IF(N197="nulová",J197,0)</f>
        <v>0</v>
      </c>
      <c r="BJ197" s="17" t="s">
        <v>127</v>
      </c>
      <c r="BK197" s="230">
        <f>ROUND(I197*H197,2)</f>
        <v>0</v>
      </c>
      <c r="BL197" s="17" t="s">
        <v>188</v>
      </c>
      <c r="BM197" s="229" t="s">
        <v>591</v>
      </c>
    </row>
    <row r="198" s="2" customFormat="1" ht="16.5" customHeight="1">
      <c r="A198" s="38"/>
      <c r="B198" s="39"/>
      <c r="C198" s="218" t="s">
        <v>220</v>
      </c>
      <c r="D198" s="218" t="s">
        <v>183</v>
      </c>
      <c r="E198" s="219" t="s">
        <v>2931</v>
      </c>
      <c r="F198" s="220" t="s">
        <v>2932</v>
      </c>
      <c r="G198" s="221" t="s">
        <v>2920</v>
      </c>
      <c r="H198" s="222">
        <v>8</v>
      </c>
      <c r="I198" s="223"/>
      <c r="J198" s="224">
        <f>ROUND(I198*H198,2)</f>
        <v>0</v>
      </c>
      <c r="K198" s="220" t="s">
        <v>729</v>
      </c>
      <c r="L198" s="44"/>
      <c r="M198" s="225" t="s">
        <v>1</v>
      </c>
      <c r="N198" s="226" t="s">
        <v>45</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188</v>
      </c>
      <c r="AT198" s="229" t="s">
        <v>183</v>
      </c>
      <c r="AU198" s="229" t="s">
        <v>127</v>
      </c>
      <c r="AY198" s="17" t="s">
        <v>181</v>
      </c>
      <c r="BE198" s="230">
        <f>IF(N198="základní",J198,0)</f>
        <v>0</v>
      </c>
      <c r="BF198" s="230">
        <f>IF(N198="snížená",J198,0)</f>
        <v>0</v>
      </c>
      <c r="BG198" s="230">
        <f>IF(N198="zákl. přenesená",J198,0)</f>
        <v>0</v>
      </c>
      <c r="BH198" s="230">
        <f>IF(N198="sníž. přenesená",J198,0)</f>
        <v>0</v>
      </c>
      <c r="BI198" s="230">
        <f>IF(N198="nulová",J198,0)</f>
        <v>0</v>
      </c>
      <c r="BJ198" s="17" t="s">
        <v>127</v>
      </c>
      <c r="BK198" s="230">
        <f>ROUND(I198*H198,2)</f>
        <v>0</v>
      </c>
      <c r="BL198" s="17" t="s">
        <v>188</v>
      </c>
      <c r="BM198" s="229" t="s">
        <v>596</v>
      </c>
    </row>
    <row r="199" s="2" customFormat="1" ht="24.15" customHeight="1">
      <c r="A199" s="38"/>
      <c r="B199" s="39"/>
      <c r="C199" s="218" t="s">
        <v>208</v>
      </c>
      <c r="D199" s="218" t="s">
        <v>183</v>
      </c>
      <c r="E199" s="219" t="s">
        <v>2933</v>
      </c>
      <c r="F199" s="220" t="s">
        <v>2934</v>
      </c>
      <c r="G199" s="221" t="s">
        <v>2920</v>
      </c>
      <c r="H199" s="222">
        <v>28</v>
      </c>
      <c r="I199" s="223"/>
      <c r="J199" s="224">
        <f>ROUND(I199*H199,2)</f>
        <v>0</v>
      </c>
      <c r="K199" s="220" t="s">
        <v>729</v>
      </c>
      <c r="L199" s="44"/>
      <c r="M199" s="225" t="s">
        <v>1</v>
      </c>
      <c r="N199" s="226" t="s">
        <v>45</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188</v>
      </c>
      <c r="AT199" s="229" t="s">
        <v>183</v>
      </c>
      <c r="AU199" s="229" t="s">
        <v>127</v>
      </c>
      <c r="AY199" s="17" t="s">
        <v>181</v>
      </c>
      <c r="BE199" s="230">
        <f>IF(N199="základní",J199,0)</f>
        <v>0</v>
      </c>
      <c r="BF199" s="230">
        <f>IF(N199="snížená",J199,0)</f>
        <v>0</v>
      </c>
      <c r="BG199" s="230">
        <f>IF(N199="zákl. přenesená",J199,0)</f>
        <v>0</v>
      </c>
      <c r="BH199" s="230">
        <f>IF(N199="sníž. přenesená",J199,0)</f>
        <v>0</v>
      </c>
      <c r="BI199" s="230">
        <f>IF(N199="nulová",J199,0)</f>
        <v>0</v>
      </c>
      <c r="BJ199" s="17" t="s">
        <v>127</v>
      </c>
      <c r="BK199" s="230">
        <f>ROUND(I199*H199,2)</f>
        <v>0</v>
      </c>
      <c r="BL199" s="17" t="s">
        <v>188</v>
      </c>
      <c r="BM199" s="229" t="s">
        <v>602</v>
      </c>
    </row>
    <row r="200" s="2" customFormat="1" ht="24.15" customHeight="1">
      <c r="A200" s="38"/>
      <c r="B200" s="39"/>
      <c r="C200" s="218" t="s">
        <v>232</v>
      </c>
      <c r="D200" s="218" t="s">
        <v>183</v>
      </c>
      <c r="E200" s="219" t="s">
        <v>2933</v>
      </c>
      <c r="F200" s="220" t="s">
        <v>2934</v>
      </c>
      <c r="G200" s="221" t="s">
        <v>2920</v>
      </c>
      <c r="H200" s="222">
        <v>48</v>
      </c>
      <c r="I200" s="223"/>
      <c r="J200" s="224">
        <f>ROUND(I200*H200,2)</f>
        <v>0</v>
      </c>
      <c r="K200" s="220" t="s">
        <v>729</v>
      </c>
      <c r="L200" s="44"/>
      <c r="M200" s="225" t="s">
        <v>1</v>
      </c>
      <c r="N200" s="226" t="s">
        <v>45</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188</v>
      </c>
      <c r="AT200" s="229" t="s">
        <v>183</v>
      </c>
      <c r="AU200" s="229" t="s">
        <v>127</v>
      </c>
      <c r="AY200" s="17" t="s">
        <v>181</v>
      </c>
      <c r="BE200" s="230">
        <f>IF(N200="základní",J200,0)</f>
        <v>0</v>
      </c>
      <c r="BF200" s="230">
        <f>IF(N200="snížená",J200,0)</f>
        <v>0</v>
      </c>
      <c r="BG200" s="230">
        <f>IF(N200="zákl. přenesená",J200,0)</f>
        <v>0</v>
      </c>
      <c r="BH200" s="230">
        <f>IF(N200="sníž. přenesená",J200,0)</f>
        <v>0</v>
      </c>
      <c r="BI200" s="230">
        <f>IF(N200="nulová",J200,0)</f>
        <v>0</v>
      </c>
      <c r="BJ200" s="17" t="s">
        <v>127</v>
      </c>
      <c r="BK200" s="230">
        <f>ROUND(I200*H200,2)</f>
        <v>0</v>
      </c>
      <c r="BL200" s="17" t="s">
        <v>188</v>
      </c>
      <c r="BM200" s="229" t="s">
        <v>607</v>
      </c>
    </row>
    <row r="201" s="2" customFormat="1" ht="21.75" customHeight="1">
      <c r="A201" s="38"/>
      <c r="B201" s="39"/>
      <c r="C201" s="218" t="s">
        <v>214</v>
      </c>
      <c r="D201" s="218" t="s">
        <v>183</v>
      </c>
      <c r="E201" s="219" t="s">
        <v>2935</v>
      </c>
      <c r="F201" s="220" t="s">
        <v>2936</v>
      </c>
      <c r="G201" s="221" t="s">
        <v>2937</v>
      </c>
      <c r="H201" s="222">
        <v>330</v>
      </c>
      <c r="I201" s="223"/>
      <c r="J201" s="224">
        <f>ROUND(I201*H201,2)</f>
        <v>0</v>
      </c>
      <c r="K201" s="220" t="s">
        <v>729</v>
      </c>
      <c r="L201" s="44"/>
      <c r="M201" s="225" t="s">
        <v>1</v>
      </c>
      <c r="N201" s="226" t="s">
        <v>45</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188</v>
      </c>
      <c r="AT201" s="229" t="s">
        <v>183</v>
      </c>
      <c r="AU201" s="229" t="s">
        <v>127</v>
      </c>
      <c r="AY201" s="17" t="s">
        <v>181</v>
      </c>
      <c r="BE201" s="230">
        <f>IF(N201="základní",J201,0)</f>
        <v>0</v>
      </c>
      <c r="BF201" s="230">
        <f>IF(N201="snížená",J201,0)</f>
        <v>0</v>
      </c>
      <c r="BG201" s="230">
        <f>IF(N201="zákl. přenesená",J201,0)</f>
        <v>0</v>
      </c>
      <c r="BH201" s="230">
        <f>IF(N201="sníž. přenesená",J201,0)</f>
        <v>0</v>
      </c>
      <c r="BI201" s="230">
        <f>IF(N201="nulová",J201,0)</f>
        <v>0</v>
      </c>
      <c r="BJ201" s="17" t="s">
        <v>127</v>
      </c>
      <c r="BK201" s="230">
        <f>ROUND(I201*H201,2)</f>
        <v>0</v>
      </c>
      <c r="BL201" s="17" t="s">
        <v>188</v>
      </c>
      <c r="BM201" s="229" t="s">
        <v>612</v>
      </c>
    </row>
    <row r="202" s="2" customFormat="1" ht="16.5" customHeight="1">
      <c r="A202" s="38"/>
      <c r="B202" s="39"/>
      <c r="C202" s="218" t="s">
        <v>244</v>
      </c>
      <c r="D202" s="218" t="s">
        <v>183</v>
      </c>
      <c r="E202" s="219" t="s">
        <v>2938</v>
      </c>
      <c r="F202" s="220" t="s">
        <v>2939</v>
      </c>
      <c r="G202" s="221" t="s">
        <v>2920</v>
      </c>
      <c r="H202" s="222">
        <v>4</v>
      </c>
      <c r="I202" s="223"/>
      <c r="J202" s="224">
        <f>ROUND(I202*H202,2)</f>
        <v>0</v>
      </c>
      <c r="K202" s="220" t="s">
        <v>729</v>
      </c>
      <c r="L202" s="44"/>
      <c r="M202" s="225" t="s">
        <v>1</v>
      </c>
      <c r="N202" s="226" t="s">
        <v>45</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188</v>
      </c>
      <c r="AT202" s="229" t="s">
        <v>183</v>
      </c>
      <c r="AU202" s="229" t="s">
        <v>127</v>
      </c>
      <c r="AY202" s="17" t="s">
        <v>181</v>
      </c>
      <c r="BE202" s="230">
        <f>IF(N202="základní",J202,0)</f>
        <v>0</v>
      </c>
      <c r="BF202" s="230">
        <f>IF(N202="snížená",J202,0)</f>
        <v>0</v>
      </c>
      <c r="BG202" s="230">
        <f>IF(N202="zákl. přenesená",J202,0)</f>
        <v>0</v>
      </c>
      <c r="BH202" s="230">
        <f>IF(N202="sníž. přenesená",J202,0)</f>
        <v>0</v>
      </c>
      <c r="BI202" s="230">
        <f>IF(N202="nulová",J202,0)</f>
        <v>0</v>
      </c>
      <c r="BJ202" s="17" t="s">
        <v>127</v>
      </c>
      <c r="BK202" s="230">
        <f>ROUND(I202*H202,2)</f>
        <v>0</v>
      </c>
      <c r="BL202" s="17" t="s">
        <v>188</v>
      </c>
      <c r="BM202" s="229" t="s">
        <v>617</v>
      </c>
    </row>
    <row r="203" s="2" customFormat="1" ht="16.5" customHeight="1">
      <c r="A203" s="38"/>
      <c r="B203" s="39"/>
      <c r="C203" s="218" t="s">
        <v>8</v>
      </c>
      <c r="D203" s="218" t="s">
        <v>183</v>
      </c>
      <c r="E203" s="219" t="s">
        <v>2940</v>
      </c>
      <c r="F203" s="220" t="s">
        <v>2941</v>
      </c>
      <c r="G203" s="221" t="s">
        <v>2920</v>
      </c>
      <c r="H203" s="222">
        <v>8</v>
      </c>
      <c r="I203" s="223"/>
      <c r="J203" s="224">
        <f>ROUND(I203*H203,2)</f>
        <v>0</v>
      </c>
      <c r="K203" s="220" t="s">
        <v>729</v>
      </c>
      <c r="L203" s="44"/>
      <c r="M203" s="225" t="s">
        <v>1</v>
      </c>
      <c r="N203" s="226" t="s">
        <v>45</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188</v>
      </c>
      <c r="AT203" s="229" t="s">
        <v>183</v>
      </c>
      <c r="AU203" s="229" t="s">
        <v>127</v>
      </c>
      <c r="AY203" s="17" t="s">
        <v>181</v>
      </c>
      <c r="BE203" s="230">
        <f>IF(N203="základní",J203,0)</f>
        <v>0</v>
      </c>
      <c r="BF203" s="230">
        <f>IF(N203="snížená",J203,0)</f>
        <v>0</v>
      </c>
      <c r="BG203" s="230">
        <f>IF(N203="zákl. přenesená",J203,0)</f>
        <v>0</v>
      </c>
      <c r="BH203" s="230">
        <f>IF(N203="sníž. přenesená",J203,0)</f>
        <v>0</v>
      </c>
      <c r="BI203" s="230">
        <f>IF(N203="nulová",J203,0)</f>
        <v>0</v>
      </c>
      <c r="BJ203" s="17" t="s">
        <v>127</v>
      </c>
      <c r="BK203" s="230">
        <f>ROUND(I203*H203,2)</f>
        <v>0</v>
      </c>
      <c r="BL203" s="17" t="s">
        <v>188</v>
      </c>
      <c r="BM203" s="229" t="s">
        <v>622</v>
      </c>
    </row>
    <row r="204" s="2" customFormat="1" ht="16.5" customHeight="1">
      <c r="A204" s="38"/>
      <c r="B204" s="39"/>
      <c r="C204" s="218" t="s">
        <v>251</v>
      </c>
      <c r="D204" s="218" t="s">
        <v>183</v>
      </c>
      <c r="E204" s="219" t="s">
        <v>2942</v>
      </c>
      <c r="F204" s="220" t="s">
        <v>2943</v>
      </c>
      <c r="G204" s="221" t="s">
        <v>2937</v>
      </c>
      <c r="H204" s="222">
        <v>22.5</v>
      </c>
      <c r="I204" s="223"/>
      <c r="J204" s="224">
        <f>ROUND(I204*H204,2)</f>
        <v>0</v>
      </c>
      <c r="K204" s="220" t="s">
        <v>729</v>
      </c>
      <c r="L204" s="44"/>
      <c r="M204" s="225" t="s">
        <v>1</v>
      </c>
      <c r="N204" s="226" t="s">
        <v>45</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188</v>
      </c>
      <c r="AT204" s="229" t="s">
        <v>183</v>
      </c>
      <c r="AU204" s="229" t="s">
        <v>127</v>
      </c>
      <c r="AY204" s="17" t="s">
        <v>181</v>
      </c>
      <c r="BE204" s="230">
        <f>IF(N204="základní",J204,0)</f>
        <v>0</v>
      </c>
      <c r="BF204" s="230">
        <f>IF(N204="snížená",J204,0)</f>
        <v>0</v>
      </c>
      <c r="BG204" s="230">
        <f>IF(N204="zákl. přenesená",J204,0)</f>
        <v>0</v>
      </c>
      <c r="BH204" s="230">
        <f>IF(N204="sníž. přenesená",J204,0)</f>
        <v>0</v>
      </c>
      <c r="BI204" s="230">
        <f>IF(N204="nulová",J204,0)</f>
        <v>0</v>
      </c>
      <c r="BJ204" s="17" t="s">
        <v>127</v>
      </c>
      <c r="BK204" s="230">
        <f>ROUND(I204*H204,2)</f>
        <v>0</v>
      </c>
      <c r="BL204" s="17" t="s">
        <v>188</v>
      </c>
      <c r="BM204" s="229" t="s">
        <v>627</v>
      </c>
    </row>
    <row r="205" s="2" customFormat="1" ht="24.15" customHeight="1">
      <c r="A205" s="38"/>
      <c r="B205" s="39"/>
      <c r="C205" s="218" t="s">
        <v>223</v>
      </c>
      <c r="D205" s="218" t="s">
        <v>183</v>
      </c>
      <c r="E205" s="219" t="s">
        <v>2944</v>
      </c>
      <c r="F205" s="220" t="s">
        <v>2945</v>
      </c>
      <c r="G205" s="221" t="s">
        <v>2920</v>
      </c>
      <c r="H205" s="222">
        <v>8</v>
      </c>
      <c r="I205" s="223"/>
      <c r="J205" s="224">
        <f>ROUND(I205*H205,2)</f>
        <v>0</v>
      </c>
      <c r="K205" s="220" t="s">
        <v>729</v>
      </c>
      <c r="L205" s="44"/>
      <c r="M205" s="225" t="s">
        <v>1</v>
      </c>
      <c r="N205" s="226" t="s">
        <v>45</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188</v>
      </c>
      <c r="AT205" s="229" t="s">
        <v>183</v>
      </c>
      <c r="AU205" s="229" t="s">
        <v>127</v>
      </c>
      <c r="AY205" s="17" t="s">
        <v>181</v>
      </c>
      <c r="BE205" s="230">
        <f>IF(N205="základní",J205,0)</f>
        <v>0</v>
      </c>
      <c r="BF205" s="230">
        <f>IF(N205="snížená",J205,0)</f>
        <v>0</v>
      </c>
      <c r="BG205" s="230">
        <f>IF(N205="zákl. přenesená",J205,0)</f>
        <v>0</v>
      </c>
      <c r="BH205" s="230">
        <f>IF(N205="sníž. přenesená",J205,0)</f>
        <v>0</v>
      </c>
      <c r="BI205" s="230">
        <f>IF(N205="nulová",J205,0)</f>
        <v>0</v>
      </c>
      <c r="BJ205" s="17" t="s">
        <v>127</v>
      </c>
      <c r="BK205" s="230">
        <f>ROUND(I205*H205,2)</f>
        <v>0</v>
      </c>
      <c r="BL205" s="17" t="s">
        <v>188</v>
      </c>
      <c r="BM205" s="229" t="s">
        <v>631</v>
      </c>
    </row>
    <row r="206" s="2" customFormat="1" ht="16.5" customHeight="1">
      <c r="A206" s="38"/>
      <c r="B206" s="39"/>
      <c r="C206" s="218" t="s">
        <v>262</v>
      </c>
      <c r="D206" s="218" t="s">
        <v>183</v>
      </c>
      <c r="E206" s="219" t="s">
        <v>2946</v>
      </c>
      <c r="F206" s="220" t="s">
        <v>2947</v>
      </c>
      <c r="G206" s="221" t="s">
        <v>2920</v>
      </c>
      <c r="H206" s="222">
        <v>240</v>
      </c>
      <c r="I206" s="223"/>
      <c r="J206" s="224">
        <f>ROUND(I206*H206,2)</f>
        <v>0</v>
      </c>
      <c r="K206" s="220" t="s">
        <v>729</v>
      </c>
      <c r="L206" s="44"/>
      <c r="M206" s="225" t="s">
        <v>1</v>
      </c>
      <c r="N206" s="226" t="s">
        <v>45</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188</v>
      </c>
      <c r="AT206" s="229" t="s">
        <v>183</v>
      </c>
      <c r="AU206" s="229" t="s">
        <v>127</v>
      </c>
      <c r="AY206" s="17" t="s">
        <v>181</v>
      </c>
      <c r="BE206" s="230">
        <f>IF(N206="základní",J206,0)</f>
        <v>0</v>
      </c>
      <c r="BF206" s="230">
        <f>IF(N206="snížená",J206,0)</f>
        <v>0</v>
      </c>
      <c r="BG206" s="230">
        <f>IF(N206="zákl. přenesená",J206,0)</f>
        <v>0</v>
      </c>
      <c r="BH206" s="230">
        <f>IF(N206="sníž. přenesená",J206,0)</f>
        <v>0</v>
      </c>
      <c r="BI206" s="230">
        <f>IF(N206="nulová",J206,0)</f>
        <v>0</v>
      </c>
      <c r="BJ206" s="17" t="s">
        <v>127</v>
      </c>
      <c r="BK206" s="230">
        <f>ROUND(I206*H206,2)</f>
        <v>0</v>
      </c>
      <c r="BL206" s="17" t="s">
        <v>188</v>
      </c>
      <c r="BM206" s="229" t="s">
        <v>640</v>
      </c>
    </row>
    <row r="207" s="2" customFormat="1" ht="16.5" customHeight="1">
      <c r="A207" s="38"/>
      <c r="B207" s="39"/>
      <c r="C207" s="218" t="s">
        <v>228</v>
      </c>
      <c r="D207" s="218" t="s">
        <v>183</v>
      </c>
      <c r="E207" s="219" t="s">
        <v>2946</v>
      </c>
      <c r="F207" s="220" t="s">
        <v>2947</v>
      </c>
      <c r="G207" s="221" t="s">
        <v>2920</v>
      </c>
      <c r="H207" s="222">
        <v>50</v>
      </c>
      <c r="I207" s="223"/>
      <c r="J207" s="224">
        <f>ROUND(I207*H207,2)</f>
        <v>0</v>
      </c>
      <c r="K207" s="220" t="s">
        <v>729</v>
      </c>
      <c r="L207" s="44"/>
      <c r="M207" s="225" t="s">
        <v>1</v>
      </c>
      <c r="N207" s="226" t="s">
        <v>45</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188</v>
      </c>
      <c r="AT207" s="229" t="s">
        <v>183</v>
      </c>
      <c r="AU207" s="229" t="s">
        <v>127</v>
      </c>
      <c r="AY207" s="17" t="s">
        <v>181</v>
      </c>
      <c r="BE207" s="230">
        <f>IF(N207="základní",J207,0)</f>
        <v>0</v>
      </c>
      <c r="BF207" s="230">
        <f>IF(N207="snížená",J207,0)</f>
        <v>0</v>
      </c>
      <c r="BG207" s="230">
        <f>IF(N207="zákl. přenesená",J207,0)</f>
        <v>0</v>
      </c>
      <c r="BH207" s="230">
        <f>IF(N207="sníž. přenesená",J207,0)</f>
        <v>0</v>
      </c>
      <c r="BI207" s="230">
        <f>IF(N207="nulová",J207,0)</f>
        <v>0</v>
      </c>
      <c r="BJ207" s="17" t="s">
        <v>127</v>
      </c>
      <c r="BK207" s="230">
        <f>ROUND(I207*H207,2)</f>
        <v>0</v>
      </c>
      <c r="BL207" s="17" t="s">
        <v>188</v>
      </c>
      <c r="BM207" s="229" t="s">
        <v>645</v>
      </c>
    </row>
    <row r="208" s="2" customFormat="1" ht="16.5" customHeight="1">
      <c r="A208" s="38"/>
      <c r="B208" s="39"/>
      <c r="C208" s="218" t="s">
        <v>275</v>
      </c>
      <c r="D208" s="218" t="s">
        <v>183</v>
      </c>
      <c r="E208" s="219" t="s">
        <v>2948</v>
      </c>
      <c r="F208" s="220" t="s">
        <v>2949</v>
      </c>
      <c r="G208" s="221" t="s">
        <v>2920</v>
      </c>
      <c r="H208" s="222">
        <v>8</v>
      </c>
      <c r="I208" s="223"/>
      <c r="J208" s="224">
        <f>ROUND(I208*H208,2)</f>
        <v>0</v>
      </c>
      <c r="K208" s="220" t="s">
        <v>729</v>
      </c>
      <c r="L208" s="44"/>
      <c r="M208" s="225" t="s">
        <v>1</v>
      </c>
      <c r="N208" s="226" t="s">
        <v>45</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188</v>
      </c>
      <c r="AT208" s="229" t="s">
        <v>183</v>
      </c>
      <c r="AU208" s="229" t="s">
        <v>127</v>
      </c>
      <c r="AY208" s="17" t="s">
        <v>181</v>
      </c>
      <c r="BE208" s="230">
        <f>IF(N208="základní",J208,0)</f>
        <v>0</v>
      </c>
      <c r="BF208" s="230">
        <f>IF(N208="snížená",J208,0)</f>
        <v>0</v>
      </c>
      <c r="BG208" s="230">
        <f>IF(N208="zákl. přenesená",J208,0)</f>
        <v>0</v>
      </c>
      <c r="BH208" s="230">
        <f>IF(N208="sníž. přenesená",J208,0)</f>
        <v>0</v>
      </c>
      <c r="BI208" s="230">
        <f>IF(N208="nulová",J208,0)</f>
        <v>0</v>
      </c>
      <c r="BJ208" s="17" t="s">
        <v>127</v>
      </c>
      <c r="BK208" s="230">
        <f>ROUND(I208*H208,2)</f>
        <v>0</v>
      </c>
      <c r="BL208" s="17" t="s">
        <v>188</v>
      </c>
      <c r="BM208" s="229" t="s">
        <v>651</v>
      </c>
    </row>
    <row r="209" s="2" customFormat="1" ht="16.5" customHeight="1">
      <c r="A209" s="38"/>
      <c r="B209" s="39"/>
      <c r="C209" s="218" t="s">
        <v>236</v>
      </c>
      <c r="D209" s="218" t="s">
        <v>183</v>
      </c>
      <c r="E209" s="219" t="s">
        <v>2950</v>
      </c>
      <c r="F209" s="220" t="s">
        <v>2951</v>
      </c>
      <c r="G209" s="221" t="s">
        <v>2920</v>
      </c>
      <c r="H209" s="222">
        <v>1</v>
      </c>
      <c r="I209" s="223"/>
      <c r="J209" s="224">
        <f>ROUND(I209*H209,2)</f>
        <v>0</v>
      </c>
      <c r="K209" s="220" t="s">
        <v>729</v>
      </c>
      <c r="L209" s="44"/>
      <c r="M209" s="225" t="s">
        <v>1</v>
      </c>
      <c r="N209" s="226" t="s">
        <v>45</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188</v>
      </c>
      <c r="AT209" s="229" t="s">
        <v>183</v>
      </c>
      <c r="AU209" s="229" t="s">
        <v>127</v>
      </c>
      <c r="AY209" s="17" t="s">
        <v>181</v>
      </c>
      <c r="BE209" s="230">
        <f>IF(N209="základní",J209,0)</f>
        <v>0</v>
      </c>
      <c r="BF209" s="230">
        <f>IF(N209="snížená",J209,0)</f>
        <v>0</v>
      </c>
      <c r="BG209" s="230">
        <f>IF(N209="zákl. přenesená",J209,0)</f>
        <v>0</v>
      </c>
      <c r="BH209" s="230">
        <f>IF(N209="sníž. přenesená",J209,0)</f>
        <v>0</v>
      </c>
      <c r="BI209" s="230">
        <f>IF(N209="nulová",J209,0)</f>
        <v>0</v>
      </c>
      <c r="BJ209" s="17" t="s">
        <v>127</v>
      </c>
      <c r="BK209" s="230">
        <f>ROUND(I209*H209,2)</f>
        <v>0</v>
      </c>
      <c r="BL209" s="17" t="s">
        <v>188</v>
      </c>
      <c r="BM209" s="229" t="s">
        <v>655</v>
      </c>
    </row>
    <row r="210" s="2" customFormat="1" ht="16.5" customHeight="1">
      <c r="A210" s="38"/>
      <c r="B210" s="39"/>
      <c r="C210" s="218" t="s">
        <v>286</v>
      </c>
      <c r="D210" s="218" t="s">
        <v>183</v>
      </c>
      <c r="E210" s="219" t="s">
        <v>2952</v>
      </c>
      <c r="F210" s="220" t="s">
        <v>2953</v>
      </c>
      <c r="G210" s="221" t="s">
        <v>2920</v>
      </c>
      <c r="H210" s="222">
        <v>8</v>
      </c>
      <c r="I210" s="223"/>
      <c r="J210" s="224">
        <f>ROUND(I210*H210,2)</f>
        <v>0</v>
      </c>
      <c r="K210" s="220" t="s">
        <v>729</v>
      </c>
      <c r="L210" s="44"/>
      <c r="M210" s="225" t="s">
        <v>1</v>
      </c>
      <c r="N210" s="226" t="s">
        <v>45</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188</v>
      </c>
      <c r="AT210" s="229" t="s">
        <v>183</v>
      </c>
      <c r="AU210" s="229" t="s">
        <v>127</v>
      </c>
      <c r="AY210" s="17" t="s">
        <v>181</v>
      </c>
      <c r="BE210" s="230">
        <f>IF(N210="základní",J210,0)</f>
        <v>0</v>
      </c>
      <c r="BF210" s="230">
        <f>IF(N210="snížená",J210,0)</f>
        <v>0</v>
      </c>
      <c r="BG210" s="230">
        <f>IF(N210="zákl. přenesená",J210,0)</f>
        <v>0</v>
      </c>
      <c r="BH210" s="230">
        <f>IF(N210="sníž. přenesená",J210,0)</f>
        <v>0</v>
      </c>
      <c r="BI210" s="230">
        <f>IF(N210="nulová",J210,0)</f>
        <v>0</v>
      </c>
      <c r="BJ210" s="17" t="s">
        <v>127</v>
      </c>
      <c r="BK210" s="230">
        <f>ROUND(I210*H210,2)</f>
        <v>0</v>
      </c>
      <c r="BL210" s="17" t="s">
        <v>188</v>
      </c>
      <c r="BM210" s="229" t="s">
        <v>661</v>
      </c>
    </row>
    <row r="211" s="2" customFormat="1" ht="16.5" customHeight="1">
      <c r="A211" s="38"/>
      <c r="B211" s="39"/>
      <c r="C211" s="218" t="s">
        <v>242</v>
      </c>
      <c r="D211" s="218" t="s">
        <v>183</v>
      </c>
      <c r="E211" s="219" t="s">
        <v>2954</v>
      </c>
      <c r="F211" s="220" t="s">
        <v>2955</v>
      </c>
      <c r="G211" s="221" t="s">
        <v>2920</v>
      </c>
      <c r="H211" s="222">
        <v>54</v>
      </c>
      <c r="I211" s="223"/>
      <c r="J211" s="224">
        <f>ROUND(I211*H211,2)</f>
        <v>0</v>
      </c>
      <c r="K211" s="220" t="s">
        <v>729</v>
      </c>
      <c r="L211" s="44"/>
      <c r="M211" s="225" t="s">
        <v>1</v>
      </c>
      <c r="N211" s="226" t="s">
        <v>45</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188</v>
      </c>
      <c r="AT211" s="229" t="s">
        <v>183</v>
      </c>
      <c r="AU211" s="229" t="s">
        <v>127</v>
      </c>
      <c r="AY211" s="17" t="s">
        <v>181</v>
      </c>
      <c r="BE211" s="230">
        <f>IF(N211="základní",J211,0)</f>
        <v>0</v>
      </c>
      <c r="BF211" s="230">
        <f>IF(N211="snížená",J211,0)</f>
        <v>0</v>
      </c>
      <c r="BG211" s="230">
        <f>IF(N211="zákl. přenesená",J211,0)</f>
        <v>0</v>
      </c>
      <c r="BH211" s="230">
        <f>IF(N211="sníž. přenesená",J211,0)</f>
        <v>0</v>
      </c>
      <c r="BI211" s="230">
        <f>IF(N211="nulová",J211,0)</f>
        <v>0</v>
      </c>
      <c r="BJ211" s="17" t="s">
        <v>127</v>
      </c>
      <c r="BK211" s="230">
        <f>ROUND(I211*H211,2)</f>
        <v>0</v>
      </c>
      <c r="BL211" s="17" t="s">
        <v>188</v>
      </c>
      <c r="BM211" s="229" t="s">
        <v>665</v>
      </c>
    </row>
    <row r="212" s="2" customFormat="1" ht="16.5" customHeight="1">
      <c r="A212" s="38"/>
      <c r="B212" s="39"/>
      <c r="C212" s="218" t="s">
        <v>7</v>
      </c>
      <c r="D212" s="218" t="s">
        <v>183</v>
      </c>
      <c r="E212" s="219" t="s">
        <v>2954</v>
      </c>
      <c r="F212" s="220" t="s">
        <v>2955</v>
      </c>
      <c r="G212" s="221" t="s">
        <v>2920</v>
      </c>
      <c r="H212" s="222">
        <v>21</v>
      </c>
      <c r="I212" s="223"/>
      <c r="J212" s="224">
        <f>ROUND(I212*H212,2)</f>
        <v>0</v>
      </c>
      <c r="K212" s="220" t="s">
        <v>729</v>
      </c>
      <c r="L212" s="44"/>
      <c r="M212" s="225" t="s">
        <v>1</v>
      </c>
      <c r="N212" s="226" t="s">
        <v>45</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188</v>
      </c>
      <c r="AT212" s="229" t="s">
        <v>183</v>
      </c>
      <c r="AU212" s="229" t="s">
        <v>127</v>
      </c>
      <c r="AY212" s="17" t="s">
        <v>181</v>
      </c>
      <c r="BE212" s="230">
        <f>IF(N212="základní",J212,0)</f>
        <v>0</v>
      </c>
      <c r="BF212" s="230">
        <f>IF(N212="snížená",J212,0)</f>
        <v>0</v>
      </c>
      <c r="BG212" s="230">
        <f>IF(N212="zákl. přenesená",J212,0)</f>
        <v>0</v>
      </c>
      <c r="BH212" s="230">
        <f>IF(N212="sníž. přenesená",J212,0)</f>
        <v>0</v>
      </c>
      <c r="BI212" s="230">
        <f>IF(N212="nulová",J212,0)</f>
        <v>0</v>
      </c>
      <c r="BJ212" s="17" t="s">
        <v>127</v>
      </c>
      <c r="BK212" s="230">
        <f>ROUND(I212*H212,2)</f>
        <v>0</v>
      </c>
      <c r="BL212" s="17" t="s">
        <v>188</v>
      </c>
      <c r="BM212" s="229" t="s">
        <v>671</v>
      </c>
    </row>
    <row r="213" s="2" customFormat="1" ht="16.5" customHeight="1">
      <c r="A213" s="38"/>
      <c r="B213" s="39"/>
      <c r="C213" s="218" t="s">
        <v>247</v>
      </c>
      <c r="D213" s="218" t="s">
        <v>183</v>
      </c>
      <c r="E213" s="219" t="s">
        <v>2956</v>
      </c>
      <c r="F213" s="220" t="s">
        <v>2957</v>
      </c>
      <c r="G213" s="221" t="s">
        <v>2920</v>
      </c>
      <c r="H213" s="222">
        <v>21</v>
      </c>
      <c r="I213" s="223"/>
      <c r="J213" s="224">
        <f>ROUND(I213*H213,2)</f>
        <v>0</v>
      </c>
      <c r="K213" s="220" t="s">
        <v>729</v>
      </c>
      <c r="L213" s="44"/>
      <c r="M213" s="225" t="s">
        <v>1</v>
      </c>
      <c r="N213" s="226" t="s">
        <v>45</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188</v>
      </c>
      <c r="AT213" s="229" t="s">
        <v>183</v>
      </c>
      <c r="AU213" s="229" t="s">
        <v>127</v>
      </c>
      <c r="AY213" s="17" t="s">
        <v>181</v>
      </c>
      <c r="BE213" s="230">
        <f>IF(N213="základní",J213,0)</f>
        <v>0</v>
      </c>
      <c r="BF213" s="230">
        <f>IF(N213="snížená",J213,0)</f>
        <v>0</v>
      </c>
      <c r="BG213" s="230">
        <f>IF(N213="zákl. přenesená",J213,0)</f>
        <v>0</v>
      </c>
      <c r="BH213" s="230">
        <f>IF(N213="sníž. přenesená",J213,0)</f>
        <v>0</v>
      </c>
      <c r="BI213" s="230">
        <f>IF(N213="nulová",J213,0)</f>
        <v>0</v>
      </c>
      <c r="BJ213" s="17" t="s">
        <v>127</v>
      </c>
      <c r="BK213" s="230">
        <f>ROUND(I213*H213,2)</f>
        <v>0</v>
      </c>
      <c r="BL213" s="17" t="s">
        <v>188</v>
      </c>
      <c r="BM213" s="229" t="s">
        <v>674</v>
      </c>
    </row>
    <row r="214" s="2" customFormat="1" ht="16.5" customHeight="1">
      <c r="A214" s="38"/>
      <c r="B214" s="39"/>
      <c r="C214" s="218" t="s">
        <v>310</v>
      </c>
      <c r="D214" s="218" t="s">
        <v>183</v>
      </c>
      <c r="E214" s="219" t="s">
        <v>2956</v>
      </c>
      <c r="F214" s="220" t="s">
        <v>2957</v>
      </c>
      <c r="G214" s="221" t="s">
        <v>2920</v>
      </c>
      <c r="H214" s="222">
        <v>4</v>
      </c>
      <c r="I214" s="223"/>
      <c r="J214" s="224">
        <f>ROUND(I214*H214,2)</f>
        <v>0</v>
      </c>
      <c r="K214" s="220" t="s">
        <v>729</v>
      </c>
      <c r="L214" s="44"/>
      <c r="M214" s="225" t="s">
        <v>1</v>
      </c>
      <c r="N214" s="226" t="s">
        <v>45</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188</v>
      </c>
      <c r="AT214" s="229" t="s">
        <v>183</v>
      </c>
      <c r="AU214" s="229" t="s">
        <v>127</v>
      </c>
      <c r="AY214" s="17" t="s">
        <v>181</v>
      </c>
      <c r="BE214" s="230">
        <f>IF(N214="základní",J214,0)</f>
        <v>0</v>
      </c>
      <c r="BF214" s="230">
        <f>IF(N214="snížená",J214,0)</f>
        <v>0</v>
      </c>
      <c r="BG214" s="230">
        <f>IF(N214="zákl. přenesená",J214,0)</f>
        <v>0</v>
      </c>
      <c r="BH214" s="230">
        <f>IF(N214="sníž. přenesená",J214,0)</f>
        <v>0</v>
      </c>
      <c r="BI214" s="230">
        <f>IF(N214="nulová",J214,0)</f>
        <v>0</v>
      </c>
      <c r="BJ214" s="17" t="s">
        <v>127</v>
      </c>
      <c r="BK214" s="230">
        <f>ROUND(I214*H214,2)</f>
        <v>0</v>
      </c>
      <c r="BL214" s="17" t="s">
        <v>188</v>
      </c>
      <c r="BM214" s="229" t="s">
        <v>684</v>
      </c>
    </row>
    <row r="215" s="2" customFormat="1" ht="16.5" customHeight="1">
      <c r="A215" s="38"/>
      <c r="B215" s="39"/>
      <c r="C215" s="218" t="s">
        <v>249</v>
      </c>
      <c r="D215" s="218" t="s">
        <v>183</v>
      </c>
      <c r="E215" s="219" t="s">
        <v>2956</v>
      </c>
      <c r="F215" s="220" t="s">
        <v>2957</v>
      </c>
      <c r="G215" s="221" t="s">
        <v>2920</v>
      </c>
      <c r="H215" s="222">
        <v>193</v>
      </c>
      <c r="I215" s="223"/>
      <c r="J215" s="224">
        <f>ROUND(I215*H215,2)</f>
        <v>0</v>
      </c>
      <c r="K215" s="220" t="s">
        <v>729</v>
      </c>
      <c r="L215" s="44"/>
      <c r="M215" s="225" t="s">
        <v>1</v>
      </c>
      <c r="N215" s="226" t="s">
        <v>45</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188</v>
      </c>
      <c r="AT215" s="229" t="s">
        <v>183</v>
      </c>
      <c r="AU215" s="229" t="s">
        <v>127</v>
      </c>
      <c r="AY215" s="17" t="s">
        <v>181</v>
      </c>
      <c r="BE215" s="230">
        <f>IF(N215="základní",J215,0)</f>
        <v>0</v>
      </c>
      <c r="BF215" s="230">
        <f>IF(N215="snížená",J215,0)</f>
        <v>0</v>
      </c>
      <c r="BG215" s="230">
        <f>IF(N215="zákl. přenesená",J215,0)</f>
        <v>0</v>
      </c>
      <c r="BH215" s="230">
        <f>IF(N215="sníž. přenesená",J215,0)</f>
        <v>0</v>
      </c>
      <c r="BI215" s="230">
        <f>IF(N215="nulová",J215,0)</f>
        <v>0</v>
      </c>
      <c r="BJ215" s="17" t="s">
        <v>127</v>
      </c>
      <c r="BK215" s="230">
        <f>ROUND(I215*H215,2)</f>
        <v>0</v>
      </c>
      <c r="BL215" s="17" t="s">
        <v>188</v>
      </c>
      <c r="BM215" s="229" t="s">
        <v>688</v>
      </c>
    </row>
    <row r="216" s="2" customFormat="1" ht="16.5" customHeight="1">
      <c r="A216" s="38"/>
      <c r="B216" s="39"/>
      <c r="C216" s="218" t="s">
        <v>322</v>
      </c>
      <c r="D216" s="218" t="s">
        <v>183</v>
      </c>
      <c r="E216" s="219" t="s">
        <v>2956</v>
      </c>
      <c r="F216" s="220" t="s">
        <v>2957</v>
      </c>
      <c r="G216" s="221" t="s">
        <v>2920</v>
      </c>
      <c r="H216" s="222">
        <v>54</v>
      </c>
      <c r="I216" s="223"/>
      <c r="J216" s="224">
        <f>ROUND(I216*H216,2)</f>
        <v>0</v>
      </c>
      <c r="K216" s="220" t="s">
        <v>729</v>
      </c>
      <c r="L216" s="44"/>
      <c r="M216" s="225" t="s">
        <v>1</v>
      </c>
      <c r="N216" s="226" t="s">
        <v>45</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188</v>
      </c>
      <c r="AT216" s="229" t="s">
        <v>183</v>
      </c>
      <c r="AU216" s="229" t="s">
        <v>127</v>
      </c>
      <c r="AY216" s="17" t="s">
        <v>181</v>
      </c>
      <c r="BE216" s="230">
        <f>IF(N216="základní",J216,0)</f>
        <v>0</v>
      </c>
      <c r="BF216" s="230">
        <f>IF(N216="snížená",J216,0)</f>
        <v>0</v>
      </c>
      <c r="BG216" s="230">
        <f>IF(N216="zákl. přenesená",J216,0)</f>
        <v>0</v>
      </c>
      <c r="BH216" s="230">
        <f>IF(N216="sníž. přenesená",J216,0)</f>
        <v>0</v>
      </c>
      <c r="BI216" s="230">
        <f>IF(N216="nulová",J216,0)</f>
        <v>0</v>
      </c>
      <c r="BJ216" s="17" t="s">
        <v>127</v>
      </c>
      <c r="BK216" s="230">
        <f>ROUND(I216*H216,2)</f>
        <v>0</v>
      </c>
      <c r="BL216" s="17" t="s">
        <v>188</v>
      </c>
      <c r="BM216" s="229" t="s">
        <v>693</v>
      </c>
    </row>
    <row r="217" s="2" customFormat="1" ht="24.15" customHeight="1">
      <c r="A217" s="38"/>
      <c r="B217" s="39"/>
      <c r="C217" s="218" t="s">
        <v>254</v>
      </c>
      <c r="D217" s="218" t="s">
        <v>183</v>
      </c>
      <c r="E217" s="219" t="s">
        <v>2958</v>
      </c>
      <c r="F217" s="220" t="s">
        <v>2959</v>
      </c>
      <c r="G217" s="221" t="s">
        <v>2920</v>
      </c>
      <c r="H217" s="222">
        <v>10</v>
      </c>
      <c r="I217" s="223"/>
      <c r="J217" s="224">
        <f>ROUND(I217*H217,2)</f>
        <v>0</v>
      </c>
      <c r="K217" s="220" t="s">
        <v>729</v>
      </c>
      <c r="L217" s="44"/>
      <c r="M217" s="225" t="s">
        <v>1</v>
      </c>
      <c r="N217" s="226" t="s">
        <v>45</v>
      </c>
      <c r="O217" s="91"/>
      <c r="P217" s="227">
        <f>O217*H217</f>
        <v>0</v>
      </c>
      <c r="Q217" s="227">
        <v>0</v>
      </c>
      <c r="R217" s="227">
        <f>Q217*H217</f>
        <v>0</v>
      </c>
      <c r="S217" s="227">
        <v>0</v>
      </c>
      <c r="T217" s="228">
        <f>S217*H217</f>
        <v>0</v>
      </c>
      <c r="U217" s="38"/>
      <c r="V217" s="38"/>
      <c r="W217" s="38"/>
      <c r="X217" s="38"/>
      <c r="Y217" s="38"/>
      <c r="Z217" s="38"/>
      <c r="AA217" s="38"/>
      <c r="AB217" s="38"/>
      <c r="AC217" s="38"/>
      <c r="AD217" s="38"/>
      <c r="AE217" s="38"/>
      <c r="AR217" s="229" t="s">
        <v>188</v>
      </c>
      <c r="AT217" s="229" t="s">
        <v>183</v>
      </c>
      <c r="AU217" s="229" t="s">
        <v>127</v>
      </c>
      <c r="AY217" s="17" t="s">
        <v>181</v>
      </c>
      <c r="BE217" s="230">
        <f>IF(N217="základní",J217,0)</f>
        <v>0</v>
      </c>
      <c r="BF217" s="230">
        <f>IF(N217="snížená",J217,0)</f>
        <v>0</v>
      </c>
      <c r="BG217" s="230">
        <f>IF(N217="zákl. přenesená",J217,0)</f>
        <v>0</v>
      </c>
      <c r="BH217" s="230">
        <f>IF(N217="sníž. přenesená",J217,0)</f>
        <v>0</v>
      </c>
      <c r="BI217" s="230">
        <f>IF(N217="nulová",J217,0)</f>
        <v>0</v>
      </c>
      <c r="BJ217" s="17" t="s">
        <v>127</v>
      </c>
      <c r="BK217" s="230">
        <f>ROUND(I217*H217,2)</f>
        <v>0</v>
      </c>
      <c r="BL217" s="17" t="s">
        <v>188</v>
      </c>
      <c r="BM217" s="229" t="s">
        <v>698</v>
      </c>
    </row>
    <row r="218" s="2" customFormat="1" ht="24.15" customHeight="1">
      <c r="A218" s="38"/>
      <c r="B218" s="39"/>
      <c r="C218" s="218" t="s">
        <v>339</v>
      </c>
      <c r="D218" s="218" t="s">
        <v>183</v>
      </c>
      <c r="E218" s="219" t="s">
        <v>2958</v>
      </c>
      <c r="F218" s="220" t="s">
        <v>2959</v>
      </c>
      <c r="G218" s="221" t="s">
        <v>2920</v>
      </c>
      <c r="H218" s="222">
        <v>8</v>
      </c>
      <c r="I218" s="223"/>
      <c r="J218" s="224">
        <f>ROUND(I218*H218,2)</f>
        <v>0</v>
      </c>
      <c r="K218" s="220" t="s">
        <v>729</v>
      </c>
      <c r="L218" s="44"/>
      <c r="M218" s="225" t="s">
        <v>1</v>
      </c>
      <c r="N218" s="226" t="s">
        <v>45</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188</v>
      </c>
      <c r="AT218" s="229" t="s">
        <v>183</v>
      </c>
      <c r="AU218" s="229" t="s">
        <v>127</v>
      </c>
      <c r="AY218" s="17" t="s">
        <v>181</v>
      </c>
      <c r="BE218" s="230">
        <f>IF(N218="základní",J218,0)</f>
        <v>0</v>
      </c>
      <c r="BF218" s="230">
        <f>IF(N218="snížená",J218,0)</f>
        <v>0</v>
      </c>
      <c r="BG218" s="230">
        <f>IF(N218="zákl. přenesená",J218,0)</f>
        <v>0</v>
      </c>
      <c r="BH218" s="230">
        <f>IF(N218="sníž. přenesená",J218,0)</f>
        <v>0</v>
      </c>
      <c r="BI218" s="230">
        <f>IF(N218="nulová",J218,0)</f>
        <v>0</v>
      </c>
      <c r="BJ218" s="17" t="s">
        <v>127</v>
      </c>
      <c r="BK218" s="230">
        <f>ROUND(I218*H218,2)</f>
        <v>0</v>
      </c>
      <c r="BL218" s="17" t="s">
        <v>188</v>
      </c>
      <c r="BM218" s="229" t="s">
        <v>703</v>
      </c>
    </row>
    <row r="219" s="2" customFormat="1" ht="21.75" customHeight="1">
      <c r="A219" s="38"/>
      <c r="B219" s="39"/>
      <c r="C219" s="218" t="s">
        <v>259</v>
      </c>
      <c r="D219" s="218" t="s">
        <v>183</v>
      </c>
      <c r="E219" s="219" t="s">
        <v>2960</v>
      </c>
      <c r="F219" s="220" t="s">
        <v>2961</v>
      </c>
      <c r="G219" s="221" t="s">
        <v>238</v>
      </c>
      <c r="H219" s="222">
        <v>40</v>
      </c>
      <c r="I219" s="223"/>
      <c r="J219" s="224">
        <f>ROUND(I219*H219,2)</f>
        <v>0</v>
      </c>
      <c r="K219" s="220" t="s">
        <v>729</v>
      </c>
      <c r="L219" s="44"/>
      <c r="M219" s="225" t="s">
        <v>1</v>
      </c>
      <c r="N219" s="226" t="s">
        <v>45</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188</v>
      </c>
      <c r="AT219" s="229" t="s">
        <v>183</v>
      </c>
      <c r="AU219" s="229" t="s">
        <v>127</v>
      </c>
      <c r="AY219" s="17" t="s">
        <v>181</v>
      </c>
      <c r="BE219" s="230">
        <f>IF(N219="základní",J219,0)</f>
        <v>0</v>
      </c>
      <c r="BF219" s="230">
        <f>IF(N219="snížená",J219,0)</f>
        <v>0</v>
      </c>
      <c r="BG219" s="230">
        <f>IF(N219="zákl. přenesená",J219,0)</f>
        <v>0</v>
      </c>
      <c r="BH219" s="230">
        <f>IF(N219="sníž. přenesená",J219,0)</f>
        <v>0</v>
      </c>
      <c r="BI219" s="230">
        <f>IF(N219="nulová",J219,0)</f>
        <v>0</v>
      </c>
      <c r="BJ219" s="17" t="s">
        <v>127</v>
      </c>
      <c r="BK219" s="230">
        <f>ROUND(I219*H219,2)</f>
        <v>0</v>
      </c>
      <c r="BL219" s="17" t="s">
        <v>188</v>
      </c>
      <c r="BM219" s="229" t="s">
        <v>708</v>
      </c>
    </row>
    <row r="220" s="2" customFormat="1" ht="16.5" customHeight="1">
      <c r="A220" s="38"/>
      <c r="B220" s="39"/>
      <c r="C220" s="218" t="s">
        <v>354</v>
      </c>
      <c r="D220" s="218" t="s">
        <v>183</v>
      </c>
      <c r="E220" s="219" t="s">
        <v>2962</v>
      </c>
      <c r="F220" s="220" t="s">
        <v>2963</v>
      </c>
      <c r="G220" s="221" t="s">
        <v>2920</v>
      </c>
      <c r="H220" s="222">
        <v>193</v>
      </c>
      <c r="I220" s="223"/>
      <c r="J220" s="224">
        <f>ROUND(I220*H220,2)</f>
        <v>0</v>
      </c>
      <c r="K220" s="220" t="s">
        <v>729</v>
      </c>
      <c r="L220" s="44"/>
      <c r="M220" s="225" t="s">
        <v>1</v>
      </c>
      <c r="N220" s="226" t="s">
        <v>45</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188</v>
      </c>
      <c r="AT220" s="229" t="s">
        <v>183</v>
      </c>
      <c r="AU220" s="229" t="s">
        <v>127</v>
      </c>
      <c r="AY220" s="17" t="s">
        <v>181</v>
      </c>
      <c r="BE220" s="230">
        <f>IF(N220="základní",J220,0)</f>
        <v>0</v>
      </c>
      <c r="BF220" s="230">
        <f>IF(N220="snížená",J220,0)</f>
        <v>0</v>
      </c>
      <c r="BG220" s="230">
        <f>IF(N220="zákl. přenesená",J220,0)</f>
        <v>0</v>
      </c>
      <c r="BH220" s="230">
        <f>IF(N220="sníž. přenesená",J220,0)</f>
        <v>0</v>
      </c>
      <c r="BI220" s="230">
        <f>IF(N220="nulová",J220,0)</f>
        <v>0</v>
      </c>
      <c r="BJ220" s="17" t="s">
        <v>127</v>
      </c>
      <c r="BK220" s="230">
        <f>ROUND(I220*H220,2)</f>
        <v>0</v>
      </c>
      <c r="BL220" s="17" t="s">
        <v>188</v>
      </c>
      <c r="BM220" s="229" t="s">
        <v>713</v>
      </c>
    </row>
    <row r="221" s="2" customFormat="1" ht="16.5" customHeight="1">
      <c r="A221" s="38"/>
      <c r="B221" s="39"/>
      <c r="C221" s="218" t="s">
        <v>265</v>
      </c>
      <c r="D221" s="218" t="s">
        <v>183</v>
      </c>
      <c r="E221" s="219" t="s">
        <v>2964</v>
      </c>
      <c r="F221" s="220" t="s">
        <v>2965</v>
      </c>
      <c r="G221" s="221" t="s">
        <v>2920</v>
      </c>
      <c r="H221" s="222">
        <v>8</v>
      </c>
      <c r="I221" s="223"/>
      <c r="J221" s="224">
        <f>ROUND(I221*H221,2)</f>
        <v>0</v>
      </c>
      <c r="K221" s="220" t="s">
        <v>729</v>
      </c>
      <c r="L221" s="44"/>
      <c r="M221" s="225" t="s">
        <v>1</v>
      </c>
      <c r="N221" s="226" t="s">
        <v>45</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188</v>
      </c>
      <c r="AT221" s="229" t="s">
        <v>183</v>
      </c>
      <c r="AU221" s="229" t="s">
        <v>127</v>
      </c>
      <c r="AY221" s="17" t="s">
        <v>181</v>
      </c>
      <c r="BE221" s="230">
        <f>IF(N221="základní",J221,0)</f>
        <v>0</v>
      </c>
      <c r="BF221" s="230">
        <f>IF(N221="snížená",J221,0)</f>
        <v>0</v>
      </c>
      <c r="BG221" s="230">
        <f>IF(N221="zákl. přenesená",J221,0)</f>
        <v>0</v>
      </c>
      <c r="BH221" s="230">
        <f>IF(N221="sníž. přenesená",J221,0)</f>
        <v>0</v>
      </c>
      <c r="BI221" s="230">
        <f>IF(N221="nulová",J221,0)</f>
        <v>0</v>
      </c>
      <c r="BJ221" s="17" t="s">
        <v>127</v>
      </c>
      <c r="BK221" s="230">
        <f>ROUND(I221*H221,2)</f>
        <v>0</v>
      </c>
      <c r="BL221" s="17" t="s">
        <v>188</v>
      </c>
      <c r="BM221" s="229" t="s">
        <v>719</v>
      </c>
    </row>
    <row r="222" s="2" customFormat="1" ht="24.15" customHeight="1">
      <c r="A222" s="38"/>
      <c r="B222" s="39"/>
      <c r="C222" s="218" t="s">
        <v>365</v>
      </c>
      <c r="D222" s="218" t="s">
        <v>183</v>
      </c>
      <c r="E222" s="219" t="s">
        <v>2966</v>
      </c>
      <c r="F222" s="220" t="s">
        <v>2967</v>
      </c>
      <c r="G222" s="221" t="s">
        <v>2920</v>
      </c>
      <c r="H222" s="222">
        <v>28</v>
      </c>
      <c r="I222" s="223"/>
      <c r="J222" s="224">
        <f>ROUND(I222*H222,2)</f>
        <v>0</v>
      </c>
      <c r="K222" s="220" t="s">
        <v>729</v>
      </c>
      <c r="L222" s="44"/>
      <c r="M222" s="225" t="s">
        <v>1</v>
      </c>
      <c r="N222" s="226" t="s">
        <v>45</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188</v>
      </c>
      <c r="AT222" s="229" t="s">
        <v>183</v>
      </c>
      <c r="AU222" s="229" t="s">
        <v>127</v>
      </c>
      <c r="AY222" s="17" t="s">
        <v>181</v>
      </c>
      <c r="BE222" s="230">
        <f>IF(N222="základní",J222,0)</f>
        <v>0</v>
      </c>
      <c r="BF222" s="230">
        <f>IF(N222="snížená",J222,0)</f>
        <v>0</v>
      </c>
      <c r="BG222" s="230">
        <f>IF(N222="zákl. přenesená",J222,0)</f>
        <v>0</v>
      </c>
      <c r="BH222" s="230">
        <f>IF(N222="sníž. přenesená",J222,0)</f>
        <v>0</v>
      </c>
      <c r="BI222" s="230">
        <f>IF(N222="nulová",J222,0)</f>
        <v>0</v>
      </c>
      <c r="BJ222" s="17" t="s">
        <v>127</v>
      </c>
      <c r="BK222" s="230">
        <f>ROUND(I222*H222,2)</f>
        <v>0</v>
      </c>
      <c r="BL222" s="17" t="s">
        <v>188</v>
      </c>
      <c r="BM222" s="229" t="s">
        <v>724</v>
      </c>
    </row>
    <row r="223" s="2" customFormat="1" ht="16.5" customHeight="1">
      <c r="A223" s="38"/>
      <c r="B223" s="39"/>
      <c r="C223" s="218" t="s">
        <v>269</v>
      </c>
      <c r="D223" s="218" t="s">
        <v>183</v>
      </c>
      <c r="E223" s="219" t="s">
        <v>2968</v>
      </c>
      <c r="F223" s="220" t="s">
        <v>2969</v>
      </c>
      <c r="G223" s="221" t="s">
        <v>2920</v>
      </c>
      <c r="H223" s="222">
        <v>40</v>
      </c>
      <c r="I223" s="223"/>
      <c r="J223" s="224">
        <f>ROUND(I223*H223,2)</f>
        <v>0</v>
      </c>
      <c r="K223" s="220" t="s">
        <v>729</v>
      </c>
      <c r="L223" s="44"/>
      <c r="M223" s="225" t="s">
        <v>1</v>
      </c>
      <c r="N223" s="226" t="s">
        <v>45</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188</v>
      </c>
      <c r="AT223" s="229" t="s">
        <v>183</v>
      </c>
      <c r="AU223" s="229" t="s">
        <v>127</v>
      </c>
      <c r="AY223" s="17" t="s">
        <v>181</v>
      </c>
      <c r="BE223" s="230">
        <f>IF(N223="základní",J223,0)</f>
        <v>0</v>
      </c>
      <c r="BF223" s="230">
        <f>IF(N223="snížená",J223,0)</f>
        <v>0</v>
      </c>
      <c r="BG223" s="230">
        <f>IF(N223="zákl. přenesená",J223,0)</f>
        <v>0</v>
      </c>
      <c r="BH223" s="230">
        <f>IF(N223="sníž. přenesená",J223,0)</f>
        <v>0</v>
      </c>
      <c r="BI223" s="230">
        <f>IF(N223="nulová",J223,0)</f>
        <v>0</v>
      </c>
      <c r="BJ223" s="17" t="s">
        <v>127</v>
      </c>
      <c r="BK223" s="230">
        <f>ROUND(I223*H223,2)</f>
        <v>0</v>
      </c>
      <c r="BL223" s="17" t="s">
        <v>188</v>
      </c>
      <c r="BM223" s="229" t="s">
        <v>730</v>
      </c>
    </row>
    <row r="224" s="2" customFormat="1" ht="16.5" customHeight="1">
      <c r="A224" s="38"/>
      <c r="B224" s="39"/>
      <c r="C224" s="218" t="s">
        <v>376</v>
      </c>
      <c r="D224" s="218" t="s">
        <v>183</v>
      </c>
      <c r="E224" s="219" t="s">
        <v>2970</v>
      </c>
      <c r="F224" s="220" t="s">
        <v>2971</v>
      </c>
      <c r="G224" s="221" t="s">
        <v>2920</v>
      </c>
      <c r="H224" s="222">
        <v>8</v>
      </c>
      <c r="I224" s="223"/>
      <c r="J224" s="224">
        <f>ROUND(I224*H224,2)</f>
        <v>0</v>
      </c>
      <c r="K224" s="220" t="s">
        <v>729</v>
      </c>
      <c r="L224" s="44"/>
      <c r="M224" s="225" t="s">
        <v>1</v>
      </c>
      <c r="N224" s="226" t="s">
        <v>45</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188</v>
      </c>
      <c r="AT224" s="229" t="s">
        <v>183</v>
      </c>
      <c r="AU224" s="229" t="s">
        <v>127</v>
      </c>
      <c r="AY224" s="17" t="s">
        <v>181</v>
      </c>
      <c r="BE224" s="230">
        <f>IF(N224="základní",J224,0)</f>
        <v>0</v>
      </c>
      <c r="BF224" s="230">
        <f>IF(N224="snížená",J224,0)</f>
        <v>0</v>
      </c>
      <c r="BG224" s="230">
        <f>IF(N224="zákl. přenesená",J224,0)</f>
        <v>0</v>
      </c>
      <c r="BH224" s="230">
        <f>IF(N224="sníž. přenesená",J224,0)</f>
        <v>0</v>
      </c>
      <c r="BI224" s="230">
        <f>IF(N224="nulová",J224,0)</f>
        <v>0</v>
      </c>
      <c r="BJ224" s="17" t="s">
        <v>127</v>
      </c>
      <c r="BK224" s="230">
        <f>ROUND(I224*H224,2)</f>
        <v>0</v>
      </c>
      <c r="BL224" s="17" t="s">
        <v>188</v>
      </c>
      <c r="BM224" s="229" t="s">
        <v>735</v>
      </c>
    </row>
    <row r="225" s="2" customFormat="1" ht="16.5" customHeight="1">
      <c r="A225" s="38"/>
      <c r="B225" s="39"/>
      <c r="C225" s="218" t="s">
        <v>278</v>
      </c>
      <c r="D225" s="218" t="s">
        <v>183</v>
      </c>
      <c r="E225" s="219" t="s">
        <v>2972</v>
      </c>
      <c r="F225" s="220" t="s">
        <v>2973</v>
      </c>
      <c r="G225" s="221" t="s">
        <v>2920</v>
      </c>
      <c r="H225" s="222">
        <v>21</v>
      </c>
      <c r="I225" s="223"/>
      <c r="J225" s="224">
        <f>ROUND(I225*H225,2)</f>
        <v>0</v>
      </c>
      <c r="K225" s="220" t="s">
        <v>729</v>
      </c>
      <c r="L225" s="44"/>
      <c r="M225" s="225" t="s">
        <v>1</v>
      </c>
      <c r="N225" s="226" t="s">
        <v>45</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188</v>
      </c>
      <c r="AT225" s="229" t="s">
        <v>183</v>
      </c>
      <c r="AU225" s="229" t="s">
        <v>127</v>
      </c>
      <c r="AY225" s="17" t="s">
        <v>181</v>
      </c>
      <c r="BE225" s="230">
        <f>IF(N225="základní",J225,0)</f>
        <v>0</v>
      </c>
      <c r="BF225" s="230">
        <f>IF(N225="snížená",J225,0)</f>
        <v>0</v>
      </c>
      <c r="BG225" s="230">
        <f>IF(N225="zákl. přenesená",J225,0)</f>
        <v>0</v>
      </c>
      <c r="BH225" s="230">
        <f>IF(N225="sníž. přenesená",J225,0)</f>
        <v>0</v>
      </c>
      <c r="BI225" s="230">
        <f>IF(N225="nulová",J225,0)</f>
        <v>0</v>
      </c>
      <c r="BJ225" s="17" t="s">
        <v>127</v>
      </c>
      <c r="BK225" s="230">
        <f>ROUND(I225*H225,2)</f>
        <v>0</v>
      </c>
      <c r="BL225" s="17" t="s">
        <v>188</v>
      </c>
      <c r="BM225" s="229" t="s">
        <v>739</v>
      </c>
    </row>
    <row r="226" s="2" customFormat="1" ht="21.75" customHeight="1">
      <c r="A226" s="38"/>
      <c r="B226" s="39"/>
      <c r="C226" s="218" t="s">
        <v>387</v>
      </c>
      <c r="D226" s="218" t="s">
        <v>183</v>
      </c>
      <c r="E226" s="219" t="s">
        <v>2974</v>
      </c>
      <c r="F226" s="220" t="s">
        <v>2975</v>
      </c>
      <c r="G226" s="221" t="s">
        <v>2920</v>
      </c>
      <c r="H226" s="222">
        <v>54</v>
      </c>
      <c r="I226" s="223"/>
      <c r="J226" s="224">
        <f>ROUND(I226*H226,2)</f>
        <v>0</v>
      </c>
      <c r="K226" s="220" t="s">
        <v>729</v>
      </c>
      <c r="L226" s="44"/>
      <c r="M226" s="225" t="s">
        <v>1</v>
      </c>
      <c r="N226" s="226" t="s">
        <v>45</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188</v>
      </c>
      <c r="AT226" s="229" t="s">
        <v>183</v>
      </c>
      <c r="AU226" s="229" t="s">
        <v>127</v>
      </c>
      <c r="AY226" s="17" t="s">
        <v>181</v>
      </c>
      <c r="BE226" s="230">
        <f>IF(N226="základní",J226,0)</f>
        <v>0</v>
      </c>
      <c r="BF226" s="230">
        <f>IF(N226="snížená",J226,0)</f>
        <v>0</v>
      </c>
      <c r="BG226" s="230">
        <f>IF(N226="zákl. přenesená",J226,0)</f>
        <v>0</v>
      </c>
      <c r="BH226" s="230">
        <f>IF(N226="sníž. přenesená",J226,0)</f>
        <v>0</v>
      </c>
      <c r="BI226" s="230">
        <f>IF(N226="nulová",J226,0)</f>
        <v>0</v>
      </c>
      <c r="BJ226" s="17" t="s">
        <v>127</v>
      </c>
      <c r="BK226" s="230">
        <f>ROUND(I226*H226,2)</f>
        <v>0</v>
      </c>
      <c r="BL226" s="17" t="s">
        <v>188</v>
      </c>
      <c r="BM226" s="229" t="s">
        <v>744</v>
      </c>
    </row>
    <row r="227" s="2" customFormat="1" ht="24.15" customHeight="1">
      <c r="A227" s="38"/>
      <c r="B227" s="39"/>
      <c r="C227" s="218" t="s">
        <v>283</v>
      </c>
      <c r="D227" s="218" t="s">
        <v>183</v>
      </c>
      <c r="E227" s="219" t="s">
        <v>2976</v>
      </c>
      <c r="F227" s="220" t="s">
        <v>2977</v>
      </c>
      <c r="G227" s="221" t="s">
        <v>238</v>
      </c>
      <c r="H227" s="222">
        <v>160</v>
      </c>
      <c r="I227" s="223"/>
      <c r="J227" s="224">
        <f>ROUND(I227*H227,2)</f>
        <v>0</v>
      </c>
      <c r="K227" s="220" t="s">
        <v>729</v>
      </c>
      <c r="L227" s="44"/>
      <c r="M227" s="225" t="s">
        <v>1</v>
      </c>
      <c r="N227" s="226" t="s">
        <v>45</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188</v>
      </c>
      <c r="AT227" s="229" t="s">
        <v>183</v>
      </c>
      <c r="AU227" s="229" t="s">
        <v>127</v>
      </c>
      <c r="AY227" s="17" t="s">
        <v>181</v>
      </c>
      <c r="BE227" s="230">
        <f>IF(N227="základní",J227,0)</f>
        <v>0</v>
      </c>
      <c r="BF227" s="230">
        <f>IF(N227="snížená",J227,0)</f>
        <v>0</v>
      </c>
      <c r="BG227" s="230">
        <f>IF(N227="zákl. přenesená",J227,0)</f>
        <v>0</v>
      </c>
      <c r="BH227" s="230">
        <f>IF(N227="sníž. přenesená",J227,0)</f>
        <v>0</v>
      </c>
      <c r="BI227" s="230">
        <f>IF(N227="nulová",J227,0)</f>
        <v>0</v>
      </c>
      <c r="BJ227" s="17" t="s">
        <v>127</v>
      </c>
      <c r="BK227" s="230">
        <f>ROUND(I227*H227,2)</f>
        <v>0</v>
      </c>
      <c r="BL227" s="17" t="s">
        <v>188</v>
      </c>
      <c r="BM227" s="229" t="s">
        <v>750</v>
      </c>
    </row>
    <row r="228" s="2" customFormat="1" ht="16.5" customHeight="1">
      <c r="A228" s="38"/>
      <c r="B228" s="39"/>
      <c r="C228" s="218" t="s">
        <v>398</v>
      </c>
      <c r="D228" s="218" t="s">
        <v>183</v>
      </c>
      <c r="E228" s="219" t="s">
        <v>2978</v>
      </c>
      <c r="F228" s="220" t="s">
        <v>2979</v>
      </c>
      <c r="G228" s="221" t="s">
        <v>238</v>
      </c>
      <c r="H228" s="222">
        <v>110</v>
      </c>
      <c r="I228" s="223"/>
      <c r="J228" s="224">
        <f>ROUND(I228*H228,2)</f>
        <v>0</v>
      </c>
      <c r="K228" s="220" t="s">
        <v>729</v>
      </c>
      <c r="L228" s="44"/>
      <c r="M228" s="225" t="s">
        <v>1</v>
      </c>
      <c r="N228" s="226" t="s">
        <v>45</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188</v>
      </c>
      <c r="AT228" s="229" t="s">
        <v>183</v>
      </c>
      <c r="AU228" s="229" t="s">
        <v>127</v>
      </c>
      <c r="AY228" s="17" t="s">
        <v>181</v>
      </c>
      <c r="BE228" s="230">
        <f>IF(N228="základní",J228,0)</f>
        <v>0</v>
      </c>
      <c r="BF228" s="230">
        <f>IF(N228="snížená",J228,0)</f>
        <v>0</v>
      </c>
      <c r="BG228" s="230">
        <f>IF(N228="zákl. přenesená",J228,0)</f>
        <v>0</v>
      </c>
      <c r="BH228" s="230">
        <f>IF(N228="sníž. přenesená",J228,0)</f>
        <v>0</v>
      </c>
      <c r="BI228" s="230">
        <f>IF(N228="nulová",J228,0)</f>
        <v>0</v>
      </c>
      <c r="BJ228" s="17" t="s">
        <v>127</v>
      </c>
      <c r="BK228" s="230">
        <f>ROUND(I228*H228,2)</f>
        <v>0</v>
      </c>
      <c r="BL228" s="17" t="s">
        <v>188</v>
      </c>
      <c r="BM228" s="229" t="s">
        <v>755</v>
      </c>
    </row>
    <row r="229" s="2" customFormat="1" ht="16.5" customHeight="1">
      <c r="A229" s="38"/>
      <c r="B229" s="39"/>
      <c r="C229" s="218" t="s">
        <v>289</v>
      </c>
      <c r="D229" s="218" t="s">
        <v>183</v>
      </c>
      <c r="E229" s="219" t="s">
        <v>2980</v>
      </c>
      <c r="F229" s="220" t="s">
        <v>2981</v>
      </c>
      <c r="G229" s="221" t="s">
        <v>238</v>
      </c>
      <c r="H229" s="222">
        <v>95</v>
      </c>
      <c r="I229" s="223"/>
      <c r="J229" s="224">
        <f>ROUND(I229*H229,2)</f>
        <v>0</v>
      </c>
      <c r="K229" s="220" t="s">
        <v>729</v>
      </c>
      <c r="L229" s="44"/>
      <c r="M229" s="225" t="s">
        <v>1</v>
      </c>
      <c r="N229" s="226" t="s">
        <v>45</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188</v>
      </c>
      <c r="AT229" s="229" t="s">
        <v>183</v>
      </c>
      <c r="AU229" s="229" t="s">
        <v>127</v>
      </c>
      <c r="AY229" s="17" t="s">
        <v>181</v>
      </c>
      <c r="BE229" s="230">
        <f>IF(N229="základní",J229,0)</f>
        <v>0</v>
      </c>
      <c r="BF229" s="230">
        <f>IF(N229="snížená",J229,0)</f>
        <v>0</v>
      </c>
      <c r="BG229" s="230">
        <f>IF(N229="zákl. přenesená",J229,0)</f>
        <v>0</v>
      </c>
      <c r="BH229" s="230">
        <f>IF(N229="sníž. přenesená",J229,0)</f>
        <v>0</v>
      </c>
      <c r="BI229" s="230">
        <f>IF(N229="nulová",J229,0)</f>
        <v>0</v>
      </c>
      <c r="BJ229" s="17" t="s">
        <v>127</v>
      </c>
      <c r="BK229" s="230">
        <f>ROUND(I229*H229,2)</f>
        <v>0</v>
      </c>
      <c r="BL229" s="17" t="s">
        <v>188</v>
      </c>
      <c r="BM229" s="229" t="s">
        <v>760</v>
      </c>
    </row>
    <row r="230" s="2" customFormat="1" ht="16.5" customHeight="1">
      <c r="A230" s="38"/>
      <c r="B230" s="39"/>
      <c r="C230" s="218" t="s">
        <v>409</v>
      </c>
      <c r="D230" s="218" t="s">
        <v>183</v>
      </c>
      <c r="E230" s="219" t="s">
        <v>2982</v>
      </c>
      <c r="F230" s="220" t="s">
        <v>2983</v>
      </c>
      <c r="G230" s="221" t="s">
        <v>238</v>
      </c>
      <c r="H230" s="222">
        <v>60</v>
      </c>
      <c r="I230" s="223"/>
      <c r="J230" s="224">
        <f>ROUND(I230*H230,2)</f>
        <v>0</v>
      </c>
      <c r="K230" s="220" t="s">
        <v>729</v>
      </c>
      <c r="L230" s="44"/>
      <c r="M230" s="225" t="s">
        <v>1</v>
      </c>
      <c r="N230" s="226" t="s">
        <v>45</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188</v>
      </c>
      <c r="AT230" s="229" t="s">
        <v>183</v>
      </c>
      <c r="AU230" s="229" t="s">
        <v>127</v>
      </c>
      <c r="AY230" s="17" t="s">
        <v>181</v>
      </c>
      <c r="BE230" s="230">
        <f>IF(N230="základní",J230,0)</f>
        <v>0</v>
      </c>
      <c r="BF230" s="230">
        <f>IF(N230="snížená",J230,0)</f>
        <v>0</v>
      </c>
      <c r="BG230" s="230">
        <f>IF(N230="zákl. přenesená",J230,0)</f>
        <v>0</v>
      </c>
      <c r="BH230" s="230">
        <f>IF(N230="sníž. přenesená",J230,0)</f>
        <v>0</v>
      </c>
      <c r="BI230" s="230">
        <f>IF(N230="nulová",J230,0)</f>
        <v>0</v>
      </c>
      <c r="BJ230" s="17" t="s">
        <v>127</v>
      </c>
      <c r="BK230" s="230">
        <f>ROUND(I230*H230,2)</f>
        <v>0</v>
      </c>
      <c r="BL230" s="17" t="s">
        <v>188</v>
      </c>
      <c r="BM230" s="229" t="s">
        <v>765</v>
      </c>
    </row>
    <row r="231" s="2" customFormat="1" ht="24.15" customHeight="1">
      <c r="A231" s="38"/>
      <c r="B231" s="39"/>
      <c r="C231" s="218" t="s">
        <v>293</v>
      </c>
      <c r="D231" s="218" t="s">
        <v>183</v>
      </c>
      <c r="E231" s="219" t="s">
        <v>2984</v>
      </c>
      <c r="F231" s="220" t="s">
        <v>2985</v>
      </c>
      <c r="G231" s="221" t="s">
        <v>2920</v>
      </c>
      <c r="H231" s="222">
        <v>16</v>
      </c>
      <c r="I231" s="223"/>
      <c r="J231" s="224">
        <f>ROUND(I231*H231,2)</f>
        <v>0</v>
      </c>
      <c r="K231" s="220" t="s">
        <v>729</v>
      </c>
      <c r="L231" s="44"/>
      <c r="M231" s="225" t="s">
        <v>1</v>
      </c>
      <c r="N231" s="226" t="s">
        <v>45</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188</v>
      </c>
      <c r="AT231" s="229" t="s">
        <v>183</v>
      </c>
      <c r="AU231" s="229" t="s">
        <v>127</v>
      </c>
      <c r="AY231" s="17" t="s">
        <v>181</v>
      </c>
      <c r="BE231" s="230">
        <f>IF(N231="základní",J231,0)</f>
        <v>0</v>
      </c>
      <c r="BF231" s="230">
        <f>IF(N231="snížená",J231,0)</f>
        <v>0</v>
      </c>
      <c r="BG231" s="230">
        <f>IF(N231="zákl. přenesená",J231,0)</f>
        <v>0</v>
      </c>
      <c r="BH231" s="230">
        <f>IF(N231="sníž. přenesená",J231,0)</f>
        <v>0</v>
      </c>
      <c r="BI231" s="230">
        <f>IF(N231="nulová",J231,0)</f>
        <v>0</v>
      </c>
      <c r="BJ231" s="17" t="s">
        <v>127</v>
      </c>
      <c r="BK231" s="230">
        <f>ROUND(I231*H231,2)</f>
        <v>0</v>
      </c>
      <c r="BL231" s="17" t="s">
        <v>188</v>
      </c>
      <c r="BM231" s="229" t="s">
        <v>769</v>
      </c>
    </row>
    <row r="232" s="2" customFormat="1" ht="16.5" customHeight="1">
      <c r="A232" s="38"/>
      <c r="B232" s="39"/>
      <c r="C232" s="218" t="s">
        <v>419</v>
      </c>
      <c r="D232" s="218" t="s">
        <v>183</v>
      </c>
      <c r="E232" s="219" t="s">
        <v>2986</v>
      </c>
      <c r="F232" s="220" t="s">
        <v>2987</v>
      </c>
      <c r="G232" s="221" t="s">
        <v>238</v>
      </c>
      <c r="H232" s="222">
        <v>30</v>
      </c>
      <c r="I232" s="223"/>
      <c r="J232" s="224">
        <f>ROUND(I232*H232,2)</f>
        <v>0</v>
      </c>
      <c r="K232" s="220" t="s">
        <v>729</v>
      </c>
      <c r="L232" s="44"/>
      <c r="M232" s="225" t="s">
        <v>1</v>
      </c>
      <c r="N232" s="226" t="s">
        <v>45</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188</v>
      </c>
      <c r="AT232" s="229" t="s">
        <v>183</v>
      </c>
      <c r="AU232" s="229" t="s">
        <v>127</v>
      </c>
      <c r="AY232" s="17" t="s">
        <v>181</v>
      </c>
      <c r="BE232" s="230">
        <f>IF(N232="základní",J232,0)</f>
        <v>0</v>
      </c>
      <c r="BF232" s="230">
        <f>IF(N232="snížená",J232,0)</f>
        <v>0</v>
      </c>
      <c r="BG232" s="230">
        <f>IF(N232="zákl. přenesená",J232,0)</f>
        <v>0</v>
      </c>
      <c r="BH232" s="230">
        <f>IF(N232="sníž. přenesená",J232,0)</f>
        <v>0</v>
      </c>
      <c r="BI232" s="230">
        <f>IF(N232="nulová",J232,0)</f>
        <v>0</v>
      </c>
      <c r="BJ232" s="17" t="s">
        <v>127</v>
      </c>
      <c r="BK232" s="230">
        <f>ROUND(I232*H232,2)</f>
        <v>0</v>
      </c>
      <c r="BL232" s="17" t="s">
        <v>188</v>
      </c>
      <c r="BM232" s="229" t="s">
        <v>774</v>
      </c>
    </row>
    <row r="233" s="2" customFormat="1" ht="16.5" customHeight="1">
      <c r="A233" s="38"/>
      <c r="B233" s="39"/>
      <c r="C233" s="218" t="s">
        <v>298</v>
      </c>
      <c r="D233" s="218" t="s">
        <v>183</v>
      </c>
      <c r="E233" s="219" t="s">
        <v>2988</v>
      </c>
      <c r="F233" s="220" t="s">
        <v>2989</v>
      </c>
      <c r="G233" s="221" t="s">
        <v>238</v>
      </c>
      <c r="H233" s="222">
        <v>30</v>
      </c>
      <c r="I233" s="223"/>
      <c r="J233" s="224">
        <f>ROUND(I233*H233,2)</f>
        <v>0</v>
      </c>
      <c r="K233" s="220" t="s">
        <v>729</v>
      </c>
      <c r="L233" s="44"/>
      <c r="M233" s="225" t="s">
        <v>1</v>
      </c>
      <c r="N233" s="226" t="s">
        <v>45</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188</v>
      </c>
      <c r="AT233" s="229" t="s">
        <v>183</v>
      </c>
      <c r="AU233" s="229" t="s">
        <v>127</v>
      </c>
      <c r="AY233" s="17" t="s">
        <v>181</v>
      </c>
      <c r="BE233" s="230">
        <f>IF(N233="základní",J233,0)</f>
        <v>0</v>
      </c>
      <c r="BF233" s="230">
        <f>IF(N233="snížená",J233,0)</f>
        <v>0</v>
      </c>
      <c r="BG233" s="230">
        <f>IF(N233="zákl. přenesená",J233,0)</f>
        <v>0</v>
      </c>
      <c r="BH233" s="230">
        <f>IF(N233="sníž. přenesená",J233,0)</f>
        <v>0</v>
      </c>
      <c r="BI233" s="230">
        <f>IF(N233="nulová",J233,0)</f>
        <v>0</v>
      </c>
      <c r="BJ233" s="17" t="s">
        <v>127</v>
      </c>
      <c r="BK233" s="230">
        <f>ROUND(I233*H233,2)</f>
        <v>0</v>
      </c>
      <c r="BL233" s="17" t="s">
        <v>188</v>
      </c>
      <c r="BM233" s="229" t="s">
        <v>778</v>
      </c>
    </row>
    <row r="234" s="2" customFormat="1" ht="16.5" customHeight="1">
      <c r="A234" s="38"/>
      <c r="B234" s="39"/>
      <c r="C234" s="218" t="s">
        <v>431</v>
      </c>
      <c r="D234" s="218" t="s">
        <v>183</v>
      </c>
      <c r="E234" s="219" t="s">
        <v>2990</v>
      </c>
      <c r="F234" s="220" t="s">
        <v>2991</v>
      </c>
      <c r="G234" s="221" t="s">
        <v>2937</v>
      </c>
      <c r="H234" s="222">
        <v>35.140000000000001</v>
      </c>
      <c r="I234" s="223"/>
      <c r="J234" s="224">
        <f>ROUND(I234*H234,2)</f>
        <v>0</v>
      </c>
      <c r="K234" s="220" t="s">
        <v>729</v>
      </c>
      <c r="L234" s="44"/>
      <c r="M234" s="225" t="s">
        <v>1</v>
      </c>
      <c r="N234" s="226" t="s">
        <v>45</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188</v>
      </c>
      <c r="AT234" s="229" t="s">
        <v>183</v>
      </c>
      <c r="AU234" s="229" t="s">
        <v>127</v>
      </c>
      <c r="AY234" s="17" t="s">
        <v>181</v>
      </c>
      <c r="BE234" s="230">
        <f>IF(N234="základní",J234,0)</f>
        <v>0</v>
      </c>
      <c r="BF234" s="230">
        <f>IF(N234="snížená",J234,0)</f>
        <v>0</v>
      </c>
      <c r="BG234" s="230">
        <f>IF(N234="zákl. přenesená",J234,0)</f>
        <v>0</v>
      </c>
      <c r="BH234" s="230">
        <f>IF(N234="sníž. přenesená",J234,0)</f>
        <v>0</v>
      </c>
      <c r="BI234" s="230">
        <f>IF(N234="nulová",J234,0)</f>
        <v>0</v>
      </c>
      <c r="BJ234" s="17" t="s">
        <v>127</v>
      </c>
      <c r="BK234" s="230">
        <f>ROUND(I234*H234,2)</f>
        <v>0</v>
      </c>
      <c r="BL234" s="17" t="s">
        <v>188</v>
      </c>
      <c r="BM234" s="229" t="s">
        <v>785</v>
      </c>
    </row>
    <row r="235" s="2" customFormat="1" ht="24.15" customHeight="1">
      <c r="A235" s="38"/>
      <c r="B235" s="39"/>
      <c r="C235" s="218" t="s">
        <v>305</v>
      </c>
      <c r="D235" s="218" t="s">
        <v>183</v>
      </c>
      <c r="E235" s="219" t="s">
        <v>2992</v>
      </c>
      <c r="F235" s="220" t="s">
        <v>2993</v>
      </c>
      <c r="G235" s="221" t="s">
        <v>2920</v>
      </c>
      <c r="H235" s="222">
        <v>8</v>
      </c>
      <c r="I235" s="223"/>
      <c r="J235" s="224">
        <f>ROUND(I235*H235,2)</f>
        <v>0</v>
      </c>
      <c r="K235" s="220" t="s">
        <v>729</v>
      </c>
      <c r="L235" s="44"/>
      <c r="M235" s="225" t="s">
        <v>1</v>
      </c>
      <c r="N235" s="226" t="s">
        <v>45</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188</v>
      </c>
      <c r="AT235" s="229" t="s">
        <v>183</v>
      </c>
      <c r="AU235" s="229" t="s">
        <v>127</v>
      </c>
      <c r="AY235" s="17" t="s">
        <v>181</v>
      </c>
      <c r="BE235" s="230">
        <f>IF(N235="základní",J235,0)</f>
        <v>0</v>
      </c>
      <c r="BF235" s="230">
        <f>IF(N235="snížená",J235,0)</f>
        <v>0</v>
      </c>
      <c r="BG235" s="230">
        <f>IF(N235="zákl. přenesená",J235,0)</f>
        <v>0</v>
      </c>
      <c r="BH235" s="230">
        <f>IF(N235="sníž. přenesená",J235,0)</f>
        <v>0</v>
      </c>
      <c r="BI235" s="230">
        <f>IF(N235="nulová",J235,0)</f>
        <v>0</v>
      </c>
      <c r="BJ235" s="17" t="s">
        <v>127</v>
      </c>
      <c r="BK235" s="230">
        <f>ROUND(I235*H235,2)</f>
        <v>0</v>
      </c>
      <c r="BL235" s="17" t="s">
        <v>188</v>
      </c>
      <c r="BM235" s="229" t="s">
        <v>791</v>
      </c>
    </row>
    <row r="236" s="2" customFormat="1" ht="21.75" customHeight="1">
      <c r="A236" s="38"/>
      <c r="B236" s="39"/>
      <c r="C236" s="218" t="s">
        <v>443</v>
      </c>
      <c r="D236" s="218" t="s">
        <v>183</v>
      </c>
      <c r="E236" s="219" t="s">
        <v>2994</v>
      </c>
      <c r="F236" s="220" t="s">
        <v>2995</v>
      </c>
      <c r="G236" s="221" t="s">
        <v>2920</v>
      </c>
      <c r="H236" s="222">
        <v>4</v>
      </c>
      <c r="I236" s="223"/>
      <c r="J236" s="224">
        <f>ROUND(I236*H236,2)</f>
        <v>0</v>
      </c>
      <c r="K236" s="220" t="s">
        <v>729</v>
      </c>
      <c r="L236" s="44"/>
      <c r="M236" s="225" t="s">
        <v>1</v>
      </c>
      <c r="N236" s="226" t="s">
        <v>45</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188</v>
      </c>
      <c r="AT236" s="229" t="s">
        <v>183</v>
      </c>
      <c r="AU236" s="229" t="s">
        <v>127</v>
      </c>
      <c r="AY236" s="17" t="s">
        <v>181</v>
      </c>
      <c r="BE236" s="230">
        <f>IF(N236="základní",J236,0)</f>
        <v>0</v>
      </c>
      <c r="BF236" s="230">
        <f>IF(N236="snížená",J236,0)</f>
        <v>0</v>
      </c>
      <c r="BG236" s="230">
        <f>IF(N236="zákl. přenesená",J236,0)</f>
        <v>0</v>
      </c>
      <c r="BH236" s="230">
        <f>IF(N236="sníž. přenesená",J236,0)</f>
        <v>0</v>
      </c>
      <c r="BI236" s="230">
        <f>IF(N236="nulová",J236,0)</f>
        <v>0</v>
      </c>
      <c r="BJ236" s="17" t="s">
        <v>127</v>
      </c>
      <c r="BK236" s="230">
        <f>ROUND(I236*H236,2)</f>
        <v>0</v>
      </c>
      <c r="BL236" s="17" t="s">
        <v>188</v>
      </c>
      <c r="BM236" s="229" t="s">
        <v>796</v>
      </c>
    </row>
    <row r="237" s="2" customFormat="1" ht="24.15" customHeight="1">
      <c r="A237" s="38"/>
      <c r="B237" s="39"/>
      <c r="C237" s="218" t="s">
        <v>313</v>
      </c>
      <c r="D237" s="218" t="s">
        <v>183</v>
      </c>
      <c r="E237" s="219" t="s">
        <v>2996</v>
      </c>
      <c r="F237" s="220" t="s">
        <v>2997</v>
      </c>
      <c r="G237" s="221" t="s">
        <v>238</v>
      </c>
      <c r="H237" s="222">
        <v>20</v>
      </c>
      <c r="I237" s="223"/>
      <c r="J237" s="224">
        <f>ROUND(I237*H237,2)</f>
        <v>0</v>
      </c>
      <c r="K237" s="220" t="s">
        <v>729</v>
      </c>
      <c r="L237" s="44"/>
      <c r="M237" s="225" t="s">
        <v>1</v>
      </c>
      <c r="N237" s="226" t="s">
        <v>45</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188</v>
      </c>
      <c r="AT237" s="229" t="s">
        <v>183</v>
      </c>
      <c r="AU237" s="229" t="s">
        <v>127</v>
      </c>
      <c r="AY237" s="17" t="s">
        <v>181</v>
      </c>
      <c r="BE237" s="230">
        <f>IF(N237="základní",J237,0)</f>
        <v>0</v>
      </c>
      <c r="BF237" s="230">
        <f>IF(N237="snížená",J237,0)</f>
        <v>0</v>
      </c>
      <c r="BG237" s="230">
        <f>IF(N237="zákl. přenesená",J237,0)</f>
        <v>0</v>
      </c>
      <c r="BH237" s="230">
        <f>IF(N237="sníž. přenesená",J237,0)</f>
        <v>0</v>
      </c>
      <c r="BI237" s="230">
        <f>IF(N237="nulová",J237,0)</f>
        <v>0</v>
      </c>
      <c r="BJ237" s="17" t="s">
        <v>127</v>
      </c>
      <c r="BK237" s="230">
        <f>ROUND(I237*H237,2)</f>
        <v>0</v>
      </c>
      <c r="BL237" s="17" t="s">
        <v>188</v>
      </c>
      <c r="BM237" s="229" t="s">
        <v>800</v>
      </c>
    </row>
    <row r="238" s="2" customFormat="1" ht="24.15" customHeight="1">
      <c r="A238" s="38"/>
      <c r="B238" s="39"/>
      <c r="C238" s="218" t="s">
        <v>458</v>
      </c>
      <c r="D238" s="218" t="s">
        <v>183</v>
      </c>
      <c r="E238" s="219" t="s">
        <v>2998</v>
      </c>
      <c r="F238" s="220" t="s">
        <v>2999</v>
      </c>
      <c r="G238" s="221" t="s">
        <v>238</v>
      </c>
      <c r="H238" s="222">
        <v>45</v>
      </c>
      <c r="I238" s="223"/>
      <c r="J238" s="224">
        <f>ROUND(I238*H238,2)</f>
        <v>0</v>
      </c>
      <c r="K238" s="220" t="s">
        <v>729</v>
      </c>
      <c r="L238" s="44"/>
      <c r="M238" s="225" t="s">
        <v>1</v>
      </c>
      <c r="N238" s="226" t="s">
        <v>45</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188</v>
      </c>
      <c r="AT238" s="229" t="s">
        <v>183</v>
      </c>
      <c r="AU238" s="229" t="s">
        <v>127</v>
      </c>
      <c r="AY238" s="17" t="s">
        <v>181</v>
      </c>
      <c r="BE238" s="230">
        <f>IF(N238="základní",J238,0)</f>
        <v>0</v>
      </c>
      <c r="BF238" s="230">
        <f>IF(N238="snížená",J238,0)</f>
        <v>0</v>
      </c>
      <c r="BG238" s="230">
        <f>IF(N238="zákl. přenesená",J238,0)</f>
        <v>0</v>
      </c>
      <c r="BH238" s="230">
        <f>IF(N238="sníž. přenesená",J238,0)</f>
        <v>0</v>
      </c>
      <c r="BI238" s="230">
        <f>IF(N238="nulová",J238,0)</f>
        <v>0</v>
      </c>
      <c r="BJ238" s="17" t="s">
        <v>127</v>
      </c>
      <c r="BK238" s="230">
        <f>ROUND(I238*H238,2)</f>
        <v>0</v>
      </c>
      <c r="BL238" s="17" t="s">
        <v>188</v>
      </c>
      <c r="BM238" s="229" t="s">
        <v>806</v>
      </c>
    </row>
    <row r="239" s="2" customFormat="1" ht="16.5" customHeight="1">
      <c r="A239" s="38"/>
      <c r="B239" s="39"/>
      <c r="C239" s="218" t="s">
        <v>317</v>
      </c>
      <c r="D239" s="218" t="s">
        <v>183</v>
      </c>
      <c r="E239" s="219" t="s">
        <v>3000</v>
      </c>
      <c r="F239" s="220" t="s">
        <v>3001</v>
      </c>
      <c r="G239" s="221" t="s">
        <v>2920</v>
      </c>
      <c r="H239" s="222">
        <v>2</v>
      </c>
      <c r="I239" s="223"/>
      <c r="J239" s="224">
        <f>ROUND(I239*H239,2)</f>
        <v>0</v>
      </c>
      <c r="K239" s="220" t="s">
        <v>729</v>
      </c>
      <c r="L239" s="44"/>
      <c r="M239" s="225" t="s">
        <v>1</v>
      </c>
      <c r="N239" s="226" t="s">
        <v>45</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188</v>
      </c>
      <c r="AT239" s="229" t="s">
        <v>183</v>
      </c>
      <c r="AU239" s="229" t="s">
        <v>127</v>
      </c>
      <c r="AY239" s="17" t="s">
        <v>181</v>
      </c>
      <c r="BE239" s="230">
        <f>IF(N239="základní",J239,0)</f>
        <v>0</v>
      </c>
      <c r="BF239" s="230">
        <f>IF(N239="snížená",J239,0)</f>
        <v>0</v>
      </c>
      <c r="BG239" s="230">
        <f>IF(N239="zákl. přenesená",J239,0)</f>
        <v>0</v>
      </c>
      <c r="BH239" s="230">
        <f>IF(N239="sníž. přenesená",J239,0)</f>
        <v>0</v>
      </c>
      <c r="BI239" s="230">
        <f>IF(N239="nulová",J239,0)</f>
        <v>0</v>
      </c>
      <c r="BJ239" s="17" t="s">
        <v>127</v>
      </c>
      <c r="BK239" s="230">
        <f>ROUND(I239*H239,2)</f>
        <v>0</v>
      </c>
      <c r="BL239" s="17" t="s">
        <v>188</v>
      </c>
      <c r="BM239" s="229" t="s">
        <v>811</v>
      </c>
    </row>
    <row r="240" s="2" customFormat="1" ht="21.75" customHeight="1">
      <c r="A240" s="38"/>
      <c r="B240" s="39"/>
      <c r="C240" s="218" t="s">
        <v>476</v>
      </c>
      <c r="D240" s="218" t="s">
        <v>183</v>
      </c>
      <c r="E240" s="219" t="s">
        <v>3002</v>
      </c>
      <c r="F240" s="220" t="s">
        <v>3003</v>
      </c>
      <c r="G240" s="221" t="s">
        <v>2920</v>
      </c>
      <c r="H240" s="222">
        <v>10</v>
      </c>
      <c r="I240" s="223"/>
      <c r="J240" s="224">
        <f>ROUND(I240*H240,2)</f>
        <v>0</v>
      </c>
      <c r="K240" s="220" t="s">
        <v>729</v>
      </c>
      <c r="L240" s="44"/>
      <c r="M240" s="225" t="s">
        <v>1</v>
      </c>
      <c r="N240" s="226" t="s">
        <v>45</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188</v>
      </c>
      <c r="AT240" s="229" t="s">
        <v>183</v>
      </c>
      <c r="AU240" s="229" t="s">
        <v>127</v>
      </c>
      <c r="AY240" s="17" t="s">
        <v>181</v>
      </c>
      <c r="BE240" s="230">
        <f>IF(N240="základní",J240,0)</f>
        <v>0</v>
      </c>
      <c r="BF240" s="230">
        <f>IF(N240="snížená",J240,0)</f>
        <v>0</v>
      </c>
      <c r="BG240" s="230">
        <f>IF(N240="zákl. přenesená",J240,0)</f>
        <v>0</v>
      </c>
      <c r="BH240" s="230">
        <f>IF(N240="sníž. přenesená",J240,0)</f>
        <v>0</v>
      </c>
      <c r="BI240" s="230">
        <f>IF(N240="nulová",J240,0)</f>
        <v>0</v>
      </c>
      <c r="BJ240" s="17" t="s">
        <v>127</v>
      </c>
      <c r="BK240" s="230">
        <f>ROUND(I240*H240,2)</f>
        <v>0</v>
      </c>
      <c r="BL240" s="17" t="s">
        <v>188</v>
      </c>
      <c r="BM240" s="229" t="s">
        <v>820</v>
      </c>
    </row>
    <row r="241" s="2" customFormat="1" ht="16.5" customHeight="1">
      <c r="A241" s="38"/>
      <c r="B241" s="39"/>
      <c r="C241" s="218" t="s">
        <v>325</v>
      </c>
      <c r="D241" s="218" t="s">
        <v>183</v>
      </c>
      <c r="E241" s="219" t="s">
        <v>3004</v>
      </c>
      <c r="F241" s="220" t="s">
        <v>3005</v>
      </c>
      <c r="G241" s="221" t="s">
        <v>2920</v>
      </c>
      <c r="H241" s="222">
        <v>80</v>
      </c>
      <c r="I241" s="223"/>
      <c r="J241" s="224">
        <f>ROUND(I241*H241,2)</f>
        <v>0</v>
      </c>
      <c r="K241" s="220" t="s">
        <v>729</v>
      </c>
      <c r="L241" s="44"/>
      <c r="M241" s="225" t="s">
        <v>1</v>
      </c>
      <c r="N241" s="226" t="s">
        <v>45</v>
      </c>
      <c r="O241" s="91"/>
      <c r="P241" s="227">
        <f>O241*H241</f>
        <v>0</v>
      </c>
      <c r="Q241" s="227">
        <v>0</v>
      </c>
      <c r="R241" s="227">
        <f>Q241*H241</f>
        <v>0</v>
      </c>
      <c r="S241" s="227">
        <v>0</v>
      </c>
      <c r="T241" s="228">
        <f>S241*H241</f>
        <v>0</v>
      </c>
      <c r="U241" s="38"/>
      <c r="V241" s="38"/>
      <c r="W241" s="38"/>
      <c r="X241" s="38"/>
      <c r="Y241" s="38"/>
      <c r="Z241" s="38"/>
      <c r="AA241" s="38"/>
      <c r="AB241" s="38"/>
      <c r="AC241" s="38"/>
      <c r="AD241" s="38"/>
      <c r="AE241" s="38"/>
      <c r="AR241" s="229" t="s">
        <v>188</v>
      </c>
      <c r="AT241" s="229" t="s">
        <v>183</v>
      </c>
      <c r="AU241" s="229" t="s">
        <v>127</v>
      </c>
      <c r="AY241" s="17" t="s">
        <v>181</v>
      </c>
      <c r="BE241" s="230">
        <f>IF(N241="základní",J241,0)</f>
        <v>0</v>
      </c>
      <c r="BF241" s="230">
        <f>IF(N241="snížená",J241,0)</f>
        <v>0</v>
      </c>
      <c r="BG241" s="230">
        <f>IF(N241="zákl. přenesená",J241,0)</f>
        <v>0</v>
      </c>
      <c r="BH241" s="230">
        <f>IF(N241="sníž. přenesená",J241,0)</f>
        <v>0</v>
      </c>
      <c r="BI241" s="230">
        <f>IF(N241="nulová",J241,0)</f>
        <v>0</v>
      </c>
      <c r="BJ241" s="17" t="s">
        <v>127</v>
      </c>
      <c r="BK241" s="230">
        <f>ROUND(I241*H241,2)</f>
        <v>0</v>
      </c>
      <c r="BL241" s="17" t="s">
        <v>188</v>
      </c>
      <c r="BM241" s="229" t="s">
        <v>826</v>
      </c>
    </row>
    <row r="242" s="2" customFormat="1" ht="24.15" customHeight="1">
      <c r="A242" s="38"/>
      <c r="B242" s="39"/>
      <c r="C242" s="218" t="s">
        <v>487</v>
      </c>
      <c r="D242" s="218" t="s">
        <v>183</v>
      </c>
      <c r="E242" s="219" t="s">
        <v>3006</v>
      </c>
      <c r="F242" s="220" t="s">
        <v>3007</v>
      </c>
      <c r="G242" s="221" t="s">
        <v>2920</v>
      </c>
      <c r="H242" s="222">
        <v>10</v>
      </c>
      <c r="I242" s="223"/>
      <c r="J242" s="224">
        <f>ROUND(I242*H242,2)</f>
        <v>0</v>
      </c>
      <c r="K242" s="220" t="s">
        <v>729</v>
      </c>
      <c r="L242" s="44"/>
      <c r="M242" s="225" t="s">
        <v>1</v>
      </c>
      <c r="N242" s="226" t="s">
        <v>45</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188</v>
      </c>
      <c r="AT242" s="229" t="s">
        <v>183</v>
      </c>
      <c r="AU242" s="229" t="s">
        <v>127</v>
      </c>
      <c r="AY242" s="17" t="s">
        <v>181</v>
      </c>
      <c r="BE242" s="230">
        <f>IF(N242="základní",J242,0)</f>
        <v>0</v>
      </c>
      <c r="BF242" s="230">
        <f>IF(N242="snížená",J242,0)</f>
        <v>0</v>
      </c>
      <c r="BG242" s="230">
        <f>IF(N242="zákl. přenesená",J242,0)</f>
        <v>0</v>
      </c>
      <c r="BH242" s="230">
        <f>IF(N242="sníž. přenesená",J242,0)</f>
        <v>0</v>
      </c>
      <c r="BI242" s="230">
        <f>IF(N242="nulová",J242,0)</f>
        <v>0</v>
      </c>
      <c r="BJ242" s="17" t="s">
        <v>127</v>
      </c>
      <c r="BK242" s="230">
        <f>ROUND(I242*H242,2)</f>
        <v>0</v>
      </c>
      <c r="BL242" s="17" t="s">
        <v>188</v>
      </c>
      <c r="BM242" s="229" t="s">
        <v>838</v>
      </c>
    </row>
    <row r="243" s="2" customFormat="1" ht="24.15" customHeight="1">
      <c r="A243" s="38"/>
      <c r="B243" s="39"/>
      <c r="C243" s="218" t="s">
        <v>333</v>
      </c>
      <c r="D243" s="218" t="s">
        <v>183</v>
      </c>
      <c r="E243" s="219" t="s">
        <v>3008</v>
      </c>
      <c r="F243" s="220" t="s">
        <v>3009</v>
      </c>
      <c r="G243" s="221" t="s">
        <v>2920</v>
      </c>
      <c r="H243" s="222">
        <v>32</v>
      </c>
      <c r="I243" s="223"/>
      <c r="J243" s="224">
        <f>ROUND(I243*H243,2)</f>
        <v>0</v>
      </c>
      <c r="K243" s="220" t="s">
        <v>729</v>
      </c>
      <c r="L243" s="44"/>
      <c r="M243" s="225" t="s">
        <v>1</v>
      </c>
      <c r="N243" s="226" t="s">
        <v>45</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188</v>
      </c>
      <c r="AT243" s="229" t="s">
        <v>183</v>
      </c>
      <c r="AU243" s="229" t="s">
        <v>127</v>
      </c>
      <c r="AY243" s="17" t="s">
        <v>181</v>
      </c>
      <c r="BE243" s="230">
        <f>IF(N243="základní",J243,0)</f>
        <v>0</v>
      </c>
      <c r="BF243" s="230">
        <f>IF(N243="snížená",J243,0)</f>
        <v>0</v>
      </c>
      <c r="BG243" s="230">
        <f>IF(N243="zákl. přenesená",J243,0)</f>
        <v>0</v>
      </c>
      <c r="BH243" s="230">
        <f>IF(N243="sníž. přenesená",J243,0)</f>
        <v>0</v>
      </c>
      <c r="BI243" s="230">
        <f>IF(N243="nulová",J243,0)</f>
        <v>0</v>
      </c>
      <c r="BJ243" s="17" t="s">
        <v>127</v>
      </c>
      <c r="BK243" s="230">
        <f>ROUND(I243*H243,2)</f>
        <v>0</v>
      </c>
      <c r="BL243" s="17" t="s">
        <v>188</v>
      </c>
      <c r="BM243" s="229" t="s">
        <v>841</v>
      </c>
    </row>
    <row r="244" s="2" customFormat="1" ht="16.5" customHeight="1">
      <c r="A244" s="38"/>
      <c r="B244" s="39"/>
      <c r="C244" s="218" t="s">
        <v>500</v>
      </c>
      <c r="D244" s="218" t="s">
        <v>183</v>
      </c>
      <c r="E244" s="219" t="s">
        <v>3010</v>
      </c>
      <c r="F244" s="220" t="s">
        <v>3011</v>
      </c>
      <c r="G244" s="221" t="s">
        <v>2920</v>
      </c>
      <c r="H244" s="222">
        <v>8</v>
      </c>
      <c r="I244" s="223"/>
      <c r="J244" s="224">
        <f>ROUND(I244*H244,2)</f>
        <v>0</v>
      </c>
      <c r="K244" s="220" t="s">
        <v>729</v>
      </c>
      <c r="L244" s="44"/>
      <c r="M244" s="225" t="s">
        <v>1</v>
      </c>
      <c r="N244" s="226" t="s">
        <v>45</v>
      </c>
      <c r="O244" s="91"/>
      <c r="P244" s="227">
        <f>O244*H244</f>
        <v>0</v>
      </c>
      <c r="Q244" s="227">
        <v>0</v>
      </c>
      <c r="R244" s="227">
        <f>Q244*H244</f>
        <v>0</v>
      </c>
      <c r="S244" s="227">
        <v>0</v>
      </c>
      <c r="T244" s="228">
        <f>S244*H244</f>
        <v>0</v>
      </c>
      <c r="U244" s="38"/>
      <c r="V244" s="38"/>
      <c r="W244" s="38"/>
      <c r="X244" s="38"/>
      <c r="Y244" s="38"/>
      <c r="Z244" s="38"/>
      <c r="AA244" s="38"/>
      <c r="AB244" s="38"/>
      <c r="AC244" s="38"/>
      <c r="AD244" s="38"/>
      <c r="AE244" s="38"/>
      <c r="AR244" s="229" t="s">
        <v>188</v>
      </c>
      <c r="AT244" s="229" t="s">
        <v>183</v>
      </c>
      <c r="AU244" s="229" t="s">
        <v>127</v>
      </c>
      <c r="AY244" s="17" t="s">
        <v>181</v>
      </c>
      <c r="BE244" s="230">
        <f>IF(N244="základní",J244,0)</f>
        <v>0</v>
      </c>
      <c r="BF244" s="230">
        <f>IF(N244="snížená",J244,0)</f>
        <v>0</v>
      </c>
      <c r="BG244" s="230">
        <f>IF(N244="zákl. přenesená",J244,0)</f>
        <v>0</v>
      </c>
      <c r="BH244" s="230">
        <f>IF(N244="sníž. přenesená",J244,0)</f>
        <v>0</v>
      </c>
      <c r="BI244" s="230">
        <f>IF(N244="nulová",J244,0)</f>
        <v>0</v>
      </c>
      <c r="BJ244" s="17" t="s">
        <v>127</v>
      </c>
      <c r="BK244" s="230">
        <f>ROUND(I244*H244,2)</f>
        <v>0</v>
      </c>
      <c r="BL244" s="17" t="s">
        <v>188</v>
      </c>
      <c r="BM244" s="229" t="s">
        <v>845</v>
      </c>
    </row>
    <row r="245" s="2" customFormat="1" ht="21.75" customHeight="1">
      <c r="A245" s="38"/>
      <c r="B245" s="39"/>
      <c r="C245" s="218" t="s">
        <v>342</v>
      </c>
      <c r="D245" s="218" t="s">
        <v>183</v>
      </c>
      <c r="E245" s="219" t="s">
        <v>3012</v>
      </c>
      <c r="F245" s="220" t="s">
        <v>3013</v>
      </c>
      <c r="G245" s="221" t="s">
        <v>2920</v>
      </c>
      <c r="H245" s="222">
        <v>4</v>
      </c>
      <c r="I245" s="223"/>
      <c r="J245" s="224">
        <f>ROUND(I245*H245,2)</f>
        <v>0</v>
      </c>
      <c r="K245" s="220" t="s">
        <v>729</v>
      </c>
      <c r="L245" s="44"/>
      <c r="M245" s="225" t="s">
        <v>1</v>
      </c>
      <c r="N245" s="226" t="s">
        <v>45</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188</v>
      </c>
      <c r="AT245" s="229" t="s">
        <v>183</v>
      </c>
      <c r="AU245" s="229" t="s">
        <v>127</v>
      </c>
      <c r="AY245" s="17" t="s">
        <v>181</v>
      </c>
      <c r="BE245" s="230">
        <f>IF(N245="základní",J245,0)</f>
        <v>0</v>
      </c>
      <c r="BF245" s="230">
        <f>IF(N245="snížená",J245,0)</f>
        <v>0</v>
      </c>
      <c r="BG245" s="230">
        <f>IF(N245="zákl. přenesená",J245,0)</f>
        <v>0</v>
      </c>
      <c r="BH245" s="230">
        <f>IF(N245="sníž. přenesená",J245,0)</f>
        <v>0</v>
      </c>
      <c r="BI245" s="230">
        <f>IF(N245="nulová",J245,0)</f>
        <v>0</v>
      </c>
      <c r="BJ245" s="17" t="s">
        <v>127</v>
      </c>
      <c r="BK245" s="230">
        <f>ROUND(I245*H245,2)</f>
        <v>0</v>
      </c>
      <c r="BL245" s="17" t="s">
        <v>188</v>
      </c>
      <c r="BM245" s="229" t="s">
        <v>848</v>
      </c>
    </row>
    <row r="246" s="2" customFormat="1" ht="24.15" customHeight="1">
      <c r="A246" s="38"/>
      <c r="B246" s="39"/>
      <c r="C246" s="218" t="s">
        <v>511</v>
      </c>
      <c r="D246" s="218" t="s">
        <v>183</v>
      </c>
      <c r="E246" s="219" t="s">
        <v>3014</v>
      </c>
      <c r="F246" s="220" t="s">
        <v>3015</v>
      </c>
      <c r="G246" s="221" t="s">
        <v>2920</v>
      </c>
      <c r="H246" s="222">
        <v>1</v>
      </c>
      <c r="I246" s="223"/>
      <c r="J246" s="224">
        <f>ROUND(I246*H246,2)</f>
        <v>0</v>
      </c>
      <c r="K246" s="220" t="s">
        <v>729</v>
      </c>
      <c r="L246" s="44"/>
      <c r="M246" s="225" t="s">
        <v>1</v>
      </c>
      <c r="N246" s="226" t="s">
        <v>45</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188</v>
      </c>
      <c r="AT246" s="229" t="s">
        <v>183</v>
      </c>
      <c r="AU246" s="229" t="s">
        <v>127</v>
      </c>
      <c r="AY246" s="17" t="s">
        <v>181</v>
      </c>
      <c r="BE246" s="230">
        <f>IF(N246="základní",J246,0)</f>
        <v>0</v>
      </c>
      <c r="BF246" s="230">
        <f>IF(N246="snížená",J246,0)</f>
        <v>0</v>
      </c>
      <c r="BG246" s="230">
        <f>IF(N246="zákl. přenesená",J246,0)</f>
        <v>0</v>
      </c>
      <c r="BH246" s="230">
        <f>IF(N246="sníž. přenesená",J246,0)</f>
        <v>0</v>
      </c>
      <c r="BI246" s="230">
        <f>IF(N246="nulová",J246,0)</f>
        <v>0</v>
      </c>
      <c r="BJ246" s="17" t="s">
        <v>127</v>
      </c>
      <c r="BK246" s="230">
        <f>ROUND(I246*H246,2)</f>
        <v>0</v>
      </c>
      <c r="BL246" s="17" t="s">
        <v>188</v>
      </c>
      <c r="BM246" s="229" t="s">
        <v>852</v>
      </c>
    </row>
    <row r="247" s="2" customFormat="1" ht="24.15" customHeight="1">
      <c r="A247" s="38"/>
      <c r="B247" s="39"/>
      <c r="C247" s="218" t="s">
        <v>348</v>
      </c>
      <c r="D247" s="218" t="s">
        <v>183</v>
      </c>
      <c r="E247" s="219" t="s">
        <v>3016</v>
      </c>
      <c r="F247" s="220" t="s">
        <v>3017</v>
      </c>
      <c r="G247" s="221" t="s">
        <v>2920</v>
      </c>
      <c r="H247" s="222">
        <v>1</v>
      </c>
      <c r="I247" s="223"/>
      <c r="J247" s="224">
        <f>ROUND(I247*H247,2)</f>
        <v>0</v>
      </c>
      <c r="K247" s="220" t="s">
        <v>729</v>
      </c>
      <c r="L247" s="44"/>
      <c r="M247" s="225" t="s">
        <v>1</v>
      </c>
      <c r="N247" s="226" t="s">
        <v>45</v>
      </c>
      <c r="O247" s="91"/>
      <c r="P247" s="227">
        <f>O247*H247</f>
        <v>0</v>
      </c>
      <c r="Q247" s="227">
        <v>0</v>
      </c>
      <c r="R247" s="227">
        <f>Q247*H247</f>
        <v>0</v>
      </c>
      <c r="S247" s="227">
        <v>0</v>
      </c>
      <c r="T247" s="228">
        <f>S247*H247</f>
        <v>0</v>
      </c>
      <c r="U247" s="38"/>
      <c r="V247" s="38"/>
      <c r="W247" s="38"/>
      <c r="X247" s="38"/>
      <c r="Y247" s="38"/>
      <c r="Z247" s="38"/>
      <c r="AA247" s="38"/>
      <c r="AB247" s="38"/>
      <c r="AC247" s="38"/>
      <c r="AD247" s="38"/>
      <c r="AE247" s="38"/>
      <c r="AR247" s="229" t="s">
        <v>188</v>
      </c>
      <c r="AT247" s="229" t="s">
        <v>183</v>
      </c>
      <c r="AU247" s="229" t="s">
        <v>127</v>
      </c>
      <c r="AY247" s="17" t="s">
        <v>181</v>
      </c>
      <c r="BE247" s="230">
        <f>IF(N247="základní",J247,0)</f>
        <v>0</v>
      </c>
      <c r="BF247" s="230">
        <f>IF(N247="snížená",J247,0)</f>
        <v>0</v>
      </c>
      <c r="BG247" s="230">
        <f>IF(N247="zákl. přenesená",J247,0)</f>
        <v>0</v>
      </c>
      <c r="BH247" s="230">
        <f>IF(N247="sníž. přenesená",J247,0)</f>
        <v>0</v>
      </c>
      <c r="BI247" s="230">
        <f>IF(N247="nulová",J247,0)</f>
        <v>0</v>
      </c>
      <c r="BJ247" s="17" t="s">
        <v>127</v>
      </c>
      <c r="BK247" s="230">
        <f>ROUND(I247*H247,2)</f>
        <v>0</v>
      </c>
      <c r="BL247" s="17" t="s">
        <v>188</v>
      </c>
      <c r="BM247" s="229" t="s">
        <v>855</v>
      </c>
    </row>
    <row r="248" s="2" customFormat="1" ht="16.5" customHeight="1">
      <c r="A248" s="38"/>
      <c r="B248" s="39"/>
      <c r="C248" s="218" t="s">
        <v>522</v>
      </c>
      <c r="D248" s="218" t="s">
        <v>183</v>
      </c>
      <c r="E248" s="219" t="s">
        <v>3018</v>
      </c>
      <c r="F248" s="220" t="s">
        <v>3019</v>
      </c>
      <c r="G248" s="221" t="s">
        <v>2920</v>
      </c>
      <c r="H248" s="222">
        <v>80</v>
      </c>
      <c r="I248" s="223"/>
      <c r="J248" s="224">
        <f>ROUND(I248*H248,2)</f>
        <v>0</v>
      </c>
      <c r="K248" s="220" t="s">
        <v>729</v>
      </c>
      <c r="L248" s="44"/>
      <c r="M248" s="225" t="s">
        <v>1</v>
      </c>
      <c r="N248" s="226" t="s">
        <v>45</v>
      </c>
      <c r="O248" s="91"/>
      <c r="P248" s="227">
        <f>O248*H248</f>
        <v>0</v>
      </c>
      <c r="Q248" s="227">
        <v>0</v>
      </c>
      <c r="R248" s="227">
        <f>Q248*H248</f>
        <v>0</v>
      </c>
      <c r="S248" s="227">
        <v>0</v>
      </c>
      <c r="T248" s="228">
        <f>S248*H248</f>
        <v>0</v>
      </c>
      <c r="U248" s="38"/>
      <c r="V248" s="38"/>
      <c r="W248" s="38"/>
      <c r="X248" s="38"/>
      <c r="Y248" s="38"/>
      <c r="Z248" s="38"/>
      <c r="AA248" s="38"/>
      <c r="AB248" s="38"/>
      <c r="AC248" s="38"/>
      <c r="AD248" s="38"/>
      <c r="AE248" s="38"/>
      <c r="AR248" s="229" t="s">
        <v>188</v>
      </c>
      <c r="AT248" s="229" t="s">
        <v>183</v>
      </c>
      <c r="AU248" s="229" t="s">
        <v>127</v>
      </c>
      <c r="AY248" s="17" t="s">
        <v>181</v>
      </c>
      <c r="BE248" s="230">
        <f>IF(N248="základní",J248,0)</f>
        <v>0</v>
      </c>
      <c r="BF248" s="230">
        <f>IF(N248="snížená",J248,0)</f>
        <v>0</v>
      </c>
      <c r="BG248" s="230">
        <f>IF(N248="zákl. přenesená",J248,0)</f>
        <v>0</v>
      </c>
      <c r="BH248" s="230">
        <f>IF(N248="sníž. přenesená",J248,0)</f>
        <v>0</v>
      </c>
      <c r="BI248" s="230">
        <f>IF(N248="nulová",J248,0)</f>
        <v>0</v>
      </c>
      <c r="BJ248" s="17" t="s">
        <v>127</v>
      </c>
      <c r="BK248" s="230">
        <f>ROUND(I248*H248,2)</f>
        <v>0</v>
      </c>
      <c r="BL248" s="17" t="s">
        <v>188</v>
      </c>
      <c r="BM248" s="229" t="s">
        <v>861</v>
      </c>
    </row>
    <row r="249" s="2" customFormat="1" ht="24.15" customHeight="1">
      <c r="A249" s="38"/>
      <c r="B249" s="39"/>
      <c r="C249" s="218" t="s">
        <v>357</v>
      </c>
      <c r="D249" s="218" t="s">
        <v>183</v>
      </c>
      <c r="E249" s="219" t="s">
        <v>3020</v>
      </c>
      <c r="F249" s="220" t="s">
        <v>2895</v>
      </c>
      <c r="G249" s="221" t="s">
        <v>238</v>
      </c>
      <c r="H249" s="222">
        <v>1750</v>
      </c>
      <c r="I249" s="223"/>
      <c r="J249" s="224">
        <f>ROUND(I249*H249,2)</f>
        <v>0</v>
      </c>
      <c r="K249" s="220" t="s">
        <v>729</v>
      </c>
      <c r="L249" s="44"/>
      <c r="M249" s="225" t="s">
        <v>1</v>
      </c>
      <c r="N249" s="226" t="s">
        <v>45</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188</v>
      </c>
      <c r="AT249" s="229" t="s">
        <v>183</v>
      </c>
      <c r="AU249" s="229" t="s">
        <v>127</v>
      </c>
      <c r="AY249" s="17" t="s">
        <v>181</v>
      </c>
      <c r="BE249" s="230">
        <f>IF(N249="základní",J249,0)</f>
        <v>0</v>
      </c>
      <c r="BF249" s="230">
        <f>IF(N249="snížená",J249,0)</f>
        <v>0</v>
      </c>
      <c r="BG249" s="230">
        <f>IF(N249="zákl. přenesená",J249,0)</f>
        <v>0</v>
      </c>
      <c r="BH249" s="230">
        <f>IF(N249="sníž. přenesená",J249,0)</f>
        <v>0</v>
      </c>
      <c r="BI249" s="230">
        <f>IF(N249="nulová",J249,0)</f>
        <v>0</v>
      </c>
      <c r="BJ249" s="17" t="s">
        <v>127</v>
      </c>
      <c r="BK249" s="230">
        <f>ROUND(I249*H249,2)</f>
        <v>0</v>
      </c>
      <c r="BL249" s="17" t="s">
        <v>188</v>
      </c>
      <c r="BM249" s="229" t="s">
        <v>864</v>
      </c>
    </row>
    <row r="250" s="2" customFormat="1" ht="24.15" customHeight="1">
      <c r="A250" s="38"/>
      <c r="B250" s="39"/>
      <c r="C250" s="218" t="s">
        <v>531</v>
      </c>
      <c r="D250" s="218" t="s">
        <v>183</v>
      </c>
      <c r="E250" s="219" t="s">
        <v>3021</v>
      </c>
      <c r="F250" s="220" t="s">
        <v>2889</v>
      </c>
      <c r="G250" s="221" t="s">
        <v>238</v>
      </c>
      <c r="H250" s="222">
        <v>3250</v>
      </c>
      <c r="I250" s="223"/>
      <c r="J250" s="224">
        <f>ROUND(I250*H250,2)</f>
        <v>0</v>
      </c>
      <c r="K250" s="220" t="s">
        <v>729</v>
      </c>
      <c r="L250" s="44"/>
      <c r="M250" s="225" t="s">
        <v>1</v>
      </c>
      <c r="N250" s="226" t="s">
        <v>45</v>
      </c>
      <c r="O250" s="91"/>
      <c r="P250" s="227">
        <f>O250*H250</f>
        <v>0</v>
      </c>
      <c r="Q250" s="227">
        <v>0</v>
      </c>
      <c r="R250" s="227">
        <f>Q250*H250</f>
        <v>0</v>
      </c>
      <c r="S250" s="227">
        <v>0</v>
      </c>
      <c r="T250" s="228">
        <f>S250*H250</f>
        <v>0</v>
      </c>
      <c r="U250" s="38"/>
      <c r="V250" s="38"/>
      <c r="W250" s="38"/>
      <c r="X250" s="38"/>
      <c r="Y250" s="38"/>
      <c r="Z250" s="38"/>
      <c r="AA250" s="38"/>
      <c r="AB250" s="38"/>
      <c r="AC250" s="38"/>
      <c r="AD250" s="38"/>
      <c r="AE250" s="38"/>
      <c r="AR250" s="229" t="s">
        <v>188</v>
      </c>
      <c r="AT250" s="229" t="s">
        <v>183</v>
      </c>
      <c r="AU250" s="229" t="s">
        <v>127</v>
      </c>
      <c r="AY250" s="17" t="s">
        <v>181</v>
      </c>
      <c r="BE250" s="230">
        <f>IF(N250="základní",J250,0)</f>
        <v>0</v>
      </c>
      <c r="BF250" s="230">
        <f>IF(N250="snížená",J250,0)</f>
        <v>0</v>
      </c>
      <c r="BG250" s="230">
        <f>IF(N250="zákl. přenesená",J250,0)</f>
        <v>0</v>
      </c>
      <c r="BH250" s="230">
        <f>IF(N250="sníž. přenesená",J250,0)</f>
        <v>0</v>
      </c>
      <c r="BI250" s="230">
        <f>IF(N250="nulová",J250,0)</f>
        <v>0</v>
      </c>
      <c r="BJ250" s="17" t="s">
        <v>127</v>
      </c>
      <c r="BK250" s="230">
        <f>ROUND(I250*H250,2)</f>
        <v>0</v>
      </c>
      <c r="BL250" s="17" t="s">
        <v>188</v>
      </c>
      <c r="BM250" s="229" t="s">
        <v>870</v>
      </c>
    </row>
    <row r="251" s="2" customFormat="1" ht="24.15" customHeight="1">
      <c r="A251" s="38"/>
      <c r="B251" s="39"/>
      <c r="C251" s="218" t="s">
        <v>362</v>
      </c>
      <c r="D251" s="218" t="s">
        <v>183</v>
      </c>
      <c r="E251" s="219" t="s">
        <v>3022</v>
      </c>
      <c r="F251" s="220" t="s">
        <v>2891</v>
      </c>
      <c r="G251" s="221" t="s">
        <v>238</v>
      </c>
      <c r="H251" s="222">
        <v>220</v>
      </c>
      <c r="I251" s="223"/>
      <c r="J251" s="224">
        <f>ROUND(I251*H251,2)</f>
        <v>0</v>
      </c>
      <c r="K251" s="220" t="s">
        <v>729</v>
      </c>
      <c r="L251" s="44"/>
      <c r="M251" s="225" t="s">
        <v>1</v>
      </c>
      <c r="N251" s="226" t="s">
        <v>45</v>
      </c>
      <c r="O251" s="91"/>
      <c r="P251" s="227">
        <f>O251*H251</f>
        <v>0</v>
      </c>
      <c r="Q251" s="227">
        <v>0</v>
      </c>
      <c r="R251" s="227">
        <f>Q251*H251</f>
        <v>0</v>
      </c>
      <c r="S251" s="227">
        <v>0</v>
      </c>
      <c r="T251" s="228">
        <f>S251*H251</f>
        <v>0</v>
      </c>
      <c r="U251" s="38"/>
      <c r="V251" s="38"/>
      <c r="W251" s="38"/>
      <c r="X251" s="38"/>
      <c r="Y251" s="38"/>
      <c r="Z251" s="38"/>
      <c r="AA251" s="38"/>
      <c r="AB251" s="38"/>
      <c r="AC251" s="38"/>
      <c r="AD251" s="38"/>
      <c r="AE251" s="38"/>
      <c r="AR251" s="229" t="s">
        <v>188</v>
      </c>
      <c r="AT251" s="229" t="s">
        <v>183</v>
      </c>
      <c r="AU251" s="229" t="s">
        <v>127</v>
      </c>
      <c r="AY251" s="17" t="s">
        <v>181</v>
      </c>
      <c r="BE251" s="230">
        <f>IF(N251="základní",J251,0)</f>
        <v>0</v>
      </c>
      <c r="BF251" s="230">
        <f>IF(N251="snížená",J251,0)</f>
        <v>0</v>
      </c>
      <c r="BG251" s="230">
        <f>IF(N251="zákl. přenesená",J251,0)</f>
        <v>0</v>
      </c>
      <c r="BH251" s="230">
        <f>IF(N251="sníž. přenesená",J251,0)</f>
        <v>0</v>
      </c>
      <c r="BI251" s="230">
        <f>IF(N251="nulová",J251,0)</f>
        <v>0</v>
      </c>
      <c r="BJ251" s="17" t="s">
        <v>127</v>
      </c>
      <c r="BK251" s="230">
        <f>ROUND(I251*H251,2)</f>
        <v>0</v>
      </c>
      <c r="BL251" s="17" t="s">
        <v>188</v>
      </c>
      <c r="BM251" s="229" t="s">
        <v>874</v>
      </c>
    </row>
    <row r="252" s="2" customFormat="1" ht="24.15" customHeight="1">
      <c r="A252" s="38"/>
      <c r="B252" s="39"/>
      <c r="C252" s="218" t="s">
        <v>542</v>
      </c>
      <c r="D252" s="218" t="s">
        <v>183</v>
      </c>
      <c r="E252" s="219" t="s">
        <v>3023</v>
      </c>
      <c r="F252" s="220" t="s">
        <v>2893</v>
      </c>
      <c r="G252" s="221" t="s">
        <v>238</v>
      </c>
      <c r="H252" s="222">
        <v>40</v>
      </c>
      <c r="I252" s="223"/>
      <c r="J252" s="224">
        <f>ROUND(I252*H252,2)</f>
        <v>0</v>
      </c>
      <c r="K252" s="220" t="s">
        <v>729</v>
      </c>
      <c r="L252" s="44"/>
      <c r="M252" s="225" t="s">
        <v>1</v>
      </c>
      <c r="N252" s="226" t="s">
        <v>45</v>
      </c>
      <c r="O252" s="91"/>
      <c r="P252" s="227">
        <f>O252*H252</f>
        <v>0</v>
      </c>
      <c r="Q252" s="227">
        <v>0</v>
      </c>
      <c r="R252" s="227">
        <f>Q252*H252</f>
        <v>0</v>
      </c>
      <c r="S252" s="227">
        <v>0</v>
      </c>
      <c r="T252" s="228">
        <f>S252*H252</f>
        <v>0</v>
      </c>
      <c r="U252" s="38"/>
      <c r="V252" s="38"/>
      <c r="W252" s="38"/>
      <c r="X252" s="38"/>
      <c r="Y252" s="38"/>
      <c r="Z252" s="38"/>
      <c r="AA252" s="38"/>
      <c r="AB252" s="38"/>
      <c r="AC252" s="38"/>
      <c r="AD252" s="38"/>
      <c r="AE252" s="38"/>
      <c r="AR252" s="229" t="s">
        <v>188</v>
      </c>
      <c r="AT252" s="229" t="s">
        <v>183</v>
      </c>
      <c r="AU252" s="229" t="s">
        <v>127</v>
      </c>
      <c r="AY252" s="17" t="s">
        <v>181</v>
      </c>
      <c r="BE252" s="230">
        <f>IF(N252="základní",J252,0)</f>
        <v>0</v>
      </c>
      <c r="BF252" s="230">
        <f>IF(N252="snížená",J252,0)</f>
        <v>0</v>
      </c>
      <c r="BG252" s="230">
        <f>IF(N252="zákl. přenesená",J252,0)</f>
        <v>0</v>
      </c>
      <c r="BH252" s="230">
        <f>IF(N252="sníž. přenesená",J252,0)</f>
        <v>0</v>
      </c>
      <c r="BI252" s="230">
        <f>IF(N252="nulová",J252,0)</f>
        <v>0</v>
      </c>
      <c r="BJ252" s="17" t="s">
        <v>127</v>
      </c>
      <c r="BK252" s="230">
        <f>ROUND(I252*H252,2)</f>
        <v>0</v>
      </c>
      <c r="BL252" s="17" t="s">
        <v>188</v>
      </c>
      <c r="BM252" s="229" t="s">
        <v>880</v>
      </c>
    </row>
    <row r="253" s="2" customFormat="1" ht="24.15" customHeight="1">
      <c r="A253" s="38"/>
      <c r="B253" s="39"/>
      <c r="C253" s="218" t="s">
        <v>368</v>
      </c>
      <c r="D253" s="218" t="s">
        <v>183</v>
      </c>
      <c r="E253" s="219" t="s">
        <v>3024</v>
      </c>
      <c r="F253" s="220" t="s">
        <v>3025</v>
      </c>
      <c r="G253" s="221" t="s">
        <v>2920</v>
      </c>
      <c r="H253" s="222">
        <v>156</v>
      </c>
      <c r="I253" s="223"/>
      <c r="J253" s="224">
        <f>ROUND(I253*H253,2)</f>
        <v>0</v>
      </c>
      <c r="K253" s="220" t="s">
        <v>729</v>
      </c>
      <c r="L253" s="44"/>
      <c r="M253" s="225" t="s">
        <v>1</v>
      </c>
      <c r="N253" s="226" t="s">
        <v>45</v>
      </c>
      <c r="O253" s="91"/>
      <c r="P253" s="227">
        <f>O253*H253</f>
        <v>0</v>
      </c>
      <c r="Q253" s="227">
        <v>0</v>
      </c>
      <c r="R253" s="227">
        <f>Q253*H253</f>
        <v>0</v>
      </c>
      <c r="S253" s="227">
        <v>0</v>
      </c>
      <c r="T253" s="228">
        <f>S253*H253</f>
        <v>0</v>
      </c>
      <c r="U253" s="38"/>
      <c r="V253" s="38"/>
      <c r="W253" s="38"/>
      <c r="X253" s="38"/>
      <c r="Y253" s="38"/>
      <c r="Z253" s="38"/>
      <c r="AA253" s="38"/>
      <c r="AB253" s="38"/>
      <c r="AC253" s="38"/>
      <c r="AD253" s="38"/>
      <c r="AE253" s="38"/>
      <c r="AR253" s="229" t="s">
        <v>188</v>
      </c>
      <c r="AT253" s="229" t="s">
        <v>183</v>
      </c>
      <c r="AU253" s="229" t="s">
        <v>127</v>
      </c>
      <c r="AY253" s="17" t="s">
        <v>181</v>
      </c>
      <c r="BE253" s="230">
        <f>IF(N253="základní",J253,0)</f>
        <v>0</v>
      </c>
      <c r="BF253" s="230">
        <f>IF(N253="snížená",J253,0)</f>
        <v>0</v>
      </c>
      <c r="BG253" s="230">
        <f>IF(N253="zákl. přenesená",J253,0)</f>
        <v>0</v>
      </c>
      <c r="BH253" s="230">
        <f>IF(N253="sníž. přenesená",J253,0)</f>
        <v>0</v>
      </c>
      <c r="BI253" s="230">
        <f>IF(N253="nulová",J253,0)</f>
        <v>0</v>
      </c>
      <c r="BJ253" s="17" t="s">
        <v>127</v>
      </c>
      <c r="BK253" s="230">
        <f>ROUND(I253*H253,2)</f>
        <v>0</v>
      </c>
      <c r="BL253" s="17" t="s">
        <v>188</v>
      </c>
      <c r="BM253" s="229" t="s">
        <v>885</v>
      </c>
    </row>
    <row r="254" s="2" customFormat="1" ht="16.5" customHeight="1">
      <c r="A254" s="38"/>
      <c r="B254" s="39"/>
      <c r="C254" s="218" t="s">
        <v>553</v>
      </c>
      <c r="D254" s="218" t="s">
        <v>183</v>
      </c>
      <c r="E254" s="219" t="s">
        <v>3026</v>
      </c>
      <c r="F254" s="220" t="s">
        <v>3027</v>
      </c>
      <c r="G254" s="221" t="s">
        <v>2920</v>
      </c>
      <c r="H254" s="222">
        <v>8</v>
      </c>
      <c r="I254" s="223"/>
      <c r="J254" s="224">
        <f>ROUND(I254*H254,2)</f>
        <v>0</v>
      </c>
      <c r="K254" s="220" t="s">
        <v>729</v>
      </c>
      <c r="L254" s="44"/>
      <c r="M254" s="225" t="s">
        <v>1</v>
      </c>
      <c r="N254" s="226" t="s">
        <v>45</v>
      </c>
      <c r="O254" s="91"/>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188</v>
      </c>
      <c r="AT254" s="229" t="s">
        <v>183</v>
      </c>
      <c r="AU254" s="229" t="s">
        <v>127</v>
      </c>
      <c r="AY254" s="17" t="s">
        <v>181</v>
      </c>
      <c r="BE254" s="230">
        <f>IF(N254="základní",J254,0)</f>
        <v>0</v>
      </c>
      <c r="BF254" s="230">
        <f>IF(N254="snížená",J254,0)</f>
        <v>0</v>
      </c>
      <c r="BG254" s="230">
        <f>IF(N254="zákl. přenesená",J254,0)</f>
        <v>0</v>
      </c>
      <c r="BH254" s="230">
        <f>IF(N254="sníž. přenesená",J254,0)</f>
        <v>0</v>
      </c>
      <c r="BI254" s="230">
        <f>IF(N254="nulová",J254,0)</f>
        <v>0</v>
      </c>
      <c r="BJ254" s="17" t="s">
        <v>127</v>
      </c>
      <c r="BK254" s="230">
        <f>ROUND(I254*H254,2)</f>
        <v>0</v>
      </c>
      <c r="BL254" s="17" t="s">
        <v>188</v>
      </c>
      <c r="BM254" s="229" t="s">
        <v>890</v>
      </c>
    </row>
    <row r="255" s="12" customFormat="1" ht="22.8" customHeight="1">
      <c r="A255" s="12"/>
      <c r="B255" s="202"/>
      <c r="C255" s="203"/>
      <c r="D255" s="204" t="s">
        <v>78</v>
      </c>
      <c r="E255" s="216" t="s">
        <v>3028</v>
      </c>
      <c r="F255" s="216" t="s">
        <v>3029</v>
      </c>
      <c r="G255" s="203"/>
      <c r="H255" s="203"/>
      <c r="I255" s="206"/>
      <c r="J255" s="217">
        <f>BK255</f>
        <v>0</v>
      </c>
      <c r="K255" s="203"/>
      <c r="L255" s="208"/>
      <c r="M255" s="209"/>
      <c r="N255" s="210"/>
      <c r="O255" s="210"/>
      <c r="P255" s="211">
        <f>SUM(P256:P264)</f>
        <v>0</v>
      </c>
      <c r="Q255" s="210"/>
      <c r="R255" s="211">
        <f>SUM(R256:R264)</f>
        <v>0</v>
      </c>
      <c r="S255" s="210"/>
      <c r="T255" s="212">
        <f>SUM(T256:T264)</f>
        <v>0</v>
      </c>
      <c r="U255" s="12"/>
      <c r="V255" s="12"/>
      <c r="W255" s="12"/>
      <c r="X255" s="12"/>
      <c r="Y255" s="12"/>
      <c r="Z255" s="12"/>
      <c r="AA255" s="12"/>
      <c r="AB255" s="12"/>
      <c r="AC255" s="12"/>
      <c r="AD255" s="12"/>
      <c r="AE255" s="12"/>
      <c r="AR255" s="213" t="s">
        <v>86</v>
      </c>
      <c r="AT255" s="214" t="s">
        <v>78</v>
      </c>
      <c r="AU255" s="214" t="s">
        <v>86</v>
      </c>
      <c r="AY255" s="213" t="s">
        <v>181</v>
      </c>
      <c r="BK255" s="215">
        <f>SUM(BK256:BK264)</f>
        <v>0</v>
      </c>
    </row>
    <row r="256" s="2" customFormat="1" ht="16.5" customHeight="1">
      <c r="A256" s="38"/>
      <c r="B256" s="39"/>
      <c r="C256" s="218" t="s">
        <v>86</v>
      </c>
      <c r="D256" s="218" t="s">
        <v>183</v>
      </c>
      <c r="E256" s="219" t="s">
        <v>3030</v>
      </c>
      <c r="F256" s="220" t="s">
        <v>3031</v>
      </c>
      <c r="G256" s="221" t="s">
        <v>2621</v>
      </c>
      <c r="H256" s="222">
        <v>1</v>
      </c>
      <c r="I256" s="223"/>
      <c r="J256" s="224">
        <f>ROUND(I256*H256,2)</f>
        <v>0</v>
      </c>
      <c r="K256" s="220" t="s">
        <v>729</v>
      </c>
      <c r="L256" s="44"/>
      <c r="M256" s="225" t="s">
        <v>1</v>
      </c>
      <c r="N256" s="226" t="s">
        <v>45</v>
      </c>
      <c r="O256" s="91"/>
      <c r="P256" s="227">
        <f>O256*H256</f>
        <v>0</v>
      </c>
      <c r="Q256" s="227">
        <v>0</v>
      </c>
      <c r="R256" s="227">
        <f>Q256*H256</f>
        <v>0</v>
      </c>
      <c r="S256" s="227">
        <v>0</v>
      </c>
      <c r="T256" s="228">
        <f>S256*H256</f>
        <v>0</v>
      </c>
      <c r="U256" s="38"/>
      <c r="V256" s="38"/>
      <c r="W256" s="38"/>
      <c r="X256" s="38"/>
      <c r="Y256" s="38"/>
      <c r="Z256" s="38"/>
      <c r="AA256" s="38"/>
      <c r="AB256" s="38"/>
      <c r="AC256" s="38"/>
      <c r="AD256" s="38"/>
      <c r="AE256" s="38"/>
      <c r="AR256" s="229" t="s">
        <v>188</v>
      </c>
      <c r="AT256" s="229" t="s">
        <v>183</v>
      </c>
      <c r="AU256" s="229" t="s">
        <v>127</v>
      </c>
      <c r="AY256" s="17" t="s">
        <v>181</v>
      </c>
      <c r="BE256" s="230">
        <f>IF(N256="základní",J256,0)</f>
        <v>0</v>
      </c>
      <c r="BF256" s="230">
        <f>IF(N256="snížená",J256,0)</f>
        <v>0</v>
      </c>
      <c r="BG256" s="230">
        <f>IF(N256="zákl. přenesená",J256,0)</f>
        <v>0</v>
      </c>
      <c r="BH256" s="230">
        <f>IF(N256="sníž. přenesená",J256,0)</f>
        <v>0</v>
      </c>
      <c r="BI256" s="230">
        <f>IF(N256="nulová",J256,0)</f>
        <v>0</v>
      </c>
      <c r="BJ256" s="17" t="s">
        <v>127</v>
      </c>
      <c r="BK256" s="230">
        <f>ROUND(I256*H256,2)</f>
        <v>0</v>
      </c>
      <c r="BL256" s="17" t="s">
        <v>188</v>
      </c>
      <c r="BM256" s="229" t="s">
        <v>894</v>
      </c>
    </row>
    <row r="257" s="2" customFormat="1" ht="16.5" customHeight="1">
      <c r="A257" s="38"/>
      <c r="B257" s="39"/>
      <c r="C257" s="218" t="s">
        <v>127</v>
      </c>
      <c r="D257" s="218" t="s">
        <v>183</v>
      </c>
      <c r="E257" s="219" t="s">
        <v>3032</v>
      </c>
      <c r="F257" s="220" t="s">
        <v>3033</v>
      </c>
      <c r="G257" s="221" t="s">
        <v>2621</v>
      </c>
      <c r="H257" s="222">
        <v>1</v>
      </c>
      <c r="I257" s="223"/>
      <c r="J257" s="224">
        <f>ROUND(I257*H257,2)</f>
        <v>0</v>
      </c>
      <c r="K257" s="220" t="s">
        <v>729</v>
      </c>
      <c r="L257" s="44"/>
      <c r="M257" s="225" t="s">
        <v>1</v>
      </c>
      <c r="N257" s="226" t="s">
        <v>45</v>
      </c>
      <c r="O257" s="91"/>
      <c r="P257" s="227">
        <f>O257*H257</f>
        <v>0</v>
      </c>
      <c r="Q257" s="227">
        <v>0</v>
      </c>
      <c r="R257" s="227">
        <f>Q257*H257</f>
        <v>0</v>
      </c>
      <c r="S257" s="227">
        <v>0</v>
      </c>
      <c r="T257" s="228">
        <f>S257*H257</f>
        <v>0</v>
      </c>
      <c r="U257" s="38"/>
      <c r="V257" s="38"/>
      <c r="W257" s="38"/>
      <c r="X257" s="38"/>
      <c r="Y257" s="38"/>
      <c r="Z257" s="38"/>
      <c r="AA257" s="38"/>
      <c r="AB257" s="38"/>
      <c r="AC257" s="38"/>
      <c r="AD257" s="38"/>
      <c r="AE257" s="38"/>
      <c r="AR257" s="229" t="s">
        <v>188</v>
      </c>
      <c r="AT257" s="229" t="s">
        <v>183</v>
      </c>
      <c r="AU257" s="229" t="s">
        <v>127</v>
      </c>
      <c r="AY257" s="17" t="s">
        <v>181</v>
      </c>
      <c r="BE257" s="230">
        <f>IF(N257="základní",J257,0)</f>
        <v>0</v>
      </c>
      <c r="BF257" s="230">
        <f>IF(N257="snížená",J257,0)</f>
        <v>0</v>
      </c>
      <c r="BG257" s="230">
        <f>IF(N257="zákl. přenesená",J257,0)</f>
        <v>0</v>
      </c>
      <c r="BH257" s="230">
        <f>IF(N257="sníž. přenesená",J257,0)</f>
        <v>0</v>
      </c>
      <c r="BI257" s="230">
        <f>IF(N257="nulová",J257,0)</f>
        <v>0</v>
      </c>
      <c r="BJ257" s="17" t="s">
        <v>127</v>
      </c>
      <c r="BK257" s="230">
        <f>ROUND(I257*H257,2)</f>
        <v>0</v>
      </c>
      <c r="BL257" s="17" t="s">
        <v>188</v>
      </c>
      <c r="BM257" s="229" t="s">
        <v>901</v>
      </c>
    </row>
    <row r="258" s="2" customFormat="1" ht="16.5" customHeight="1">
      <c r="A258" s="38"/>
      <c r="B258" s="39"/>
      <c r="C258" s="218" t="s">
        <v>200</v>
      </c>
      <c r="D258" s="218" t="s">
        <v>183</v>
      </c>
      <c r="E258" s="219" t="s">
        <v>3034</v>
      </c>
      <c r="F258" s="220" t="s">
        <v>3035</v>
      </c>
      <c r="G258" s="221" t="s">
        <v>2621</v>
      </c>
      <c r="H258" s="222">
        <v>1</v>
      </c>
      <c r="I258" s="223"/>
      <c r="J258" s="224">
        <f>ROUND(I258*H258,2)</f>
        <v>0</v>
      </c>
      <c r="K258" s="220" t="s">
        <v>729</v>
      </c>
      <c r="L258" s="44"/>
      <c r="M258" s="225" t="s">
        <v>1</v>
      </c>
      <c r="N258" s="226" t="s">
        <v>45</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188</v>
      </c>
      <c r="AT258" s="229" t="s">
        <v>183</v>
      </c>
      <c r="AU258" s="229" t="s">
        <v>127</v>
      </c>
      <c r="AY258" s="17" t="s">
        <v>181</v>
      </c>
      <c r="BE258" s="230">
        <f>IF(N258="základní",J258,0)</f>
        <v>0</v>
      </c>
      <c r="BF258" s="230">
        <f>IF(N258="snížená",J258,0)</f>
        <v>0</v>
      </c>
      <c r="BG258" s="230">
        <f>IF(N258="zákl. přenesená",J258,0)</f>
        <v>0</v>
      </c>
      <c r="BH258" s="230">
        <f>IF(N258="sníž. přenesená",J258,0)</f>
        <v>0</v>
      </c>
      <c r="BI258" s="230">
        <f>IF(N258="nulová",J258,0)</f>
        <v>0</v>
      </c>
      <c r="BJ258" s="17" t="s">
        <v>127</v>
      </c>
      <c r="BK258" s="230">
        <f>ROUND(I258*H258,2)</f>
        <v>0</v>
      </c>
      <c r="BL258" s="17" t="s">
        <v>188</v>
      </c>
      <c r="BM258" s="229" t="s">
        <v>906</v>
      </c>
    </row>
    <row r="259" s="2" customFormat="1" ht="16.5" customHeight="1">
      <c r="A259" s="38"/>
      <c r="B259" s="39"/>
      <c r="C259" s="218" t="s">
        <v>188</v>
      </c>
      <c r="D259" s="218" t="s">
        <v>183</v>
      </c>
      <c r="E259" s="219" t="s">
        <v>3036</v>
      </c>
      <c r="F259" s="220" t="s">
        <v>3037</v>
      </c>
      <c r="G259" s="221" t="s">
        <v>2454</v>
      </c>
      <c r="H259" s="222">
        <v>67</v>
      </c>
      <c r="I259" s="223"/>
      <c r="J259" s="224">
        <f>ROUND(I259*H259,2)</f>
        <v>0</v>
      </c>
      <c r="K259" s="220" t="s">
        <v>729</v>
      </c>
      <c r="L259" s="44"/>
      <c r="M259" s="225" t="s">
        <v>1</v>
      </c>
      <c r="N259" s="226" t="s">
        <v>45</v>
      </c>
      <c r="O259" s="91"/>
      <c r="P259" s="227">
        <f>O259*H259</f>
        <v>0</v>
      </c>
      <c r="Q259" s="227">
        <v>0</v>
      </c>
      <c r="R259" s="227">
        <f>Q259*H259</f>
        <v>0</v>
      </c>
      <c r="S259" s="227">
        <v>0</v>
      </c>
      <c r="T259" s="228">
        <f>S259*H259</f>
        <v>0</v>
      </c>
      <c r="U259" s="38"/>
      <c r="V259" s="38"/>
      <c r="W259" s="38"/>
      <c r="X259" s="38"/>
      <c r="Y259" s="38"/>
      <c r="Z259" s="38"/>
      <c r="AA259" s="38"/>
      <c r="AB259" s="38"/>
      <c r="AC259" s="38"/>
      <c r="AD259" s="38"/>
      <c r="AE259" s="38"/>
      <c r="AR259" s="229" t="s">
        <v>188</v>
      </c>
      <c r="AT259" s="229" t="s">
        <v>183</v>
      </c>
      <c r="AU259" s="229" t="s">
        <v>127</v>
      </c>
      <c r="AY259" s="17" t="s">
        <v>181</v>
      </c>
      <c r="BE259" s="230">
        <f>IF(N259="základní",J259,0)</f>
        <v>0</v>
      </c>
      <c r="BF259" s="230">
        <f>IF(N259="snížená",J259,0)</f>
        <v>0</v>
      </c>
      <c r="BG259" s="230">
        <f>IF(N259="zákl. přenesená",J259,0)</f>
        <v>0</v>
      </c>
      <c r="BH259" s="230">
        <f>IF(N259="sníž. přenesená",J259,0)</f>
        <v>0</v>
      </c>
      <c r="BI259" s="230">
        <f>IF(N259="nulová",J259,0)</f>
        <v>0</v>
      </c>
      <c r="BJ259" s="17" t="s">
        <v>127</v>
      </c>
      <c r="BK259" s="230">
        <f>ROUND(I259*H259,2)</f>
        <v>0</v>
      </c>
      <c r="BL259" s="17" t="s">
        <v>188</v>
      </c>
      <c r="BM259" s="229" t="s">
        <v>911</v>
      </c>
    </row>
    <row r="260" s="2" customFormat="1" ht="16.5" customHeight="1">
      <c r="A260" s="38"/>
      <c r="B260" s="39"/>
      <c r="C260" s="218" t="s">
        <v>211</v>
      </c>
      <c r="D260" s="218" t="s">
        <v>183</v>
      </c>
      <c r="E260" s="219" t="s">
        <v>3038</v>
      </c>
      <c r="F260" s="220" t="s">
        <v>3039</v>
      </c>
      <c r="G260" s="221" t="s">
        <v>2454</v>
      </c>
      <c r="H260" s="222">
        <v>5</v>
      </c>
      <c r="I260" s="223"/>
      <c r="J260" s="224">
        <f>ROUND(I260*H260,2)</f>
        <v>0</v>
      </c>
      <c r="K260" s="220" t="s">
        <v>729</v>
      </c>
      <c r="L260" s="44"/>
      <c r="M260" s="225" t="s">
        <v>1</v>
      </c>
      <c r="N260" s="226" t="s">
        <v>45</v>
      </c>
      <c r="O260" s="91"/>
      <c r="P260" s="227">
        <f>O260*H260</f>
        <v>0</v>
      </c>
      <c r="Q260" s="227">
        <v>0</v>
      </c>
      <c r="R260" s="227">
        <f>Q260*H260</f>
        <v>0</v>
      </c>
      <c r="S260" s="227">
        <v>0</v>
      </c>
      <c r="T260" s="228">
        <f>S260*H260</f>
        <v>0</v>
      </c>
      <c r="U260" s="38"/>
      <c r="V260" s="38"/>
      <c r="W260" s="38"/>
      <c r="X260" s="38"/>
      <c r="Y260" s="38"/>
      <c r="Z260" s="38"/>
      <c r="AA260" s="38"/>
      <c r="AB260" s="38"/>
      <c r="AC260" s="38"/>
      <c r="AD260" s="38"/>
      <c r="AE260" s="38"/>
      <c r="AR260" s="229" t="s">
        <v>188</v>
      </c>
      <c r="AT260" s="229" t="s">
        <v>183</v>
      </c>
      <c r="AU260" s="229" t="s">
        <v>127</v>
      </c>
      <c r="AY260" s="17" t="s">
        <v>181</v>
      </c>
      <c r="BE260" s="230">
        <f>IF(N260="základní",J260,0)</f>
        <v>0</v>
      </c>
      <c r="BF260" s="230">
        <f>IF(N260="snížená",J260,0)</f>
        <v>0</v>
      </c>
      <c r="BG260" s="230">
        <f>IF(N260="zákl. přenesená",J260,0)</f>
        <v>0</v>
      </c>
      <c r="BH260" s="230">
        <f>IF(N260="sníž. přenesená",J260,0)</f>
        <v>0</v>
      </c>
      <c r="BI260" s="230">
        <f>IF(N260="nulová",J260,0)</f>
        <v>0</v>
      </c>
      <c r="BJ260" s="17" t="s">
        <v>127</v>
      </c>
      <c r="BK260" s="230">
        <f>ROUND(I260*H260,2)</f>
        <v>0</v>
      </c>
      <c r="BL260" s="17" t="s">
        <v>188</v>
      </c>
      <c r="BM260" s="229" t="s">
        <v>916</v>
      </c>
    </row>
    <row r="261" s="2" customFormat="1" ht="16.5" customHeight="1">
      <c r="A261" s="38"/>
      <c r="B261" s="39"/>
      <c r="C261" s="218" t="s">
        <v>203</v>
      </c>
      <c r="D261" s="218" t="s">
        <v>183</v>
      </c>
      <c r="E261" s="219" t="s">
        <v>3040</v>
      </c>
      <c r="F261" s="220" t="s">
        <v>3041</v>
      </c>
      <c r="G261" s="221" t="s">
        <v>2454</v>
      </c>
      <c r="H261" s="222">
        <v>10</v>
      </c>
      <c r="I261" s="223"/>
      <c r="J261" s="224">
        <f>ROUND(I261*H261,2)</f>
        <v>0</v>
      </c>
      <c r="K261" s="220" t="s">
        <v>729</v>
      </c>
      <c r="L261" s="44"/>
      <c r="M261" s="225" t="s">
        <v>1</v>
      </c>
      <c r="N261" s="226" t="s">
        <v>45</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188</v>
      </c>
      <c r="AT261" s="229" t="s">
        <v>183</v>
      </c>
      <c r="AU261" s="229" t="s">
        <v>127</v>
      </c>
      <c r="AY261" s="17" t="s">
        <v>181</v>
      </c>
      <c r="BE261" s="230">
        <f>IF(N261="základní",J261,0)</f>
        <v>0</v>
      </c>
      <c r="BF261" s="230">
        <f>IF(N261="snížená",J261,0)</f>
        <v>0</v>
      </c>
      <c r="BG261" s="230">
        <f>IF(N261="zákl. přenesená",J261,0)</f>
        <v>0</v>
      </c>
      <c r="BH261" s="230">
        <f>IF(N261="sníž. přenesená",J261,0)</f>
        <v>0</v>
      </c>
      <c r="BI261" s="230">
        <f>IF(N261="nulová",J261,0)</f>
        <v>0</v>
      </c>
      <c r="BJ261" s="17" t="s">
        <v>127</v>
      </c>
      <c r="BK261" s="230">
        <f>ROUND(I261*H261,2)</f>
        <v>0</v>
      </c>
      <c r="BL261" s="17" t="s">
        <v>188</v>
      </c>
      <c r="BM261" s="229" t="s">
        <v>923</v>
      </c>
    </row>
    <row r="262" s="2" customFormat="1" ht="16.5" customHeight="1">
      <c r="A262" s="38"/>
      <c r="B262" s="39"/>
      <c r="C262" s="218" t="s">
        <v>220</v>
      </c>
      <c r="D262" s="218" t="s">
        <v>183</v>
      </c>
      <c r="E262" s="219" t="s">
        <v>78</v>
      </c>
      <c r="F262" s="220" t="s">
        <v>3042</v>
      </c>
      <c r="G262" s="221" t="s">
        <v>2454</v>
      </c>
      <c r="H262" s="222">
        <v>2</v>
      </c>
      <c r="I262" s="223"/>
      <c r="J262" s="224">
        <f>ROUND(I262*H262,2)</f>
        <v>0</v>
      </c>
      <c r="K262" s="220" t="s">
        <v>729</v>
      </c>
      <c r="L262" s="44"/>
      <c r="M262" s="225" t="s">
        <v>1</v>
      </c>
      <c r="N262" s="226" t="s">
        <v>45</v>
      </c>
      <c r="O262" s="91"/>
      <c r="P262" s="227">
        <f>O262*H262</f>
        <v>0</v>
      </c>
      <c r="Q262" s="227">
        <v>0</v>
      </c>
      <c r="R262" s="227">
        <f>Q262*H262</f>
        <v>0</v>
      </c>
      <c r="S262" s="227">
        <v>0</v>
      </c>
      <c r="T262" s="228">
        <f>S262*H262</f>
        <v>0</v>
      </c>
      <c r="U262" s="38"/>
      <c r="V262" s="38"/>
      <c r="W262" s="38"/>
      <c r="X262" s="38"/>
      <c r="Y262" s="38"/>
      <c r="Z262" s="38"/>
      <c r="AA262" s="38"/>
      <c r="AB262" s="38"/>
      <c r="AC262" s="38"/>
      <c r="AD262" s="38"/>
      <c r="AE262" s="38"/>
      <c r="AR262" s="229" t="s">
        <v>188</v>
      </c>
      <c r="AT262" s="229" t="s">
        <v>183</v>
      </c>
      <c r="AU262" s="229" t="s">
        <v>127</v>
      </c>
      <c r="AY262" s="17" t="s">
        <v>181</v>
      </c>
      <c r="BE262" s="230">
        <f>IF(N262="základní",J262,0)</f>
        <v>0</v>
      </c>
      <c r="BF262" s="230">
        <f>IF(N262="snížená",J262,0)</f>
        <v>0</v>
      </c>
      <c r="BG262" s="230">
        <f>IF(N262="zákl. přenesená",J262,0)</f>
        <v>0</v>
      </c>
      <c r="BH262" s="230">
        <f>IF(N262="sníž. přenesená",J262,0)</f>
        <v>0</v>
      </c>
      <c r="BI262" s="230">
        <f>IF(N262="nulová",J262,0)</f>
        <v>0</v>
      </c>
      <c r="BJ262" s="17" t="s">
        <v>127</v>
      </c>
      <c r="BK262" s="230">
        <f>ROUND(I262*H262,2)</f>
        <v>0</v>
      </c>
      <c r="BL262" s="17" t="s">
        <v>188</v>
      </c>
      <c r="BM262" s="229" t="s">
        <v>931</v>
      </c>
    </row>
    <row r="263" s="2" customFormat="1" ht="16.5" customHeight="1">
      <c r="A263" s="38"/>
      <c r="B263" s="39"/>
      <c r="C263" s="218" t="s">
        <v>208</v>
      </c>
      <c r="D263" s="218" t="s">
        <v>183</v>
      </c>
      <c r="E263" s="219" t="s">
        <v>3043</v>
      </c>
      <c r="F263" s="220" t="s">
        <v>3044</v>
      </c>
      <c r="G263" s="221" t="s">
        <v>2454</v>
      </c>
      <c r="H263" s="222">
        <v>3</v>
      </c>
      <c r="I263" s="223"/>
      <c r="J263" s="224">
        <f>ROUND(I263*H263,2)</f>
        <v>0</v>
      </c>
      <c r="K263" s="220" t="s">
        <v>729</v>
      </c>
      <c r="L263" s="44"/>
      <c r="M263" s="225" t="s">
        <v>1</v>
      </c>
      <c r="N263" s="226" t="s">
        <v>45</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188</v>
      </c>
      <c r="AT263" s="229" t="s">
        <v>183</v>
      </c>
      <c r="AU263" s="229" t="s">
        <v>127</v>
      </c>
      <c r="AY263" s="17" t="s">
        <v>181</v>
      </c>
      <c r="BE263" s="230">
        <f>IF(N263="základní",J263,0)</f>
        <v>0</v>
      </c>
      <c r="BF263" s="230">
        <f>IF(N263="snížená",J263,0)</f>
        <v>0</v>
      </c>
      <c r="BG263" s="230">
        <f>IF(N263="zákl. přenesená",J263,0)</f>
        <v>0</v>
      </c>
      <c r="BH263" s="230">
        <f>IF(N263="sníž. přenesená",J263,0)</f>
        <v>0</v>
      </c>
      <c r="BI263" s="230">
        <f>IF(N263="nulová",J263,0)</f>
        <v>0</v>
      </c>
      <c r="BJ263" s="17" t="s">
        <v>127</v>
      </c>
      <c r="BK263" s="230">
        <f>ROUND(I263*H263,2)</f>
        <v>0</v>
      </c>
      <c r="BL263" s="17" t="s">
        <v>188</v>
      </c>
      <c r="BM263" s="229" t="s">
        <v>937</v>
      </c>
    </row>
    <row r="264" s="2" customFormat="1" ht="16.5" customHeight="1">
      <c r="A264" s="38"/>
      <c r="B264" s="39"/>
      <c r="C264" s="218" t="s">
        <v>232</v>
      </c>
      <c r="D264" s="218" t="s">
        <v>183</v>
      </c>
      <c r="E264" s="219" t="s">
        <v>3045</v>
      </c>
      <c r="F264" s="220" t="s">
        <v>3046</v>
      </c>
      <c r="G264" s="221" t="s">
        <v>2454</v>
      </c>
      <c r="H264" s="222">
        <v>4</v>
      </c>
      <c r="I264" s="223"/>
      <c r="J264" s="224">
        <f>ROUND(I264*H264,2)</f>
        <v>0</v>
      </c>
      <c r="K264" s="220" t="s">
        <v>729</v>
      </c>
      <c r="L264" s="44"/>
      <c r="M264" s="225" t="s">
        <v>1</v>
      </c>
      <c r="N264" s="226" t="s">
        <v>45</v>
      </c>
      <c r="O264" s="91"/>
      <c r="P264" s="227">
        <f>O264*H264</f>
        <v>0</v>
      </c>
      <c r="Q264" s="227">
        <v>0</v>
      </c>
      <c r="R264" s="227">
        <f>Q264*H264</f>
        <v>0</v>
      </c>
      <c r="S264" s="227">
        <v>0</v>
      </c>
      <c r="T264" s="228">
        <f>S264*H264</f>
        <v>0</v>
      </c>
      <c r="U264" s="38"/>
      <c r="V264" s="38"/>
      <c r="W264" s="38"/>
      <c r="X264" s="38"/>
      <c r="Y264" s="38"/>
      <c r="Z264" s="38"/>
      <c r="AA264" s="38"/>
      <c r="AB264" s="38"/>
      <c r="AC264" s="38"/>
      <c r="AD264" s="38"/>
      <c r="AE264" s="38"/>
      <c r="AR264" s="229" t="s">
        <v>188</v>
      </c>
      <c r="AT264" s="229" t="s">
        <v>183</v>
      </c>
      <c r="AU264" s="229" t="s">
        <v>127</v>
      </c>
      <c r="AY264" s="17" t="s">
        <v>181</v>
      </c>
      <c r="BE264" s="230">
        <f>IF(N264="základní",J264,0)</f>
        <v>0</v>
      </c>
      <c r="BF264" s="230">
        <f>IF(N264="snížená",J264,0)</f>
        <v>0</v>
      </c>
      <c r="BG264" s="230">
        <f>IF(N264="zákl. přenesená",J264,0)</f>
        <v>0</v>
      </c>
      <c r="BH264" s="230">
        <f>IF(N264="sníž. přenesená",J264,0)</f>
        <v>0</v>
      </c>
      <c r="BI264" s="230">
        <f>IF(N264="nulová",J264,0)</f>
        <v>0</v>
      </c>
      <c r="BJ264" s="17" t="s">
        <v>127</v>
      </c>
      <c r="BK264" s="230">
        <f>ROUND(I264*H264,2)</f>
        <v>0</v>
      </c>
      <c r="BL264" s="17" t="s">
        <v>188</v>
      </c>
      <c r="BM264" s="229" t="s">
        <v>941</v>
      </c>
    </row>
    <row r="265" s="12" customFormat="1" ht="25.92" customHeight="1">
      <c r="A265" s="12"/>
      <c r="B265" s="202"/>
      <c r="C265" s="203"/>
      <c r="D265" s="204" t="s">
        <v>78</v>
      </c>
      <c r="E265" s="205" t="s">
        <v>2633</v>
      </c>
      <c r="F265" s="205" t="s">
        <v>2634</v>
      </c>
      <c r="G265" s="203"/>
      <c r="H265" s="203"/>
      <c r="I265" s="206"/>
      <c r="J265" s="207">
        <f>BK265</f>
        <v>0</v>
      </c>
      <c r="K265" s="203"/>
      <c r="L265" s="208"/>
      <c r="M265" s="209"/>
      <c r="N265" s="210"/>
      <c r="O265" s="210"/>
      <c r="P265" s="211">
        <f>SUM(P266:P267)</f>
        <v>0</v>
      </c>
      <c r="Q265" s="210"/>
      <c r="R265" s="211">
        <f>SUM(R266:R267)</f>
        <v>0</v>
      </c>
      <c r="S265" s="210"/>
      <c r="T265" s="212">
        <f>SUM(T266:T267)</f>
        <v>0</v>
      </c>
      <c r="U265" s="12"/>
      <c r="V265" s="12"/>
      <c r="W265" s="12"/>
      <c r="X265" s="12"/>
      <c r="Y265" s="12"/>
      <c r="Z265" s="12"/>
      <c r="AA265" s="12"/>
      <c r="AB265" s="12"/>
      <c r="AC265" s="12"/>
      <c r="AD265" s="12"/>
      <c r="AE265" s="12"/>
      <c r="AR265" s="213" t="s">
        <v>188</v>
      </c>
      <c r="AT265" s="214" t="s">
        <v>78</v>
      </c>
      <c r="AU265" s="214" t="s">
        <v>79</v>
      </c>
      <c r="AY265" s="213" t="s">
        <v>181</v>
      </c>
      <c r="BK265" s="215">
        <f>SUM(BK266:BK267)</f>
        <v>0</v>
      </c>
    </row>
    <row r="266" s="2" customFormat="1" ht="16.5" customHeight="1">
      <c r="A266" s="38"/>
      <c r="B266" s="39"/>
      <c r="C266" s="218" t="s">
        <v>86</v>
      </c>
      <c r="D266" s="218" t="s">
        <v>183</v>
      </c>
      <c r="E266" s="219" t="s">
        <v>3047</v>
      </c>
      <c r="F266" s="220" t="s">
        <v>3048</v>
      </c>
      <c r="G266" s="221" t="s">
        <v>2454</v>
      </c>
      <c r="H266" s="222">
        <v>1</v>
      </c>
      <c r="I266" s="223"/>
      <c r="J266" s="224">
        <f>ROUND(I266*H266,2)</f>
        <v>0</v>
      </c>
      <c r="K266" s="220" t="s">
        <v>729</v>
      </c>
      <c r="L266" s="44"/>
      <c r="M266" s="225" t="s">
        <v>1</v>
      </c>
      <c r="N266" s="226" t="s">
        <v>45</v>
      </c>
      <c r="O266" s="91"/>
      <c r="P266" s="227">
        <f>O266*H266</f>
        <v>0</v>
      </c>
      <c r="Q266" s="227">
        <v>0</v>
      </c>
      <c r="R266" s="227">
        <f>Q266*H266</f>
        <v>0</v>
      </c>
      <c r="S266" s="227">
        <v>0</v>
      </c>
      <c r="T266" s="228">
        <f>S266*H266</f>
        <v>0</v>
      </c>
      <c r="U266" s="38"/>
      <c r="V266" s="38"/>
      <c r="W266" s="38"/>
      <c r="X266" s="38"/>
      <c r="Y266" s="38"/>
      <c r="Z266" s="38"/>
      <c r="AA266" s="38"/>
      <c r="AB266" s="38"/>
      <c r="AC266" s="38"/>
      <c r="AD266" s="38"/>
      <c r="AE266" s="38"/>
      <c r="AR266" s="229" t="s">
        <v>2638</v>
      </c>
      <c r="AT266" s="229" t="s">
        <v>183</v>
      </c>
      <c r="AU266" s="229" t="s">
        <v>86</v>
      </c>
      <c r="AY266" s="17" t="s">
        <v>181</v>
      </c>
      <c r="BE266" s="230">
        <f>IF(N266="základní",J266,0)</f>
        <v>0</v>
      </c>
      <c r="BF266" s="230">
        <f>IF(N266="snížená",J266,0)</f>
        <v>0</v>
      </c>
      <c r="BG266" s="230">
        <f>IF(N266="zákl. přenesená",J266,0)</f>
        <v>0</v>
      </c>
      <c r="BH266" s="230">
        <f>IF(N266="sníž. přenesená",J266,0)</f>
        <v>0</v>
      </c>
      <c r="BI266" s="230">
        <f>IF(N266="nulová",J266,0)</f>
        <v>0</v>
      </c>
      <c r="BJ266" s="17" t="s">
        <v>127</v>
      </c>
      <c r="BK266" s="230">
        <f>ROUND(I266*H266,2)</f>
        <v>0</v>
      </c>
      <c r="BL266" s="17" t="s">
        <v>2638</v>
      </c>
      <c r="BM266" s="229" t="s">
        <v>946</v>
      </c>
    </row>
    <row r="267" s="2" customFormat="1" ht="16.5" customHeight="1">
      <c r="A267" s="38"/>
      <c r="B267" s="39"/>
      <c r="C267" s="218" t="s">
        <v>127</v>
      </c>
      <c r="D267" s="218" t="s">
        <v>183</v>
      </c>
      <c r="E267" s="219" t="s">
        <v>3049</v>
      </c>
      <c r="F267" s="220" t="s">
        <v>3050</v>
      </c>
      <c r="G267" s="221" t="s">
        <v>2454</v>
      </c>
      <c r="H267" s="222">
        <v>1</v>
      </c>
      <c r="I267" s="223"/>
      <c r="J267" s="224">
        <f>ROUND(I267*H267,2)</f>
        <v>0</v>
      </c>
      <c r="K267" s="220" t="s">
        <v>729</v>
      </c>
      <c r="L267" s="44"/>
      <c r="M267" s="225" t="s">
        <v>1</v>
      </c>
      <c r="N267" s="226" t="s">
        <v>45</v>
      </c>
      <c r="O267" s="91"/>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2638</v>
      </c>
      <c r="AT267" s="229" t="s">
        <v>183</v>
      </c>
      <c r="AU267" s="229" t="s">
        <v>86</v>
      </c>
      <c r="AY267" s="17" t="s">
        <v>181</v>
      </c>
      <c r="BE267" s="230">
        <f>IF(N267="základní",J267,0)</f>
        <v>0</v>
      </c>
      <c r="BF267" s="230">
        <f>IF(N267="snížená",J267,0)</f>
        <v>0</v>
      </c>
      <c r="BG267" s="230">
        <f>IF(N267="zákl. přenesená",J267,0)</f>
        <v>0</v>
      </c>
      <c r="BH267" s="230">
        <f>IF(N267="sníž. přenesená",J267,0)</f>
        <v>0</v>
      </c>
      <c r="BI267" s="230">
        <f>IF(N267="nulová",J267,0)</f>
        <v>0</v>
      </c>
      <c r="BJ267" s="17" t="s">
        <v>127</v>
      </c>
      <c r="BK267" s="230">
        <f>ROUND(I267*H267,2)</f>
        <v>0</v>
      </c>
      <c r="BL267" s="17" t="s">
        <v>2638</v>
      </c>
      <c r="BM267" s="229" t="s">
        <v>950</v>
      </c>
    </row>
    <row r="268" s="12" customFormat="1" ht="25.92" customHeight="1">
      <c r="A268" s="12"/>
      <c r="B268" s="202"/>
      <c r="C268" s="203"/>
      <c r="D268" s="204" t="s">
        <v>78</v>
      </c>
      <c r="E268" s="205" t="s">
        <v>132</v>
      </c>
      <c r="F268" s="205" t="s">
        <v>3051</v>
      </c>
      <c r="G268" s="203"/>
      <c r="H268" s="203"/>
      <c r="I268" s="206"/>
      <c r="J268" s="207">
        <f>BK268</f>
        <v>0</v>
      </c>
      <c r="K268" s="203"/>
      <c r="L268" s="208"/>
      <c r="M268" s="209"/>
      <c r="N268" s="210"/>
      <c r="O268" s="210"/>
      <c r="P268" s="211">
        <f>SUM(P269:P271)</f>
        <v>0</v>
      </c>
      <c r="Q268" s="210"/>
      <c r="R268" s="211">
        <f>SUM(R269:R271)</f>
        <v>0</v>
      </c>
      <c r="S268" s="210"/>
      <c r="T268" s="212">
        <f>SUM(T269:T271)</f>
        <v>0</v>
      </c>
      <c r="U268" s="12"/>
      <c r="V268" s="12"/>
      <c r="W268" s="12"/>
      <c r="X268" s="12"/>
      <c r="Y268" s="12"/>
      <c r="Z268" s="12"/>
      <c r="AA268" s="12"/>
      <c r="AB268" s="12"/>
      <c r="AC268" s="12"/>
      <c r="AD268" s="12"/>
      <c r="AE268" s="12"/>
      <c r="AR268" s="213" t="s">
        <v>211</v>
      </c>
      <c r="AT268" s="214" t="s">
        <v>78</v>
      </c>
      <c r="AU268" s="214" t="s">
        <v>79</v>
      </c>
      <c r="AY268" s="213" t="s">
        <v>181</v>
      </c>
      <c r="BK268" s="215">
        <f>SUM(BK269:BK271)</f>
        <v>0</v>
      </c>
    </row>
    <row r="269" s="2" customFormat="1" ht="24.15" customHeight="1">
      <c r="A269" s="38"/>
      <c r="B269" s="39"/>
      <c r="C269" s="218" t="s">
        <v>127</v>
      </c>
      <c r="D269" s="218" t="s">
        <v>183</v>
      </c>
      <c r="E269" s="219" t="s">
        <v>3052</v>
      </c>
      <c r="F269" s="220" t="s">
        <v>3053</v>
      </c>
      <c r="G269" s="221" t="s">
        <v>1473</v>
      </c>
      <c r="H269" s="222">
        <v>1</v>
      </c>
      <c r="I269" s="223"/>
      <c r="J269" s="224">
        <f>ROUND(I269*H269,2)</f>
        <v>0</v>
      </c>
      <c r="K269" s="220" t="s">
        <v>729</v>
      </c>
      <c r="L269" s="44"/>
      <c r="M269" s="225" t="s">
        <v>1</v>
      </c>
      <c r="N269" s="226" t="s">
        <v>45</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188</v>
      </c>
      <c r="AT269" s="229" t="s">
        <v>183</v>
      </c>
      <c r="AU269" s="229" t="s">
        <v>86</v>
      </c>
      <c r="AY269" s="17" t="s">
        <v>181</v>
      </c>
      <c r="BE269" s="230">
        <f>IF(N269="základní",J269,0)</f>
        <v>0</v>
      </c>
      <c r="BF269" s="230">
        <f>IF(N269="snížená",J269,0)</f>
        <v>0</v>
      </c>
      <c r="BG269" s="230">
        <f>IF(N269="zákl. přenesená",J269,0)</f>
        <v>0</v>
      </c>
      <c r="BH269" s="230">
        <f>IF(N269="sníž. přenesená",J269,0)</f>
        <v>0</v>
      </c>
      <c r="BI269" s="230">
        <f>IF(N269="nulová",J269,0)</f>
        <v>0</v>
      </c>
      <c r="BJ269" s="17" t="s">
        <v>127</v>
      </c>
      <c r="BK269" s="230">
        <f>ROUND(I269*H269,2)</f>
        <v>0</v>
      </c>
      <c r="BL269" s="17" t="s">
        <v>188</v>
      </c>
      <c r="BM269" s="229" t="s">
        <v>967</v>
      </c>
    </row>
    <row r="270" s="2" customFormat="1" ht="16.5" customHeight="1">
      <c r="A270" s="38"/>
      <c r="B270" s="39"/>
      <c r="C270" s="218" t="s">
        <v>200</v>
      </c>
      <c r="D270" s="218" t="s">
        <v>183</v>
      </c>
      <c r="E270" s="219" t="s">
        <v>3054</v>
      </c>
      <c r="F270" s="220" t="s">
        <v>3055</v>
      </c>
      <c r="G270" s="221" t="s">
        <v>1473</v>
      </c>
      <c r="H270" s="222">
        <v>1</v>
      </c>
      <c r="I270" s="223"/>
      <c r="J270" s="224">
        <f>ROUND(I270*H270,2)</f>
        <v>0</v>
      </c>
      <c r="K270" s="220" t="s">
        <v>729</v>
      </c>
      <c r="L270" s="44"/>
      <c r="M270" s="225" t="s">
        <v>1</v>
      </c>
      <c r="N270" s="226" t="s">
        <v>45</v>
      </c>
      <c r="O270" s="91"/>
      <c r="P270" s="227">
        <f>O270*H270</f>
        <v>0</v>
      </c>
      <c r="Q270" s="227">
        <v>0</v>
      </c>
      <c r="R270" s="227">
        <f>Q270*H270</f>
        <v>0</v>
      </c>
      <c r="S270" s="227">
        <v>0</v>
      </c>
      <c r="T270" s="228">
        <f>S270*H270</f>
        <v>0</v>
      </c>
      <c r="U270" s="38"/>
      <c r="V270" s="38"/>
      <c r="W270" s="38"/>
      <c r="X270" s="38"/>
      <c r="Y270" s="38"/>
      <c r="Z270" s="38"/>
      <c r="AA270" s="38"/>
      <c r="AB270" s="38"/>
      <c r="AC270" s="38"/>
      <c r="AD270" s="38"/>
      <c r="AE270" s="38"/>
      <c r="AR270" s="229" t="s">
        <v>188</v>
      </c>
      <c r="AT270" s="229" t="s">
        <v>183</v>
      </c>
      <c r="AU270" s="229" t="s">
        <v>86</v>
      </c>
      <c r="AY270" s="17" t="s">
        <v>181</v>
      </c>
      <c r="BE270" s="230">
        <f>IF(N270="základní",J270,0)</f>
        <v>0</v>
      </c>
      <c r="BF270" s="230">
        <f>IF(N270="snížená",J270,0)</f>
        <v>0</v>
      </c>
      <c r="BG270" s="230">
        <f>IF(N270="zákl. přenesená",J270,0)</f>
        <v>0</v>
      </c>
      <c r="BH270" s="230">
        <f>IF(N270="sníž. přenesená",J270,0)</f>
        <v>0</v>
      </c>
      <c r="BI270" s="230">
        <f>IF(N270="nulová",J270,0)</f>
        <v>0</v>
      </c>
      <c r="BJ270" s="17" t="s">
        <v>127</v>
      </c>
      <c r="BK270" s="230">
        <f>ROUND(I270*H270,2)</f>
        <v>0</v>
      </c>
      <c r="BL270" s="17" t="s">
        <v>188</v>
      </c>
      <c r="BM270" s="229" t="s">
        <v>969</v>
      </c>
    </row>
    <row r="271" s="2" customFormat="1" ht="16.5" customHeight="1">
      <c r="A271" s="38"/>
      <c r="B271" s="39"/>
      <c r="C271" s="218" t="s">
        <v>188</v>
      </c>
      <c r="D271" s="218" t="s">
        <v>183</v>
      </c>
      <c r="E271" s="219" t="s">
        <v>3056</v>
      </c>
      <c r="F271" s="220" t="s">
        <v>3057</v>
      </c>
      <c r="G271" s="221" t="s">
        <v>1473</v>
      </c>
      <c r="H271" s="222">
        <v>1</v>
      </c>
      <c r="I271" s="223"/>
      <c r="J271" s="224">
        <f>ROUND(I271*H271,2)</f>
        <v>0</v>
      </c>
      <c r="K271" s="220" t="s">
        <v>729</v>
      </c>
      <c r="L271" s="44"/>
      <c r="M271" s="284" t="s">
        <v>1</v>
      </c>
      <c r="N271" s="285" t="s">
        <v>45</v>
      </c>
      <c r="O271" s="282"/>
      <c r="P271" s="286">
        <f>O271*H271</f>
        <v>0</v>
      </c>
      <c r="Q271" s="286">
        <v>0</v>
      </c>
      <c r="R271" s="286">
        <f>Q271*H271</f>
        <v>0</v>
      </c>
      <c r="S271" s="286">
        <v>0</v>
      </c>
      <c r="T271" s="287">
        <f>S271*H271</f>
        <v>0</v>
      </c>
      <c r="U271" s="38"/>
      <c r="V271" s="38"/>
      <c r="W271" s="38"/>
      <c r="X271" s="38"/>
      <c r="Y271" s="38"/>
      <c r="Z271" s="38"/>
      <c r="AA271" s="38"/>
      <c r="AB271" s="38"/>
      <c r="AC271" s="38"/>
      <c r="AD271" s="38"/>
      <c r="AE271" s="38"/>
      <c r="AR271" s="229" t="s">
        <v>188</v>
      </c>
      <c r="AT271" s="229" t="s">
        <v>183</v>
      </c>
      <c r="AU271" s="229" t="s">
        <v>86</v>
      </c>
      <c r="AY271" s="17" t="s">
        <v>181</v>
      </c>
      <c r="BE271" s="230">
        <f>IF(N271="základní",J271,0)</f>
        <v>0</v>
      </c>
      <c r="BF271" s="230">
        <f>IF(N271="snížená",J271,0)</f>
        <v>0</v>
      </c>
      <c r="BG271" s="230">
        <f>IF(N271="zákl. přenesená",J271,0)</f>
        <v>0</v>
      </c>
      <c r="BH271" s="230">
        <f>IF(N271="sníž. přenesená",J271,0)</f>
        <v>0</v>
      </c>
      <c r="BI271" s="230">
        <f>IF(N271="nulová",J271,0)</f>
        <v>0</v>
      </c>
      <c r="BJ271" s="17" t="s">
        <v>127</v>
      </c>
      <c r="BK271" s="230">
        <f>ROUND(I271*H271,2)</f>
        <v>0</v>
      </c>
      <c r="BL271" s="17" t="s">
        <v>188</v>
      </c>
      <c r="BM271" s="229" t="s">
        <v>971</v>
      </c>
    </row>
    <row r="272" s="2" customFormat="1" ht="6.96" customHeight="1">
      <c r="A272" s="38"/>
      <c r="B272" s="66"/>
      <c r="C272" s="67"/>
      <c r="D272" s="67"/>
      <c r="E272" s="67"/>
      <c r="F272" s="67"/>
      <c r="G272" s="67"/>
      <c r="H272" s="67"/>
      <c r="I272" s="67"/>
      <c r="J272" s="67"/>
      <c r="K272" s="67"/>
      <c r="L272" s="44"/>
      <c r="M272" s="38"/>
      <c r="O272" s="38"/>
      <c r="P272" s="38"/>
      <c r="Q272" s="38"/>
      <c r="R272" s="38"/>
      <c r="S272" s="38"/>
      <c r="T272" s="38"/>
      <c r="U272" s="38"/>
      <c r="V272" s="38"/>
      <c r="W272" s="38"/>
      <c r="X272" s="38"/>
      <c r="Y272" s="38"/>
      <c r="Z272" s="38"/>
      <c r="AA272" s="38"/>
      <c r="AB272" s="38"/>
      <c r="AC272" s="38"/>
      <c r="AD272" s="38"/>
      <c r="AE272" s="38"/>
    </row>
  </sheetData>
  <sheetProtection sheet="1" autoFilter="0" formatColumns="0" formatRows="0" objects="1" scenarios="1" spinCount="100000" saltValue="vnyct82ez7eHZGZIYJI7B54dLrrogNflUQGyLsMlyGUCkw4402ymfLxcC/zNotHZ12bXUHYZPl5niRHI1gLV2Q==" hashValue="aMEQbS+uA6JnhW8mkYq6FtDDA4QTnfwUKrHG44GS/2Zc56+tJzixxI+hGc1UpcrNyVsSWNVcHyhp0W3JTdVY4A==" algorithmName="SHA-512" password="C24F"/>
  <autoFilter ref="C123:K271"/>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105</v>
      </c>
    </row>
    <row r="3" s="1" customFormat="1" ht="6.96" customHeight="1">
      <c r="B3" s="136"/>
      <c r="C3" s="137"/>
      <c r="D3" s="137"/>
      <c r="E3" s="137"/>
      <c r="F3" s="137"/>
      <c r="G3" s="137"/>
      <c r="H3" s="137"/>
      <c r="I3" s="137"/>
      <c r="J3" s="137"/>
      <c r="K3" s="137"/>
      <c r="L3" s="20"/>
      <c r="AT3" s="17" t="s">
        <v>86</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3058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ROUND(J121,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ROUND((SUM(BE121:BE150)),  2)</f>
        <v>0</v>
      </c>
      <c r="G33" s="38"/>
      <c r="H33" s="38"/>
      <c r="I33" s="155">
        <v>0.20999999999999999</v>
      </c>
      <c r="J33" s="154">
        <f>ROUND(((SUM(BE121:BE150))*I33),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ROUND((SUM(BF121:BF150)),  2)</f>
        <v>0</v>
      </c>
      <c r="G34" s="38"/>
      <c r="H34" s="38"/>
      <c r="I34" s="155">
        <v>0.12</v>
      </c>
      <c r="J34" s="154">
        <f>ROUND(((SUM(BF121:BF150))*I34),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ROUND((SUM(BG121:BG150)),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ROUND((SUM(BH121:BH150)),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ROUND((SUM(BI121:BI150)),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01.4.5.1 - AC část</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J121</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3059</v>
      </c>
      <c r="E97" s="182"/>
      <c r="F97" s="182"/>
      <c r="G97" s="182"/>
      <c r="H97" s="182"/>
      <c r="I97" s="182"/>
      <c r="J97" s="183">
        <f>J122</f>
        <v>0</v>
      </c>
      <c r="K97" s="180"/>
      <c r="L97" s="184"/>
      <c r="S97" s="9"/>
      <c r="T97" s="9"/>
      <c r="U97" s="9"/>
      <c r="V97" s="9"/>
      <c r="W97" s="9"/>
      <c r="X97" s="9"/>
      <c r="Y97" s="9"/>
      <c r="Z97" s="9"/>
      <c r="AA97" s="9"/>
      <c r="AB97" s="9"/>
      <c r="AC97" s="9"/>
      <c r="AD97" s="9"/>
      <c r="AE97" s="9"/>
    </row>
    <row r="98" s="9" customFormat="1" ht="24.96" customHeight="1">
      <c r="A98" s="9"/>
      <c r="B98" s="179"/>
      <c r="C98" s="180"/>
      <c r="D98" s="181" t="s">
        <v>3060</v>
      </c>
      <c r="E98" s="182"/>
      <c r="F98" s="182"/>
      <c r="G98" s="182"/>
      <c r="H98" s="182"/>
      <c r="I98" s="182"/>
      <c r="J98" s="183">
        <f>J140</f>
        <v>0</v>
      </c>
      <c r="K98" s="180"/>
      <c r="L98" s="184"/>
      <c r="S98" s="9"/>
      <c r="T98" s="9"/>
      <c r="U98" s="9"/>
      <c r="V98" s="9"/>
      <c r="W98" s="9"/>
      <c r="X98" s="9"/>
      <c r="Y98" s="9"/>
      <c r="Z98" s="9"/>
      <c r="AA98" s="9"/>
      <c r="AB98" s="9"/>
      <c r="AC98" s="9"/>
      <c r="AD98" s="9"/>
      <c r="AE98" s="9"/>
    </row>
    <row r="99" s="10" customFormat="1" ht="19.92" customHeight="1">
      <c r="A99" s="10"/>
      <c r="B99" s="185"/>
      <c r="C99" s="186"/>
      <c r="D99" s="187" t="s">
        <v>3061</v>
      </c>
      <c r="E99" s="188"/>
      <c r="F99" s="188"/>
      <c r="G99" s="188"/>
      <c r="H99" s="188"/>
      <c r="I99" s="188"/>
      <c r="J99" s="189">
        <f>J141</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3062</v>
      </c>
      <c r="E100" s="188"/>
      <c r="F100" s="188"/>
      <c r="G100" s="188"/>
      <c r="H100" s="188"/>
      <c r="I100" s="188"/>
      <c r="J100" s="189">
        <f>J147</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3063</v>
      </c>
      <c r="E101" s="188"/>
      <c r="F101" s="188"/>
      <c r="G101" s="188"/>
      <c r="H101" s="188"/>
      <c r="I101" s="188"/>
      <c r="J101" s="189">
        <f>J149</f>
        <v>0</v>
      </c>
      <c r="K101" s="186"/>
      <c r="L101" s="190"/>
      <c r="S101" s="10"/>
      <c r="T101" s="10"/>
      <c r="U101" s="10"/>
      <c r="V101" s="10"/>
      <c r="W101" s="10"/>
      <c r="X101" s="10"/>
      <c r="Y101" s="10"/>
      <c r="Z101" s="10"/>
      <c r="AA101" s="10"/>
      <c r="AB101" s="10"/>
      <c r="AC101" s="10"/>
      <c r="AD101" s="10"/>
      <c r="AE101" s="10"/>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166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74" t="str">
        <f>E7</f>
        <v>0022025 - Transformace Domova pod Kuňkou - areál Ke Tvrzi</v>
      </c>
      <c r="F111" s="32"/>
      <c r="G111" s="32"/>
      <c r="H111" s="32"/>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135</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E9</f>
        <v>SO 01.4.5.1 - AC část</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F12</f>
        <v xml:space="preserve"> </v>
      </c>
      <c r="G115" s="40"/>
      <c r="H115" s="40"/>
      <c r="I115" s="32" t="s">
        <v>22</v>
      </c>
      <c r="J115" s="79" t="str">
        <f>IF(J12="","",J12)</f>
        <v>28. 3. 2025</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5.15" customHeight="1">
      <c r="A117" s="38"/>
      <c r="B117" s="39"/>
      <c r="C117" s="32" t="s">
        <v>24</v>
      </c>
      <c r="D117" s="40"/>
      <c r="E117" s="40"/>
      <c r="F117" s="27" t="str">
        <f>E15</f>
        <v>Pardubický kraj</v>
      </c>
      <c r="G117" s="40"/>
      <c r="H117" s="40"/>
      <c r="I117" s="32" t="s">
        <v>32</v>
      </c>
      <c r="J117" s="36" t="str">
        <f>E21</f>
        <v>Sinc s.r.o.</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30</v>
      </c>
      <c r="D118" s="40"/>
      <c r="E118" s="40"/>
      <c r="F118" s="27" t="str">
        <f>IF(E18="","",E18)</f>
        <v>Vyplň údaj</v>
      </c>
      <c r="G118" s="40"/>
      <c r="H118" s="40"/>
      <c r="I118" s="32" t="s">
        <v>37</v>
      </c>
      <c r="J118" s="36" t="str">
        <f>E24</f>
        <v xml:space="preserve"> </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1" customFormat="1" ht="29.28" customHeight="1">
      <c r="A120" s="191"/>
      <c r="B120" s="192"/>
      <c r="C120" s="193" t="s">
        <v>167</v>
      </c>
      <c r="D120" s="194" t="s">
        <v>64</v>
      </c>
      <c r="E120" s="194" t="s">
        <v>60</v>
      </c>
      <c r="F120" s="194" t="s">
        <v>61</v>
      </c>
      <c r="G120" s="194" t="s">
        <v>168</v>
      </c>
      <c r="H120" s="194" t="s">
        <v>169</v>
      </c>
      <c r="I120" s="194" t="s">
        <v>170</v>
      </c>
      <c r="J120" s="194" t="s">
        <v>139</v>
      </c>
      <c r="K120" s="195" t="s">
        <v>171</v>
      </c>
      <c r="L120" s="196"/>
      <c r="M120" s="100" t="s">
        <v>1</v>
      </c>
      <c r="N120" s="101" t="s">
        <v>43</v>
      </c>
      <c r="O120" s="101" t="s">
        <v>172</v>
      </c>
      <c r="P120" s="101" t="s">
        <v>173</v>
      </c>
      <c r="Q120" s="101" t="s">
        <v>174</v>
      </c>
      <c r="R120" s="101" t="s">
        <v>175</v>
      </c>
      <c r="S120" s="101" t="s">
        <v>176</v>
      </c>
      <c r="T120" s="102" t="s">
        <v>177</v>
      </c>
      <c r="U120" s="191"/>
      <c r="V120" s="191"/>
      <c r="W120" s="191"/>
      <c r="X120" s="191"/>
      <c r="Y120" s="191"/>
      <c r="Z120" s="191"/>
      <c r="AA120" s="191"/>
      <c r="AB120" s="191"/>
      <c r="AC120" s="191"/>
      <c r="AD120" s="191"/>
      <c r="AE120" s="191"/>
    </row>
    <row r="121" s="2" customFormat="1" ht="22.8" customHeight="1">
      <c r="A121" s="38"/>
      <c r="B121" s="39"/>
      <c r="C121" s="107" t="s">
        <v>178</v>
      </c>
      <c r="D121" s="40"/>
      <c r="E121" s="40"/>
      <c r="F121" s="40"/>
      <c r="G121" s="40"/>
      <c r="H121" s="40"/>
      <c r="I121" s="40"/>
      <c r="J121" s="197">
        <f>BK121</f>
        <v>0</v>
      </c>
      <c r="K121" s="40"/>
      <c r="L121" s="44"/>
      <c r="M121" s="103"/>
      <c r="N121" s="198"/>
      <c r="O121" s="104"/>
      <c r="P121" s="199">
        <f>P122+P140</f>
        <v>0</v>
      </c>
      <c r="Q121" s="104"/>
      <c r="R121" s="199">
        <f>R122+R140</f>
        <v>0</v>
      </c>
      <c r="S121" s="104"/>
      <c r="T121" s="200">
        <f>T122+T140</f>
        <v>0</v>
      </c>
      <c r="U121" s="38"/>
      <c r="V121" s="38"/>
      <c r="W121" s="38"/>
      <c r="X121" s="38"/>
      <c r="Y121" s="38"/>
      <c r="Z121" s="38"/>
      <c r="AA121" s="38"/>
      <c r="AB121" s="38"/>
      <c r="AC121" s="38"/>
      <c r="AD121" s="38"/>
      <c r="AE121" s="38"/>
      <c r="AT121" s="17" t="s">
        <v>78</v>
      </c>
      <c r="AU121" s="17" t="s">
        <v>141</v>
      </c>
      <c r="BK121" s="201">
        <f>BK122+BK140</f>
        <v>0</v>
      </c>
    </row>
    <row r="122" s="12" customFormat="1" ht="25.92" customHeight="1">
      <c r="A122" s="12"/>
      <c r="B122" s="202"/>
      <c r="C122" s="203"/>
      <c r="D122" s="204" t="s">
        <v>78</v>
      </c>
      <c r="E122" s="205" t="s">
        <v>3064</v>
      </c>
      <c r="F122" s="205" t="s">
        <v>3065</v>
      </c>
      <c r="G122" s="203"/>
      <c r="H122" s="203"/>
      <c r="I122" s="206"/>
      <c r="J122" s="207">
        <f>BK122</f>
        <v>0</v>
      </c>
      <c r="K122" s="203"/>
      <c r="L122" s="208"/>
      <c r="M122" s="209"/>
      <c r="N122" s="210"/>
      <c r="O122" s="210"/>
      <c r="P122" s="211">
        <f>SUM(P123:P139)</f>
        <v>0</v>
      </c>
      <c r="Q122" s="210"/>
      <c r="R122" s="211">
        <f>SUM(R123:R139)</f>
        <v>0</v>
      </c>
      <c r="S122" s="210"/>
      <c r="T122" s="212">
        <f>SUM(T123:T139)</f>
        <v>0</v>
      </c>
      <c r="U122" s="12"/>
      <c r="V122" s="12"/>
      <c r="W122" s="12"/>
      <c r="X122" s="12"/>
      <c r="Y122" s="12"/>
      <c r="Z122" s="12"/>
      <c r="AA122" s="12"/>
      <c r="AB122" s="12"/>
      <c r="AC122" s="12"/>
      <c r="AD122" s="12"/>
      <c r="AE122" s="12"/>
      <c r="AR122" s="213" t="s">
        <v>86</v>
      </c>
      <c r="AT122" s="214" t="s">
        <v>78</v>
      </c>
      <c r="AU122" s="214" t="s">
        <v>79</v>
      </c>
      <c r="AY122" s="213" t="s">
        <v>181</v>
      </c>
      <c r="BK122" s="215">
        <f>SUM(BK123:BK139)</f>
        <v>0</v>
      </c>
    </row>
    <row r="123" s="2" customFormat="1" ht="21.75" customHeight="1">
      <c r="A123" s="38"/>
      <c r="B123" s="39"/>
      <c r="C123" s="218" t="s">
        <v>79</v>
      </c>
      <c r="D123" s="218" t="s">
        <v>183</v>
      </c>
      <c r="E123" s="219" t="s">
        <v>3066</v>
      </c>
      <c r="F123" s="220" t="s">
        <v>3067</v>
      </c>
      <c r="G123" s="221" t="s">
        <v>2454</v>
      </c>
      <c r="H123" s="222">
        <v>1</v>
      </c>
      <c r="I123" s="223"/>
      <c r="J123" s="224">
        <f>ROUND(I123*H123,2)</f>
        <v>0</v>
      </c>
      <c r="K123" s="220" t="s">
        <v>729</v>
      </c>
      <c r="L123" s="44"/>
      <c r="M123" s="225" t="s">
        <v>1</v>
      </c>
      <c r="N123" s="226" t="s">
        <v>45</v>
      </c>
      <c r="O123" s="91"/>
      <c r="P123" s="227">
        <f>O123*H123</f>
        <v>0</v>
      </c>
      <c r="Q123" s="227">
        <v>0</v>
      </c>
      <c r="R123" s="227">
        <f>Q123*H123</f>
        <v>0</v>
      </c>
      <c r="S123" s="227">
        <v>0</v>
      </c>
      <c r="T123" s="228">
        <f>S123*H123</f>
        <v>0</v>
      </c>
      <c r="U123" s="38"/>
      <c r="V123" s="38"/>
      <c r="W123" s="38"/>
      <c r="X123" s="38"/>
      <c r="Y123" s="38"/>
      <c r="Z123" s="38"/>
      <c r="AA123" s="38"/>
      <c r="AB123" s="38"/>
      <c r="AC123" s="38"/>
      <c r="AD123" s="38"/>
      <c r="AE123" s="38"/>
      <c r="AR123" s="229" t="s">
        <v>188</v>
      </c>
      <c r="AT123" s="229" t="s">
        <v>183</v>
      </c>
      <c r="AU123" s="229" t="s">
        <v>86</v>
      </c>
      <c r="AY123" s="17" t="s">
        <v>181</v>
      </c>
      <c r="BE123" s="230">
        <f>IF(N123="základní",J123,0)</f>
        <v>0</v>
      </c>
      <c r="BF123" s="230">
        <f>IF(N123="snížená",J123,0)</f>
        <v>0</v>
      </c>
      <c r="BG123" s="230">
        <f>IF(N123="zákl. přenesená",J123,0)</f>
        <v>0</v>
      </c>
      <c r="BH123" s="230">
        <f>IF(N123="sníž. přenesená",J123,0)</f>
        <v>0</v>
      </c>
      <c r="BI123" s="230">
        <f>IF(N123="nulová",J123,0)</f>
        <v>0</v>
      </c>
      <c r="BJ123" s="17" t="s">
        <v>127</v>
      </c>
      <c r="BK123" s="230">
        <f>ROUND(I123*H123,2)</f>
        <v>0</v>
      </c>
      <c r="BL123" s="17" t="s">
        <v>188</v>
      </c>
      <c r="BM123" s="229" t="s">
        <v>127</v>
      </c>
    </row>
    <row r="124" s="2" customFormat="1" ht="16.5" customHeight="1">
      <c r="A124" s="38"/>
      <c r="B124" s="39"/>
      <c r="C124" s="218" t="s">
        <v>79</v>
      </c>
      <c r="D124" s="218" t="s">
        <v>183</v>
      </c>
      <c r="E124" s="219" t="s">
        <v>3068</v>
      </c>
      <c r="F124" s="220" t="s">
        <v>3069</v>
      </c>
      <c r="G124" s="221" t="s">
        <v>2454</v>
      </c>
      <c r="H124" s="222">
        <v>1</v>
      </c>
      <c r="I124" s="223"/>
      <c r="J124" s="224">
        <f>ROUND(I124*H124,2)</f>
        <v>0</v>
      </c>
      <c r="K124" s="220" t="s">
        <v>729</v>
      </c>
      <c r="L124" s="44"/>
      <c r="M124" s="225" t="s">
        <v>1</v>
      </c>
      <c r="N124" s="226" t="s">
        <v>45</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188</v>
      </c>
      <c r="AT124" s="229" t="s">
        <v>183</v>
      </c>
      <c r="AU124" s="229" t="s">
        <v>86</v>
      </c>
      <c r="AY124" s="17" t="s">
        <v>181</v>
      </c>
      <c r="BE124" s="230">
        <f>IF(N124="základní",J124,0)</f>
        <v>0</v>
      </c>
      <c r="BF124" s="230">
        <f>IF(N124="snížená",J124,0)</f>
        <v>0</v>
      </c>
      <c r="BG124" s="230">
        <f>IF(N124="zákl. přenesená",J124,0)</f>
        <v>0</v>
      </c>
      <c r="BH124" s="230">
        <f>IF(N124="sníž. přenesená",J124,0)</f>
        <v>0</v>
      </c>
      <c r="BI124" s="230">
        <f>IF(N124="nulová",J124,0)</f>
        <v>0</v>
      </c>
      <c r="BJ124" s="17" t="s">
        <v>127</v>
      </c>
      <c r="BK124" s="230">
        <f>ROUND(I124*H124,2)</f>
        <v>0</v>
      </c>
      <c r="BL124" s="17" t="s">
        <v>188</v>
      </c>
      <c r="BM124" s="229" t="s">
        <v>188</v>
      </c>
    </row>
    <row r="125" s="2" customFormat="1" ht="16.5" customHeight="1">
      <c r="A125" s="38"/>
      <c r="B125" s="39"/>
      <c r="C125" s="218" t="s">
        <v>79</v>
      </c>
      <c r="D125" s="218" t="s">
        <v>183</v>
      </c>
      <c r="E125" s="219" t="s">
        <v>3070</v>
      </c>
      <c r="F125" s="220" t="s">
        <v>3071</v>
      </c>
      <c r="G125" s="221" t="s">
        <v>2454</v>
      </c>
      <c r="H125" s="222">
        <v>4</v>
      </c>
      <c r="I125" s="223"/>
      <c r="J125" s="224">
        <f>ROUND(I125*H125,2)</f>
        <v>0</v>
      </c>
      <c r="K125" s="220" t="s">
        <v>729</v>
      </c>
      <c r="L125" s="44"/>
      <c r="M125" s="225" t="s">
        <v>1</v>
      </c>
      <c r="N125" s="226" t="s">
        <v>45</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188</v>
      </c>
      <c r="AT125" s="229" t="s">
        <v>183</v>
      </c>
      <c r="AU125" s="229" t="s">
        <v>86</v>
      </c>
      <c r="AY125" s="17" t="s">
        <v>181</v>
      </c>
      <c r="BE125" s="230">
        <f>IF(N125="základní",J125,0)</f>
        <v>0</v>
      </c>
      <c r="BF125" s="230">
        <f>IF(N125="snížená",J125,0)</f>
        <v>0</v>
      </c>
      <c r="BG125" s="230">
        <f>IF(N125="zákl. přenesená",J125,0)</f>
        <v>0</v>
      </c>
      <c r="BH125" s="230">
        <f>IF(N125="sníž. přenesená",J125,0)</f>
        <v>0</v>
      </c>
      <c r="BI125" s="230">
        <f>IF(N125="nulová",J125,0)</f>
        <v>0</v>
      </c>
      <c r="BJ125" s="17" t="s">
        <v>127</v>
      </c>
      <c r="BK125" s="230">
        <f>ROUND(I125*H125,2)</f>
        <v>0</v>
      </c>
      <c r="BL125" s="17" t="s">
        <v>188</v>
      </c>
      <c r="BM125" s="229" t="s">
        <v>203</v>
      </c>
    </row>
    <row r="126" s="2" customFormat="1" ht="16.5" customHeight="1">
      <c r="A126" s="38"/>
      <c r="B126" s="39"/>
      <c r="C126" s="218" t="s">
        <v>79</v>
      </c>
      <c r="D126" s="218" t="s">
        <v>183</v>
      </c>
      <c r="E126" s="219" t="s">
        <v>3072</v>
      </c>
      <c r="F126" s="220" t="s">
        <v>3073</v>
      </c>
      <c r="G126" s="221" t="s">
        <v>241</v>
      </c>
      <c r="H126" s="222">
        <v>50</v>
      </c>
      <c r="I126" s="223"/>
      <c r="J126" s="224">
        <f>ROUND(I126*H126,2)</f>
        <v>0</v>
      </c>
      <c r="K126" s="220" t="s">
        <v>729</v>
      </c>
      <c r="L126" s="44"/>
      <c r="M126" s="225" t="s">
        <v>1</v>
      </c>
      <c r="N126" s="226" t="s">
        <v>45</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188</v>
      </c>
      <c r="AT126" s="229" t="s">
        <v>183</v>
      </c>
      <c r="AU126" s="229" t="s">
        <v>86</v>
      </c>
      <c r="AY126" s="17" t="s">
        <v>181</v>
      </c>
      <c r="BE126" s="230">
        <f>IF(N126="základní",J126,0)</f>
        <v>0</v>
      </c>
      <c r="BF126" s="230">
        <f>IF(N126="snížená",J126,0)</f>
        <v>0</v>
      </c>
      <c r="BG126" s="230">
        <f>IF(N126="zákl. přenesená",J126,0)</f>
        <v>0</v>
      </c>
      <c r="BH126" s="230">
        <f>IF(N126="sníž. přenesená",J126,0)</f>
        <v>0</v>
      </c>
      <c r="BI126" s="230">
        <f>IF(N126="nulová",J126,0)</f>
        <v>0</v>
      </c>
      <c r="BJ126" s="17" t="s">
        <v>127</v>
      </c>
      <c r="BK126" s="230">
        <f>ROUND(I126*H126,2)</f>
        <v>0</v>
      </c>
      <c r="BL126" s="17" t="s">
        <v>188</v>
      </c>
      <c r="BM126" s="229" t="s">
        <v>208</v>
      </c>
    </row>
    <row r="127" s="2" customFormat="1" ht="16.5" customHeight="1">
      <c r="A127" s="38"/>
      <c r="B127" s="39"/>
      <c r="C127" s="218" t="s">
        <v>79</v>
      </c>
      <c r="D127" s="218" t="s">
        <v>183</v>
      </c>
      <c r="E127" s="219" t="s">
        <v>3074</v>
      </c>
      <c r="F127" s="220" t="s">
        <v>3075</v>
      </c>
      <c r="G127" s="221" t="s">
        <v>2454</v>
      </c>
      <c r="H127" s="222">
        <v>2</v>
      </c>
      <c r="I127" s="223"/>
      <c r="J127" s="224">
        <f>ROUND(I127*H127,2)</f>
        <v>0</v>
      </c>
      <c r="K127" s="220" t="s">
        <v>729</v>
      </c>
      <c r="L127" s="44"/>
      <c r="M127" s="225" t="s">
        <v>1</v>
      </c>
      <c r="N127" s="226" t="s">
        <v>45</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188</v>
      </c>
      <c r="AT127" s="229" t="s">
        <v>183</v>
      </c>
      <c r="AU127" s="229" t="s">
        <v>86</v>
      </c>
      <c r="AY127" s="17" t="s">
        <v>181</v>
      </c>
      <c r="BE127" s="230">
        <f>IF(N127="základní",J127,0)</f>
        <v>0</v>
      </c>
      <c r="BF127" s="230">
        <f>IF(N127="snížená",J127,0)</f>
        <v>0</v>
      </c>
      <c r="BG127" s="230">
        <f>IF(N127="zákl. přenesená",J127,0)</f>
        <v>0</v>
      </c>
      <c r="BH127" s="230">
        <f>IF(N127="sníž. přenesená",J127,0)</f>
        <v>0</v>
      </c>
      <c r="BI127" s="230">
        <f>IF(N127="nulová",J127,0)</f>
        <v>0</v>
      </c>
      <c r="BJ127" s="17" t="s">
        <v>127</v>
      </c>
      <c r="BK127" s="230">
        <f>ROUND(I127*H127,2)</f>
        <v>0</v>
      </c>
      <c r="BL127" s="17" t="s">
        <v>188</v>
      </c>
      <c r="BM127" s="229" t="s">
        <v>214</v>
      </c>
    </row>
    <row r="128" s="2" customFormat="1" ht="16.5" customHeight="1">
      <c r="A128" s="38"/>
      <c r="B128" s="39"/>
      <c r="C128" s="218" t="s">
        <v>79</v>
      </c>
      <c r="D128" s="218" t="s">
        <v>183</v>
      </c>
      <c r="E128" s="219" t="s">
        <v>3076</v>
      </c>
      <c r="F128" s="220" t="s">
        <v>3077</v>
      </c>
      <c r="G128" s="221" t="s">
        <v>2454</v>
      </c>
      <c r="H128" s="222">
        <v>3</v>
      </c>
      <c r="I128" s="223"/>
      <c r="J128" s="224">
        <f>ROUND(I128*H128,2)</f>
        <v>0</v>
      </c>
      <c r="K128" s="220" t="s">
        <v>729</v>
      </c>
      <c r="L128" s="44"/>
      <c r="M128" s="225" t="s">
        <v>1</v>
      </c>
      <c r="N128" s="226" t="s">
        <v>45</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188</v>
      </c>
      <c r="AT128" s="229" t="s">
        <v>183</v>
      </c>
      <c r="AU128" s="229" t="s">
        <v>86</v>
      </c>
      <c r="AY128" s="17" t="s">
        <v>181</v>
      </c>
      <c r="BE128" s="230">
        <f>IF(N128="základní",J128,0)</f>
        <v>0</v>
      </c>
      <c r="BF128" s="230">
        <f>IF(N128="snížená",J128,0)</f>
        <v>0</v>
      </c>
      <c r="BG128" s="230">
        <f>IF(N128="zákl. přenesená",J128,0)</f>
        <v>0</v>
      </c>
      <c r="BH128" s="230">
        <f>IF(N128="sníž. přenesená",J128,0)</f>
        <v>0</v>
      </c>
      <c r="BI128" s="230">
        <f>IF(N128="nulová",J128,0)</f>
        <v>0</v>
      </c>
      <c r="BJ128" s="17" t="s">
        <v>127</v>
      </c>
      <c r="BK128" s="230">
        <f>ROUND(I128*H128,2)</f>
        <v>0</v>
      </c>
      <c r="BL128" s="17" t="s">
        <v>188</v>
      </c>
      <c r="BM128" s="229" t="s">
        <v>8</v>
      </c>
    </row>
    <row r="129" s="2" customFormat="1" ht="16.5" customHeight="1">
      <c r="A129" s="38"/>
      <c r="B129" s="39"/>
      <c r="C129" s="218" t="s">
        <v>79</v>
      </c>
      <c r="D129" s="218" t="s">
        <v>183</v>
      </c>
      <c r="E129" s="219" t="s">
        <v>3078</v>
      </c>
      <c r="F129" s="220" t="s">
        <v>3079</v>
      </c>
      <c r="G129" s="221" t="s">
        <v>2454</v>
      </c>
      <c r="H129" s="222">
        <v>2</v>
      </c>
      <c r="I129" s="223"/>
      <c r="J129" s="224">
        <f>ROUND(I129*H129,2)</f>
        <v>0</v>
      </c>
      <c r="K129" s="220" t="s">
        <v>729</v>
      </c>
      <c r="L129" s="44"/>
      <c r="M129" s="225" t="s">
        <v>1</v>
      </c>
      <c r="N129" s="226" t="s">
        <v>45</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188</v>
      </c>
      <c r="AT129" s="229" t="s">
        <v>183</v>
      </c>
      <c r="AU129" s="229" t="s">
        <v>86</v>
      </c>
      <c r="AY129" s="17" t="s">
        <v>181</v>
      </c>
      <c r="BE129" s="230">
        <f>IF(N129="základní",J129,0)</f>
        <v>0</v>
      </c>
      <c r="BF129" s="230">
        <f>IF(N129="snížená",J129,0)</f>
        <v>0</v>
      </c>
      <c r="BG129" s="230">
        <f>IF(N129="zákl. přenesená",J129,0)</f>
        <v>0</v>
      </c>
      <c r="BH129" s="230">
        <f>IF(N129="sníž. přenesená",J129,0)</f>
        <v>0</v>
      </c>
      <c r="BI129" s="230">
        <f>IF(N129="nulová",J129,0)</f>
        <v>0</v>
      </c>
      <c r="BJ129" s="17" t="s">
        <v>127</v>
      </c>
      <c r="BK129" s="230">
        <f>ROUND(I129*H129,2)</f>
        <v>0</v>
      </c>
      <c r="BL129" s="17" t="s">
        <v>188</v>
      </c>
      <c r="BM129" s="229" t="s">
        <v>223</v>
      </c>
    </row>
    <row r="130" s="2" customFormat="1" ht="24.15" customHeight="1">
      <c r="A130" s="38"/>
      <c r="B130" s="39"/>
      <c r="C130" s="218" t="s">
        <v>79</v>
      </c>
      <c r="D130" s="218" t="s">
        <v>183</v>
      </c>
      <c r="E130" s="219" t="s">
        <v>3080</v>
      </c>
      <c r="F130" s="220" t="s">
        <v>3081</v>
      </c>
      <c r="G130" s="221" t="s">
        <v>2454</v>
      </c>
      <c r="H130" s="222">
        <v>1</v>
      </c>
      <c r="I130" s="223"/>
      <c r="J130" s="224">
        <f>ROUND(I130*H130,2)</f>
        <v>0</v>
      </c>
      <c r="K130" s="220" t="s">
        <v>729</v>
      </c>
      <c r="L130" s="44"/>
      <c r="M130" s="225" t="s">
        <v>1</v>
      </c>
      <c r="N130" s="226" t="s">
        <v>45</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188</v>
      </c>
      <c r="AT130" s="229" t="s">
        <v>183</v>
      </c>
      <c r="AU130" s="229" t="s">
        <v>86</v>
      </c>
      <c r="AY130" s="17" t="s">
        <v>181</v>
      </c>
      <c r="BE130" s="230">
        <f>IF(N130="základní",J130,0)</f>
        <v>0</v>
      </c>
      <c r="BF130" s="230">
        <f>IF(N130="snížená",J130,0)</f>
        <v>0</v>
      </c>
      <c r="BG130" s="230">
        <f>IF(N130="zákl. přenesená",J130,0)</f>
        <v>0</v>
      </c>
      <c r="BH130" s="230">
        <f>IF(N130="sníž. přenesená",J130,0)</f>
        <v>0</v>
      </c>
      <c r="BI130" s="230">
        <f>IF(N130="nulová",J130,0)</f>
        <v>0</v>
      </c>
      <c r="BJ130" s="17" t="s">
        <v>127</v>
      </c>
      <c r="BK130" s="230">
        <f>ROUND(I130*H130,2)</f>
        <v>0</v>
      </c>
      <c r="BL130" s="17" t="s">
        <v>188</v>
      </c>
      <c r="BM130" s="229" t="s">
        <v>228</v>
      </c>
    </row>
    <row r="131" s="2" customFormat="1" ht="16.5" customHeight="1">
      <c r="A131" s="38"/>
      <c r="B131" s="39"/>
      <c r="C131" s="218" t="s">
        <v>79</v>
      </c>
      <c r="D131" s="218" t="s">
        <v>183</v>
      </c>
      <c r="E131" s="219" t="s">
        <v>3082</v>
      </c>
      <c r="F131" s="220" t="s">
        <v>3083</v>
      </c>
      <c r="G131" s="221" t="s">
        <v>2454</v>
      </c>
      <c r="H131" s="222">
        <v>1</v>
      </c>
      <c r="I131" s="223"/>
      <c r="J131" s="224">
        <f>ROUND(I131*H131,2)</f>
        <v>0</v>
      </c>
      <c r="K131" s="220" t="s">
        <v>729</v>
      </c>
      <c r="L131" s="44"/>
      <c r="M131" s="225" t="s">
        <v>1</v>
      </c>
      <c r="N131" s="226" t="s">
        <v>45</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188</v>
      </c>
      <c r="AT131" s="229" t="s">
        <v>183</v>
      </c>
      <c r="AU131" s="229" t="s">
        <v>86</v>
      </c>
      <c r="AY131" s="17" t="s">
        <v>181</v>
      </c>
      <c r="BE131" s="230">
        <f>IF(N131="základní",J131,0)</f>
        <v>0</v>
      </c>
      <c r="BF131" s="230">
        <f>IF(N131="snížená",J131,0)</f>
        <v>0</v>
      </c>
      <c r="BG131" s="230">
        <f>IF(N131="zákl. přenesená",J131,0)</f>
        <v>0</v>
      </c>
      <c r="BH131" s="230">
        <f>IF(N131="sníž. přenesená",J131,0)</f>
        <v>0</v>
      </c>
      <c r="BI131" s="230">
        <f>IF(N131="nulová",J131,0)</f>
        <v>0</v>
      </c>
      <c r="BJ131" s="17" t="s">
        <v>127</v>
      </c>
      <c r="BK131" s="230">
        <f>ROUND(I131*H131,2)</f>
        <v>0</v>
      </c>
      <c r="BL131" s="17" t="s">
        <v>188</v>
      </c>
      <c r="BM131" s="229" t="s">
        <v>236</v>
      </c>
    </row>
    <row r="132" s="2" customFormat="1" ht="16.5" customHeight="1">
      <c r="A132" s="38"/>
      <c r="B132" s="39"/>
      <c r="C132" s="218" t="s">
        <v>79</v>
      </c>
      <c r="D132" s="218" t="s">
        <v>183</v>
      </c>
      <c r="E132" s="219" t="s">
        <v>3084</v>
      </c>
      <c r="F132" s="220" t="s">
        <v>3085</v>
      </c>
      <c r="G132" s="221" t="s">
        <v>2454</v>
      </c>
      <c r="H132" s="222">
        <v>1</v>
      </c>
      <c r="I132" s="223"/>
      <c r="J132" s="224">
        <f>ROUND(I132*H132,2)</f>
        <v>0</v>
      </c>
      <c r="K132" s="220" t="s">
        <v>729</v>
      </c>
      <c r="L132" s="44"/>
      <c r="M132" s="225" t="s">
        <v>1</v>
      </c>
      <c r="N132" s="226" t="s">
        <v>45</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188</v>
      </c>
      <c r="AT132" s="229" t="s">
        <v>183</v>
      </c>
      <c r="AU132" s="229" t="s">
        <v>86</v>
      </c>
      <c r="AY132" s="17" t="s">
        <v>181</v>
      </c>
      <c r="BE132" s="230">
        <f>IF(N132="základní",J132,0)</f>
        <v>0</v>
      </c>
      <c r="BF132" s="230">
        <f>IF(N132="snížená",J132,0)</f>
        <v>0</v>
      </c>
      <c r="BG132" s="230">
        <f>IF(N132="zákl. přenesená",J132,0)</f>
        <v>0</v>
      </c>
      <c r="BH132" s="230">
        <f>IF(N132="sníž. přenesená",J132,0)</f>
        <v>0</v>
      </c>
      <c r="BI132" s="230">
        <f>IF(N132="nulová",J132,0)</f>
        <v>0</v>
      </c>
      <c r="BJ132" s="17" t="s">
        <v>127</v>
      </c>
      <c r="BK132" s="230">
        <f>ROUND(I132*H132,2)</f>
        <v>0</v>
      </c>
      <c r="BL132" s="17" t="s">
        <v>188</v>
      </c>
      <c r="BM132" s="229" t="s">
        <v>242</v>
      </c>
    </row>
    <row r="133" s="2" customFormat="1" ht="16.5" customHeight="1">
      <c r="A133" s="38"/>
      <c r="B133" s="39"/>
      <c r="C133" s="218" t="s">
        <v>79</v>
      </c>
      <c r="D133" s="218" t="s">
        <v>183</v>
      </c>
      <c r="E133" s="219" t="s">
        <v>3086</v>
      </c>
      <c r="F133" s="220" t="s">
        <v>3087</v>
      </c>
      <c r="G133" s="221" t="s">
        <v>2454</v>
      </c>
      <c r="H133" s="222">
        <v>1</v>
      </c>
      <c r="I133" s="223"/>
      <c r="J133" s="224">
        <f>ROUND(I133*H133,2)</f>
        <v>0</v>
      </c>
      <c r="K133" s="220" t="s">
        <v>729</v>
      </c>
      <c r="L133" s="44"/>
      <c r="M133" s="225" t="s">
        <v>1</v>
      </c>
      <c r="N133" s="226" t="s">
        <v>45</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188</v>
      </c>
      <c r="AT133" s="229" t="s">
        <v>183</v>
      </c>
      <c r="AU133" s="229" t="s">
        <v>86</v>
      </c>
      <c r="AY133" s="17" t="s">
        <v>181</v>
      </c>
      <c r="BE133" s="230">
        <f>IF(N133="základní",J133,0)</f>
        <v>0</v>
      </c>
      <c r="BF133" s="230">
        <f>IF(N133="snížená",J133,0)</f>
        <v>0</v>
      </c>
      <c r="BG133" s="230">
        <f>IF(N133="zákl. přenesená",J133,0)</f>
        <v>0</v>
      </c>
      <c r="BH133" s="230">
        <f>IF(N133="sníž. přenesená",J133,0)</f>
        <v>0</v>
      </c>
      <c r="BI133" s="230">
        <f>IF(N133="nulová",J133,0)</f>
        <v>0</v>
      </c>
      <c r="BJ133" s="17" t="s">
        <v>127</v>
      </c>
      <c r="BK133" s="230">
        <f>ROUND(I133*H133,2)</f>
        <v>0</v>
      </c>
      <c r="BL133" s="17" t="s">
        <v>188</v>
      </c>
      <c r="BM133" s="229" t="s">
        <v>247</v>
      </c>
    </row>
    <row r="134" s="2" customFormat="1" ht="16.5" customHeight="1">
      <c r="A134" s="38"/>
      <c r="B134" s="39"/>
      <c r="C134" s="218" t="s">
        <v>79</v>
      </c>
      <c r="D134" s="218" t="s">
        <v>183</v>
      </c>
      <c r="E134" s="219" t="s">
        <v>3088</v>
      </c>
      <c r="F134" s="220" t="s">
        <v>3089</v>
      </c>
      <c r="G134" s="221" t="s">
        <v>2454</v>
      </c>
      <c r="H134" s="222">
        <v>1</v>
      </c>
      <c r="I134" s="223"/>
      <c r="J134" s="224">
        <f>ROUND(I134*H134,2)</f>
        <v>0</v>
      </c>
      <c r="K134" s="220" t="s">
        <v>729</v>
      </c>
      <c r="L134" s="44"/>
      <c r="M134" s="225" t="s">
        <v>1</v>
      </c>
      <c r="N134" s="226" t="s">
        <v>45</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188</v>
      </c>
      <c r="AT134" s="229" t="s">
        <v>183</v>
      </c>
      <c r="AU134" s="229" t="s">
        <v>86</v>
      </c>
      <c r="AY134" s="17" t="s">
        <v>181</v>
      </c>
      <c r="BE134" s="230">
        <f>IF(N134="základní",J134,0)</f>
        <v>0</v>
      </c>
      <c r="BF134" s="230">
        <f>IF(N134="snížená",J134,0)</f>
        <v>0</v>
      </c>
      <c r="BG134" s="230">
        <f>IF(N134="zákl. přenesená",J134,0)</f>
        <v>0</v>
      </c>
      <c r="BH134" s="230">
        <f>IF(N134="sníž. přenesená",J134,0)</f>
        <v>0</v>
      </c>
      <c r="BI134" s="230">
        <f>IF(N134="nulová",J134,0)</f>
        <v>0</v>
      </c>
      <c r="BJ134" s="17" t="s">
        <v>127</v>
      </c>
      <c r="BK134" s="230">
        <f>ROUND(I134*H134,2)</f>
        <v>0</v>
      </c>
      <c r="BL134" s="17" t="s">
        <v>188</v>
      </c>
      <c r="BM134" s="229" t="s">
        <v>249</v>
      </c>
    </row>
    <row r="135" s="2" customFormat="1" ht="16.5" customHeight="1">
      <c r="A135" s="38"/>
      <c r="B135" s="39"/>
      <c r="C135" s="218" t="s">
        <v>79</v>
      </c>
      <c r="D135" s="218" t="s">
        <v>183</v>
      </c>
      <c r="E135" s="219" t="s">
        <v>3090</v>
      </c>
      <c r="F135" s="220" t="s">
        <v>3091</v>
      </c>
      <c r="G135" s="221" t="s">
        <v>2454</v>
      </c>
      <c r="H135" s="222">
        <v>1</v>
      </c>
      <c r="I135" s="223"/>
      <c r="J135" s="224">
        <f>ROUND(I135*H135,2)</f>
        <v>0</v>
      </c>
      <c r="K135" s="220" t="s">
        <v>729</v>
      </c>
      <c r="L135" s="44"/>
      <c r="M135" s="225" t="s">
        <v>1</v>
      </c>
      <c r="N135" s="226" t="s">
        <v>45</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188</v>
      </c>
      <c r="AT135" s="229" t="s">
        <v>183</v>
      </c>
      <c r="AU135" s="229" t="s">
        <v>86</v>
      </c>
      <c r="AY135" s="17" t="s">
        <v>181</v>
      </c>
      <c r="BE135" s="230">
        <f>IF(N135="základní",J135,0)</f>
        <v>0</v>
      </c>
      <c r="BF135" s="230">
        <f>IF(N135="snížená",J135,0)</f>
        <v>0</v>
      </c>
      <c r="BG135" s="230">
        <f>IF(N135="zákl. přenesená",J135,0)</f>
        <v>0</v>
      </c>
      <c r="BH135" s="230">
        <f>IF(N135="sníž. přenesená",J135,0)</f>
        <v>0</v>
      </c>
      <c r="BI135" s="230">
        <f>IF(N135="nulová",J135,0)</f>
        <v>0</v>
      </c>
      <c r="BJ135" s="17" t="s">
        <v>127</v>
      </c>
      <c r="BK135" s="230">
        <f>ROUND(I135*H135,2)</f>
        <v>0</v>
      </c>
      <c r="BL135" s="17" t="s">
        <v>188</v>
      </c>
      <c r="BM135" s="229" t="s">
        <v>254</v>
      </c>
    </row>
    <row r="136" s="2" customFormat="1" ht="16.5" customHeight="1">
      <c r="A136" s="38"/>
      <c r="B136" s="39"/>
      <c r="C136" s="218" t="s">
        <v>79</v>
      </c>
      <c r="D136" s="218" t="s">
        <v>183</v>
      </c>
      <c r="E136" s="219" t="s">
        <v>3092</v>
      </c>
      <c r="F136" s="220" t="s">
        <v>3093</v>
      </c>
      <c r="G136" s="221" t="s">
        <v>241</v>
      </c>
      <c r="H136" s="222">
        <v>40</v>
      </c>
      <c r="I136" s="223"/>
      <c r="J136" s="224">
        <f>ROUND(I136*H136,2)</f>
        <v>0</v>
      </c>
      <c r="K136" s="220" t="s">
        <v>729</v>
      </c>
      <c r="L136" s="44"/>
      <c r="M136" s="225" t="s">
        <v>1</v>
      </c>
      <c r="N136" s="226" t="s">
        <v>45</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188</v>
      </c>
      <c r="AT136" s="229" t="s">
        <v>183</v>
      </c>
      <c r="AU136" s="229" t="s">
        <v>86</v>
      </c>
      <c r="AY136" s="17" t="s">
        <v>181</v>
      </c>
      <c r="BE136" s="230">
        <f>IF(N136="základní",J136,0)</f>
        <v>0</v>
      </c>
      <c r="BF136" s="230">
        <f>IF(N136="snížená",J136,0)</f>
        <v>0</v>
      </c>
      <c r="BG136" s="230">
        <f>IF(N136="zákl. přenesená",J136,0)</f>
        <v>0</v>
      </c>
      <c r="BH136" s="230">
        <f>IF(N136="sníž. přenesená",J136,0)</f>
        <v>0</v>
      </c>
      <c r="BI136" s="230">
        <f>IF(N136="nulová",J136,0)</f>
        <v>0</v>
      </c>
      <c r="BJ136" s="17" t="s">
        <v>127</v>
      </c>
      <c r="BK136" s="230">
        <f>ROUND(I136*H136,2)</f>
        <v>0</v>
      </c>
      <c r="BL136" s="17" t="s">
        <v>188</v>
      </c>
      <c r="BM136" s="229" t="s">
        <v>259</v>
      </c>
    </row>
    <row r="137" s="2" customFormat="1" ht="16.5" customHeight="1">
      <c r="A137" s="38"/>
      <c r="B137" s="39"/>
      <c r="C137" s="218" t="s">
        <v>79</v>
      </c>
      <c r="D137" s="218" t="s">
        <v>183</v>
      </c>
      <c r="E137" s="219" t="s">
        <v>3094</v>
      </c>
      <c r="F137" s="220" t="s">
        <v>3095</v>
      </c>
      <c r="G137" s="221" t="s">
        <v>241</v>
      </c>
      <c r="H137" s="222">
        <v>70</v>
      </c>
      <c r="I137" s="223"/>
      <c r="J137" s="224">
        <f>ROUND(I137*H137,2)</f>
        <v>0</v>
      </c>
      <c r="K137" s="220" t="s">
        <v>729</v>
      </c>
      <c r="L137" s="44"/>
      <c r="M137" s="225" t="s">
        <v>1</v>
      </c>
      <c r="N137" s="226" t="s">
        <v>45</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188</v>
      </c>
      <c r="AT137" s="229" t="s">
        <v>183</v>
      </c>
      <c r="AU137" s="229" t="s">
        <v>86</v>
      </c>
      <c r="AY137" s="17" t="s">
        <v>181</v>
      </c>
      <c r="BE137" s="230">
        <f>IF(N137="základní",J137,0)</f>
        <v>0</v>
      </c>
      <c r="BF137" s="230">
        <f>IF(N137="snížená",J137,0)</f>
        <v>0</v>
      </c>
      <c r="BG137" s="230">
        <f>IF(N137="zákl. přenesená",J137,0)</f>
        <v>0</v>
      </c>
      <c r="BH137" s="230">
        <f>IF(N137="sníž. přenesená",J137,0)</f>
        <v>0</v>
      </c>
      <c r="BI137" s="230">
        <f>IF(N137="nulová",J137,0)</f>
        <v>0</v>
      </c>
      <c r="BJ137" s="17" t="s">
        <v>127</v>
      </c>
      <c r="BK137" s="230">
        <f>ROUND(I137*H137,2)</f>
        <v>0</v>
      </c>
      <c r="BL137" s="17" t="s">
        <v>188</v>
      </c>
      <c r="BM137" s="229" t="s">
        <v>265</v>
      </c>
    </row>
    <row r="138" s="2" customFormat="1" ht="16.5" customHeight="1">
      <c r="A138" s="38"/>
      <c r="B138" s="39"/>
      <c r="C138" s="218" t="s">
        <v>79</v>
      </c>
      <c r="D138" s="218" t="s">
        <v>183</v>
      </c>
      <c r="E138" s="219" t="s">
        <v>3096</v>
      </c>
      <c r="F138" s="220" t="s">
        <v>3097</v>
      </c>
      <c r="G138" s="221" t="s">
        <v>2454</v>
      </c>
      <c r="H138" s="222">
        <v>30</v>
      </c>
      <c r="I138" s="223"/>
      <c r="J138" s="224">
        <f>ROUND(I138*H138,2)</f>
        <v>0</v>
      </c>
      <c r="K138" s="220" t="s">
        <v>729</v>
      </c>
      <c r="L138" s="44"/>
      <c r="M138" s="225" t="s">
        <v>1</v>
      </c>
      <c r="N138" s="226" t="s">
        <v>45</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188</v>
      </c>
      <c r="AT138" s="229" t="s">
        <v>183</v>
      </c>
      <c r="AU138" s="229" t="s">
        <v>86</v>
      </c>
      <c r="AY138" s="17" t="s">
        <v>181</v>
      </c>
      <c r="BE138" s="230">
        <f>IF(N138="základní",J138,0)</f>
        <v>0</v>
      </c>
      <c r="BF138" s="230">
        <f>IF(N138="snížená",J138,0)</f>
        <v>0</v>
      </c>
      <c r="BG138" s="230">
        <f>IF(N138="zákl. přenesená",J138,0)</f>
        <v>0</v>
      </c>
      <c r="BH138" s="230">
        <f>IF(N138="sníž. přenesená",J138,0)</f>
        <v>0</v>
      </c>
      <c r="BI138" s="230">
        <f>IF(N138="nulová",J138,0)</f>
        <v>0</v>
      </c>
      <c r="BJ138" s="17" t="s">
        <v>127</v>
      </c>
      <c r="BK138" s="230">
        <f>ROUND(I138*H138,2)</f>
        <v>0</v>
      </c>
      <c r="BL138" s="17" t="s">
        <v>188</v>
      </c>
      <c r="BM138" s="229" t="s">
        <v>269</v>
      </c>
    </row>
    <row r="139" s="2" customFormat="1" ht="24.15" customHeight="1">
      <c r="A139" s="38"/>
      <c r="B139" s="39"/>
      <c r="C139" s="218" t="s">
        <v>79</v>
      </c>
      <c r="D139" s="218" t="s">
        <v>183</v>
      </c>
      <c r="E139" s="219" t="s">
        <v>3098</v>
      </c>
      <c r="F139" s="220" t="s">
        <v>3099</v>
      </c>
      <c r="G139" s="221" t="s">
        <v>2621</v>
      </c>
      <c r="H139" s="222">
        <v>1</v>
      </c>
      <c r="I139" s="223"/>
      <c r="J139" s="224">
        <f>ROUND(I139*H139,2)</f>
        <v>0</v>
      </c>
      <c r="K139" s="220" t="s">
        <v>729</v>
      </c>
      <c r="L139" s="44"/>
      <c r="M139" s="225" t="s">
        <v>1</v>
      </c>
      <c r="N139" s="226" t="s">
        <v>45</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188</v>
      </c>
      <c r="AT139" s="229" t="s">
        <v>183</v>
      </c>
      <c r="AU139" s="229" t="s">
        <v>86</v>
      </c>
      <c r="AY139" s="17" t="s">
        <v>181</v>
      </c>
      <c r="BE139" s="230">
        <f>IF(N139="základní",J139,0)</f>
        <v>0</v>
      </c>
      <c r="BF139" s="230">
        <f>IF(N139="snížená",J139,0)</f>
        <v>0</v>
      </c>
      <c r="BG139" s="230">
        <f>IF(N139="zákl. přenesená",J139,0)</f>
        <v>0</v>
      </c>
      <c r="BH139" s="230">
        <f>IF(N139="sníž. přenesená",J139,0)</f>
        <v>0</v>
      </c>
      <c r="BI139" s="230">
        <f>IF(N139="nulová",J139,0)</f>
        <v>0</v>
      </c>
      <c r="BJ139" s="17" t="s">
        <v>127</v>
      </c>
      <c r="BK139" s="230">
        <f>ROUND(I139*H139,2)</f>
        <v>0</v>
      </c>
      <c r="BL139" s="17" t="s">
        <v>188</v>
      </c>
      <c r="BM139" s="229" t="s">
        <v>278</v>
      </c>
    </row>
    <row r="140" s="12" customFormat="1" ht="25.92" customHeight="1">
      <c r="A140" s="12"/>
      <c r="B140" s="202"/>
      <c r="C140" s="203"/>
      <c r="D140" s="204" t="s">
        <v>78</v>
      </c>
      <c r="E140" s="205" t="s">
        <v>3100</v>
      </c>
      <c r="F140" s="205" t="s">
        <v>3101</v>
      </c>
      <c r="G140" s="203"/>
      <c r="H140" s="203"/>
      <c r="I140" s="206"/>
      <c r="J140" s="207">
        <f>BK140</f>
        <v>0</v>
      </c>
      <c r="K140" s="203"/>
      <c r="L140" s="208"/>
      <c r="M140" s="209"/>
      <c r="N140" s="210"/>
      <c r="O140" s="210"/>
      <c r="P140" s="211">
        <f>P141+P147+P149</f>
        <v>0</v>
      </c>
      <c r="Q140" s="210"/>
      <c r="R140" s="211">
        <f>R141+R147+R149</f>
        <v>0</v>
      </c>
      <c r="S140" s="210"/>
      <c r="T140" s="212">
        <f>T141+T147+T149</f>
        <v>0</v>
      </c>
      <c r="U140" s="12"/>
      <c r="V140" s="12"/>
      <c r="W140" s="12"/>
      <c r="X140" s="12"/>
      <c r="Y140" s="12"/>
      <c r="Z140" s="12"/>
      <c r="AA140" s="12"/>
      <c r="AB140" s="12"/>
      <c r="AC140" s="12"/>
      <c r="AD140" s="12"/>
      <c r="AE140" s="12"/>
      <c r="AR140" s="213" t="s">
        <v>86</v>
      </c>
      <c r="AT140" s="214" t="s">
        <v>78</v>
      </c>
      <c r="AU140" s="214" t="s">
        <v>79</v>
      </c>
      <c r="AY140" s="213" t="s">
        <v>181</v>
      </c>
      <c r="BK140" s="215">
        <f>BK141+BK147+BK149</f>
        <v>0</v>
      </c>
    </row>
    <row r="141" s="12" customFormat="1" ht="22.8" customHeight="1">
      <c r="A141" s="12"/>
      <c r="B141" s="202"/>
      <c r="C141" s="203"/>
      <c r="D141" s="204" t="s">
        <v>78</v>
      </c>
      <c r="E141" s="216" t="s">
        <v>3102</v>
      </c>
      <c r="F141" s="216" t="s">
        <v>3103</v>
      </c>
      <c r="G141" s="203"/>
      <c r="H141" s="203"/>
      <c r="I141" s="206"/>
      <c r="J141" s="217">
        <f>BK141</f>
        <v>0</v>
      </c>
      <c r="K141" s="203"/>
      <c r="L141" s="208"/>
      <c r="M141" s="209"/>
      <c r="N141" s="210"/>
      <c r="O141" s="210"/>
      <c r="P141" s="211">
        <f>SUM(P142:P146)</f>
        <v>0</v>
      </c>
      <c r="Q141" s="210"/>
      <c r="R141" s="211">
        <f>SUM(R142:R146)</f>
        <v>0</v>
      </c>
      <c r="S141" s="210"/>
      <c r="T141" s="212">
        <f>SUM(T142:T146)</f>
        <v>0</v>
      </c>
      <c r="U141" s="12"/>
      <c r="V141" s="12"/>
      <c r="W141" s="12"/>
      <c r="X141" s="12"/>
      <c r="Y141" s="12"/>
      <c r="Z141" s="12"/>
      <c r="AA141" s="12"/>
      <c r="AB141" s="12"/>
      <c r="AC141" s="12"/>
      <c r="AD141" s="12"/>
      <c r="AE141" s="12"/>
      <c r="AR141" s="213" t="s">
        <v>86</v>
      </c>
      <c r="AT141" s="214" t="s">
        <v>78</v>
      </c>
      <c r="AU141" s="214" t="s">
        <v>86</v>
      </c>
      <c r="AY141" s="213" t="s">
        <v>181</v>
      </c>
      <c r="BK141" s="215">
        <f>SUM(BK142:BK146)</f>
        <v>0</v>
      </c>
    </row>
    <row r="142" s="2" customFormat="1" ht="16.5" customHeight="1">
      <c r="A142" s="38"/>
      <c r="B142" s="39"/>
      <c r="C142" s="218" t="s">
        <v>79</v>
      </c>
      <c r="D142" s="218" t="s">
        <v>183</v>
      </c>
      <c r="E142" s="219" t="s">
        <v>3104</v>
      </c>
      <c r="F142" s="220" t="s">
        <v>3105</v>
      </c>
      <c r="G142" s="221" t="s">
        <v>2454</v>
      </c>
      <c r="H142" s="222">
        <v>1</v>
      </c>
      <c r="I142" s="223"/>
      <c r="J142" s="224">
        <f>ROUND(I142*H142,2)</f>
        <v>0</v>
      </c>
      <c r="K142" s="220" t="s">
        <v>729</v>
      </c>
      <c r="L142" s="44"/>
      <c r="M142" s="225" t="s">
        <v>1</v>
      </c>
      <c r="N142" s="226" t="s">
        <v>45</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188</v>
      </c>
      <c r="AT142" s="229" t="s">
        <v>183</v>
      </c>
      <c r="AU142" s="229" t="s">
        <v>127</v>
      </c>
      <c r="AY142" s="17" t="s">
        <v>181</v>
      </c>
      <c r="BE142" s="230">
        <f>IF(N142="základní",J142,0)</f>
        <v>0</v>
      </c>
      <c r="BF142" s="230">
        <f>IF(N142="snížená",J142,0)</f>
        <v>0</v>
      </c>
      <c r="BG142" s="230">
        <f>IF(N142="zákl. přenesená",J142,0)</f>
        <v>0</v>
      </c>
      <c r="BH142" s="230">
        <f>IF(N142="sníž. přenesená",J142,0)</f>
        <v>0</v>
      </c>
      <c r="BI142" s="230">
        <f>IF(N142="nulová",J142,0)</f>
        <v>0</v>
      </c>
      <c r="BJ142" s="17" t="s">
        <v>127</v>
      </c>
      <c r="BK142" s="230">
        <f>ROUND(I142*H142,2)</f>
        <v>0</v>
      </c>
      <c r="BL142" s="17" t="s">
        <v>188</v>
      </c>
      <c r="BM142" s="229" t="s">
        <v>283</v>
      </c>
    </row>
    <row r="143" s="2" customFormat="1" ht="16.5" customHeight="1">
      <c r="A143" s="38"/>
      <c r="B143" s="39"/>
      <c r="C143" s="218" t="s">
        <v>79</v>
      </c>
      <c r="D143" s="218" t="s">
        <v>183</v>
      </c>
      <c r="E143" s="219" t="s">
        <v>3106</v>
      </c>
      <c r="F143" s="220" t="s">
        <v>3107</v>
      </c>
      <c r="G143" s="221" t="s">
        <v>2454</v>
      </c>
      <c r="H143" s="222">
        <v>1</v>
      </c>
      <c r="I143" s="223"/>
      <c r="J143" s="224">
        <f>ROUND(I143*H143,2)</f>
        <v>0</v>
      </c>
      <c r="K143" s="220" t="s">
        <v>729</v>
      </c>
      <c r="L143" s="44"/>
      <c r="M143" s="225" t="s">
        <v>1</v>
      </c>
      <c r="N143" s="226" t="s">
        <v>45</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188</v>
      </c>
      <c r="AT143" s="229" t="s">
        <v>183</v>
      </c>
      <c r="AU143" s="229" t="s">
        <v>127</v>
      </c>
      <c r="AY143" s="17" t="s">
        <v>181</v>
      </c>
      <c r="BE143" s="230">
        <f>IF(N143="základní",J143,0)</f>
        <v>0</v>
      </c>
      <c r="BF143" s="230">
        <f>IF(N143="snížená",J143,0)</f>
        <v>0</v>
      </c>
      <c r="BG143" s="230">
        <f>IF(N143="zákl. přenesená",J143,0)</f>
        <v>0</v>
      </c>
      <c r="BH143" s="230">
        <f>IF(N143="sníž. přenesená",J143,0)</f>
        <v>0</v>
      </c>
      <c r="BI143" s="230">
        <f>IF(N143="nulová",J143,0)</f>
        <v>0</v>
      </c>
      <c r="BJ143" s="17" t="s">
        <v>127</v>
      </c>
      <c r="BK143" s="230">
        <f>ROUND(I143*H143,2)</f>
        <v>0</v>
      </c>
      <c r="BL143" s="17" t="s">
        <v>188</v>
      </c>
      <c r="BM143" s="229" t="s">
        <v>289</v>
      </c>
    </row>
    <row r="144" s="2" customFormat="1" ht="24.15" customHeight="1">
      <c r="A144" s="38"/>
      <c r="B144" s="39"/>
      <c r="C144" s="218" t="s">
        <v>79</v>
      </c>
      <c r="D144" s="218" t="s">
        <v>183</v>
      </c>
      <c r="E144" s="219" t="s">
        <v>3108</v>
      </c>
      <c r="F144" s="220" t="s">
        <v>3109</v>
      </c>
      <c r="G144" s="221" t="s">
        <v>2454</v>
      </c>
      <c r="H144" s="222">
        <v>1</v>
      </c>
      <c r="I144" s="223"/>
      <c r="J144" s="224">
        <f>ROUND(I144*H144,2)</f>
        <v>0</v>
      </c>
      <c r="K144" s="220" t="s">
        <v>729</v>
      </c>
      <c r="L144" s="44"/>
      <c r="M144" s="225" t="s">
        <v>1</v>
      </c>
      <c r="N144" s="226" t="s">
        <v>45</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188</v>
      </c>
      <c r="AT144" s="229" t="s">
        <v>183</v>
      </c>
      <c r="AU144" s="229" t="s">
        <v>127</v>
      </c>
      <c r="AY144" s="17" t="s">
        <v>181</v>
      </c>
      <c r="BE144" s="230">
        <f>IF(N144="základní",J144,0)</f>
        <v>0</v>
      </c>
      <c r="BF144" s="230">
        <f>IF(N144="snížená",J144,0)</f>
        <v>0</v>
      </c>
      <c r="BG144" s="230">
        <f>IF(N144="zákl. přenesená",J144,0)</f>
        <v>0</v>
      </c>
      <c r="BH144" s="230">
        <f>IF(N144="sníž. přenesená",J144,0)</f>
        <v>0</v>
      </c>
      <c r="BI144" s="230">
        <f>IF(N144="nulová",J144,0)</f>
        <v>0</v>
      </c>
      <c r="BJ144" s="17" t="s">
        <v>127</v>
      </c>
      <c r="BK144" s="230">
        <f>ROUND(I144*H144,2)</f>
        <v>0</v>
      </c>
      <c r="BL144" s="17" t="s">
        <v>188</v>
      </c>
      <c r="BM144" s="229" t="s">
        <v>293</v>
      </c>
    </row>
    <row r="145" s="2" customFormat="1" ht="24.15" customHeight="1">
      <c r="A145" s="38"/>
      <c r="B145" s="39"/>
      <c r="C145" s="218" t="s">
        <v>79</v>
      </c>
      <c r="D145" s="218" t="s">
        <v>183</v>
      </c>
      <c r="E145" s="219" t="s">
        <v>3110</v>
      </c>
      <c r="F145" s="220" t="s">
        <v>3111</v>
      </c>
      <c r="G145" s="221" t="s">
        <v>2454</v>
      </c>
      <c r="H145" s="222">
        <v>1</v>
      </c>
      <c r="I145" s="223"/>
      <c r="J145" s="224">
        <f>ROUND(I145*H145,2)</f>
        <v>0</v>
      </c>
      <c r="K145" s="220" t="s">
        <v>729</v>
      </c>
      <c r="L145" s="44"/>
      <c r="M145" s="225" t="s">
        <v>1</v>
      </c>
      <c r="N145" s="226" t="s">
        <v>45</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188</v>
      </c>
      <c r="AT145" s="229" t="s">
        <v>183</v>
      </c>
      <c r="AU145" s="229" t="s">
        <v>127</v>
      </c>
      <c r="AY145" s="17" t="s">
        <v>181</v>
      </c>
      <c r="BE145" s="230">
        <f>IF(N145="základní",J145,0)</f>
        <v>0</v>
      </c>
      <c r="BF145" s="230">
        <f>IF(N145="snížená",J145,0)</f>
        <v>0</v>
      </c>
      <c r="BG145" s="230">
        <f>IF(N145="zákl. přenesená",J145,0)</f>
        <v>0</v>
      </c>
      <c r="BH145" s="230">
        <f>IF(N145="sníž. přenesená",J145,0)</f>
        <v>0</v>
      </c>
      <c r="BI145" s="230">
        <f>IF(N145="nulová",J145,0)</f>
        <v>0</v>
      </c>
      <c r="BJ145" s="17" t="s">
        <v>127</v>
      </c>
      <c r="BK145" s="230">
        <f>ROUND(I145*H145,2)</f>
        <v>0</v>
      </c>
      <c r="BL145" s="17" t="s">
        <v>188</v>
      </c>
      <c r="BM145" s="229" t="s">
        <v>298</v>
      </c>
    </row>
    <row r="146" s="2" customFormat="1" ht="16.5" customHeight="1">
      <c r="A146" s="38"/>
      <c r="B146" s="39"/>
      <c r="C146" s="218" t="s">
        <v>79</v>
      </c>
      <c r="D146" s="218" t="s">
        <v>183</v>
      </c>
      <c r="E146" s="219" t="s">
        <v>3112</v>
      </c>
      <c r="F146" s="220" t="s">
        <v>3113</v>
      </c>
      <c r="G146" s="221" t="s">
        <v>2454</v>
      </c>
      <c r="H146" s="222">
        <v>1</v>
      </c>
      <c r="I146" s="223"/>
      <c r="J146" s="224">
        <f>ROUND(I146*H146,2)</f>
        <v>0</v>
      </c>
      <c r="K146" s="220" t="s">
        <v>729</v>
      </c>
      <c r="L146" s="44"/>
      <c r="M146" s="225" t="s">
        <v>1</v>
      </c>
      <c r="N146" s="226" t="s">
        <v>45</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188</v>
      </c>
      <c r="AT146" s="229" t="s">
        <v>183</v>
      </c>
      <c r="AU146" s="229" t="s">
        <v>127</v>
      </c>
      <c r="AY146" s="17" t="s">
        <v>181</v>
      </c>
      <c r="BE146" s="230">
        <f>IF(N146="základní",J146,0)</f>
        <v>0</v>
      </c>
      <c r="BF146" s="230">
        <f>IF(N146="snížená",J146,0)</f>
        <v>0</v>
      </c>
      <c r="BG146" s="230">
        <f>IF(N146="zákl. přenesená",J146,0)</f>
        <v>0</v>
      </c>
      <c r="BH146" s="230">
        <f>IF(N146="sníž. přenesená",J146,0)</f>
        <v>0</v>
      </c>
      <c r="BI146" s="230">
        <f>IF(N146="nulová",J146,0)</f>
        <v>0</v>
      </c>
      <c r="BJ146" s="17" t="s">
        <v>127</v>
      </c>
      <c r="BK146" s="230">
        <f>ROUND(I146*H146,2)</f>
        <v>0</v>
      </c>
      <c r="BL146" s="17" t="s">
        <v>188</v>
      </c>
      <c r="BM146" s="229" t="s">
        <v>305</v>
      </c>
    </row>
    <row r="147" s="12" customFormat="1" ht="22.8" customHeight="1">
      <c r="A147" s="12"/>
      <c r="B147" s="202"/>
      <c r="C147" s="203"/>
      <c r="D147" s="204" t="s">
        <v>78</v>
      </c>
      <c r="E147" s="216" t="s">
        <v>3114</v>
      </c>
      <c r="F147" s="216" t="s">
        <v>3115</v>
      </c>
      <c r="G147" s="203"/>
      <c r="H147" s="203"/>
      <c r="I147" s="206"/>
      <c r="J147" s="217">
        <f>BK147</f>
        <v>0</v>
      </c>
      <c r="K147" s="203"/>
      <c r="L147" s="208"/>
      <c r="M147" s="209"/>
      <c r="N147" s="210"/>
      <c r="O147" s="210"/>
      <c r="P147" s="211">
        <f>P148</f>
        <v>0</v>
      </c>
      <c r="Q147" s="210"/>
      <c r="R147" s="211">
        <f>R148</f>
        <v>0</v>
      </c>
      <c r="S147" s="210"/>
      <c r="T147" s="212">
        <f>T148</f>
        <v>0</v>
      </c>
      <c r="U147" s="12"/>
      <c r="V147" s="12"/>
      <c r="W147" s="12"/>
      <c r="X147" s="12"/>
      <c r="Y147" s="12"/>
      <c r="Z147" s="12"/>
      <c r="AA147" s="12"/>
      <c r="AB147" s="12"/>
      <c r="AC147" s="12"/>
      <c r="AD147" s="12"/>
      <c r="AE147" s="12"/>
      <c r="AR147" s="213" t="s">
        <v>86</v>
      </c>
      <c r="AT147" s="214" t="s">
        <v>78</v>
      </c>
      <c r="AU147" s="214" t="s">
        <v>86</v>
      </c>
      <c r="AY147" s="213" t="s">
        <v>181</v>
      </c>
      <c r="BK147" s="215">
        <f>BK148</f>
        <v>0</v>
      </c>
    </row>
    <row r="148" s="2" customFormat="1" ht="16.5" customHeight="1">
      <c r="A148" s="38"/>
      <c r="B148" s="39"/>
      <c r="C148" s="218" t="s">
        <v>79</v>
      </c>
      <c r="D148" s="218" t="s">
        <v>183</v>
      </c>
      <c r="E148" s="219" t="s">
        <v>3116</v>
      </c>
      <c r="F148" s="220" t="s">
        <v>3117</v>
      </c>
      <c r="G148" s="221" t="s">
        <v>2454</v>
      </c>
      <c r="H148" s="222">
        <v>1</v>
      </c>
      <c r="I148" s="223"/>
      <c r="J148" s="224">
        <f>ROUND(I148*H148,2)</f>
        <v>0</v>
      </c>
      <c r="K148" s="220" t="s">
        <v>729</v>
      </c>
      <c r="L148" s="44"/>
      <c r="M148" s="225" t="s">
        <v>1</v>
      </c>
      <c r="N148" s="226" t="s">
        <v>45</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188</v>
      </c>
      <c r="AT148" s="229" t="s">
        <v>183</v>
      </c>
      <c r="AU148" s="229" t="s">
        <v>127</v>
      </c>
      <c r="AY148" s="17" t="s">
        <v>181</v>
      </c>
      <c r="BE148" s="230">
        <f>IF(N148="základní",J148,0)</f>
        <v>0</v>
      </c>
      <c r="BF148" s="230">
        <f>IF(N148="snížená",J148,0)</f>
        <v>0</v>
      </c>
      <c r="BG148" s="230">
        <f>IF(N148="zákl. přenesená",J148,0)</f>
        <v>0</v>
      </c>
      <c r="BH148" s="230">
        <f>IF(N148="sníž. přenesená",J148,0)</f>
        <v>0</v>
      </c>
      <c r="BI148" s="230">
        <f>IF(N148="nulová",J148,0)</f>
        <v>0</v>
      </c>
      <c r="BJ148" s="17" t="s">
        <v>127</v>
      </c>
      <c r="BK148" s="230">
        <f>ROUND(I148*H148,2)</f>
        <v>0</v>
      </c>
      <c r="BL148" s="17" t="s">
        <v>188</v>
      </c>
      <c r="BM148" s="229" t="s">
        <v>313</v>
      </c>
    </row>
    <row r="149" s="12" customFormat="1" ht="22.8" customHeight="1">
      <c r="A149" s="12"/>
      <c r="B149" s="202"/>
      <c r="C149" s="203"/>
      <c r="D149" s="204" t="s">
        <v>78</v>
      </c>
      <c r="E149" s="216" t="s">
        <v>3118</v>
      </c>
      <c r="F149" s="216" t="s">
        <v>3119</v>
      </c>
      <c r="G149" s="203"/>
      <c r="H149" s="203"/>
      <c r="I149" s="206"/>
      <c r="J149" s="217">
        <f>BK149</f>
        <v>0</v>
      </c>
      <c r="K149" s="203"/>
      <c r="L149" s="208"/>
      <c r="M149" s="209"/>
      <c r="N149" s="210"/>
      <c r="O149" s="210"/>
      <c r="P149" s="211">
        <f>P150</f>
        <v>0</v>
      </c>
      <c r="Q149" s="210"/>
      <c r="R149" s="211">
        <f>R150</f>
        <v>0</v>
      </c>
      <c r="S149" s="210"/>
      <c r="T149" s="212">
        <f>T150</f>
        <v>0</v>
      </c>
      <c r="U149" s="12"/>
      <c r="V149" s="12"/>
      <c r="W149" s="12"/>
      <c r="X149" s="12"/>
      <c r="Y149" s="12"/>
      <c r="Z149" s="12"/>
      <c r="AA149" s="12"/>
      <c r="AB149" s="12"/>
      <c r="AC149" s="12"/>
      <c r="AD149" s="12"/>
      <c r="AE149" s="12"/>
      <c r="AR149" s="213" t="s">
        <v>86</v>
      </c>
      <c r="AT149" s="214" t="s">
        <v>78</v>
      </c>
      <c r="AU149" s="214" t="s">
        <v>86</v>
      </c>
      <c r="AY149" s="213" t="s">
        <v>181</v>
      </c>
      <c r="BK149" s="215">
        <f>BK150</f>
        <v>0</v>
      </c>
    </row>
    <row r="150" s="2" customFormat="1" ht="16.5" customHeight="1">
      <c r="A150" s="38"/>
      <c r="B150" s="39"/>
      <c r="C150" s="218" t="s">
        <v>79</v>
      </c>
      <c r="D150" s="218" t="s">
        <v>183</v>
      </c>
      <c r="E150" s="219" t="s">
        <v>3120</v>
      </c>
      <c r="F150" s="220" t="s">
        <v>3121</v>
      </c>
      <c r="G150" s="221" t="s">
        <v>983</v>
      </c>
      <c r="H150" s="279"/>
      <c r="I150" s="223"/>
      <c r="J150" s="224">
        <f>ROUND(I150*H150,2)</f>
        <v>0</v>
      </c>
      <c r="K150" s="220" t="s">
        <v>729</v>
      </c>
      <c r="L150" s="44"/>
      <c r="M150" s="284" t="s">
        <v>1</v>
      </c>
      <c r="N150" s="285" t="s">
        <v>45</v>
      </c>
      <c r="O150" s="282"/>
      <c r="P150" s="286">
        <f>O150*H150</f>
        <v>0</v>
      </c>
      <c r="Q150" s="286">
        <v>0</v>
      </c>
      <c r="R150" s="286">
        <f>Q150*H150</f>
        <v>0</v>
      </c>
      <c r="S150" s="286">
        <v>0</v>
      </c>
      <c r="T150" s="287">
        <f>S150*H150</f>
        <v>0</v>
      </c>
      <c r="U150" s="38"/>
      <c r="V150" s="38"/>
      <c r="W150" s="38"/>
      <c r="X150" s="38"/>
      <c r="Y150" s="38"/>
      <c r="Z150" s="38"/>
      <c r="AA150" s="38"/>
      <c r="AB150" s="38"/>
      <c r="AC150" s="38"/>
      <c r="AD150" s="38"/>
      <c r="AE150" s="38"/>
      <c r="AR150" s="229" t="s">
        <v>188</v>
      </c>
      <c r="AT150" s="229" t="s">
        <v>183</v>
      </c>
      <c r="AU150" s="229" t="s">
        <v>127</v>
      </c>
      <c r="AY150" s="17" t="s">
        <v>181</v>
      </c>
      <c r="BE150" s="230">
        <f>IF(N150="základní",J150,0)</f>
        <v>0</v>
      </c>
      <c r="BF150" s="230">
        <f>IF(N150="snížená",J150,0)</f>
        <v>0</v>
      </c>
      <c r="BG150" s="230">
        <f>IF(N150="zákl. přenesená",J150,0)</f>
        <v>0</v>
      </c>
      <c r="BH150" s="230">
        <f>IF(N150="sníž. přenesená",J150,0)</f>
        <v>0</v>
      </c>
      <c r="BI150" s="230">
        <f>IF(N150="nulová",J150,0)</f>
        <v>0</v>
      </c>
      <c r="BJ150" s="17" t="s">
        <v>127</v>
      </c>
      <c r="BK150" s="230">
        <f>ROUND(I150*H150,2)</f>
        <v>0</v>
      </c>
      <c r="BL150" s="17" t="s">
        <v>188</v>
      </c>
      <c r="BM150" s="229" t="s">
        <v>317</v>
      </c>
    </row>
    <row r="151" s="2" customFormat="1" ht="6.96" customHeight="1">
      <c r="A151" s="38"/>
      <c r="B151" s="66"/>
      <c r="C151" s="67"/>
      <c r="D151" s="67"/>
      <c r="E151" s="67"/>
      <c r="F151" s="67"/>
      <c r="G151" s="67"/>
      <c r="H151" s="67"/>
      <c r="I151" s="67"/>
      <c r="J151" s="67"/>
      <c r="K151" s="67"/>
      <c r="L151" s="44"/>
      <c r="M151" s="38"/>
      <c r="O151" s="38"/>
      <c r="P151" s="38"/>
      <c r="Q151" s="38"/>
      <c r="R151" s="38"/>
      <c r="S151" s="38"/>
      <c r="T151" s="38"/>
      <c r="U151" s="38"/>
      <c r="V151" s="38"/>
      <c r="W151" s="38"/>
      <c r="X151" s="38"/>
      <c r="Y151" s="38"/>
      <c r="Z151" s="38"/>
      <c r="AA151" s="38"/>
      <c r="AB151" s="38"/>
      <c r="AC151" s="38"/>
      <c r="AD151" s="38"/>
      <c r="AE151" s="38"/>
    </row>
  </sheetData>
  <sheetProtection sheet="1" autoFilter="0" formatColumns="0" formatRows="0" objects="1" scenarios="1" spinCount="100000" saltValue="yYqxW4oIburN3rUw+t1IvnvD0o/nxEClZlNupsmppbLZoftkoip0EQe/UPB2PK/5I7pP3/OpWHA/Icb4N7Gy6g==" hashValue="IpASG4rTMZwol9qw03MD0czvP+j4YIgtdPFGJQGnd8kI/RRJLLE+lOpDHT+3SJ+Sc4ng5/za1solzp8DVnMUzg==" algorithmName="SHA-512" password="C24F"/>
  <autoFilter ref="C120:K150"/>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108</v>
      </c>
    </row>
    <row r="3" s="1" customFormat="1" ht="6.96" customHeight="1">
      <c r="B3" s="136"/>
      <c r="C3" s="137"/>
      <c r="D3" s="137"/>
      <c r="E3" s="137"/>
      <c r="F3" s="137"/>
      <c r="G3" s="137"/>
      <c r="H3" s="137"/>
      <c r="I3" s="137"/>
      <c r="J3" s="137"/>
      <c r="K3" s="137"/>
      <c r="L3" s="20"/>
      <c r="AT3" s="17" t="s">
        <v>86</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3122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ROUND((SUM(BE122:BE141)),  2)</f>
        <v>0</v>
      </c>
      <c r="G33" s="38"/>
      <c r="H33" s="38"/>
      <c r="I33" s="155">
        <v>0.20999999999999999</v>
      </c>
      <c r="J33" s="154">
        <f>ROUND(((SUM(BE122:BE141))*I33),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ROUND((SUM(BF122:BF141)),  2)</f>
        <v>0</v>
      </c>
      <c r="G34" s="38"/>
      <c r="H34" s="38"/>
      <c r="I34" s="155">
        <v>0.12</v>
      </c>
      <c r="J34" s="154">
        <f>ROUND(((SUM(BF122:BF141))*I34),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ROUND((SUM(BG122:BG141)),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ROUND((SUM(BH122:BH141)),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ROUND((SUM(BI122:BI141)),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01.4.5.2 - DC část</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J122</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3059</v>
      </c>
      <c r="E97" s="182"/>
      <c r="F97" s="182"/>
      <c r="G97" s="182"/>
      <c r="H97" s="182"/>
      <c r="I97" s="182"/>
      <c r="J97" s="183">
        <f>J123</f>
        <v>0</v>
      </c>
      <c r="K97" s="180"/>
      <c r="L97" s="184"/>
      <c r="S97" s="9"/>
      <c r="T97" s="9"/>
      <c r="U97" s="9"/>
      <c r="V97" s="9"/>
      <c r="W97" s="9"/>
      <c r="X97" s="9"/>
      <c r="Y97" s="9"/>
      <c r="Z97" s="9"/>
      <c r="AA97" s="9"/>
      <c r="AB97" s="9"/>
      <c r="AC97" s="9"/>
      <c r="AD97" s="9"/>
      <c r="AE97" s="9"/>
    </row>
    <row r="98" s="10" customFormat="1" ht="19.92" customHeight="1">
      <c r="A98" s="10"/>
      <c r="B98" s="185"/>
      <c r="C98" s="186"/>
      <c r="D98" s="187" t="s">
        <v>3123</v>
      </c>
      <c r="E98" s="188"/>
      <c r="F98" s="188"/>
      <c r="G98" s="188"/>
      <c r="H98" s="188"/>
      <c r="I98" s="188"/>
      <c r="J98" s="189">
        <f>J132</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3124</v>
      </c>
      <c r="E99" s="188"/>
      <c r="F99" s="188"/>
      <c r="G99" s="188"/>
      <c r="H99" s="188"/>
      <c r="I99" s="188"/>
      <c r="J99" s="189">
        <f>J135</f>
        <v>0</v>
      </c>
      <c r="K99" s="186"/>
      <c r="L99" s="190"/>
      <c r="S99" s="10"/>
      <c r="T99" s="10"/>
      <c r="U99" s="10"/>
      <c r="V99" s="10"/>
      <c r="W99" s="10"/>
      <c r="X99" s="10"/>
      <c r="Y99" s="10"/>
      <c r="Z99" s="10"/>
      <c r="AA99" s="10"/>
      <c r="AB99" s="10"/>
      <c r="AC99" s="10"/>
      <c r="AD99" s="10"/>
      <c r="AE99" s="10"/>
    </row>
    <row r="100" s="9" customFormat="1" ht="24.96" customHeight="1">
      <c r="A100" s="9"/>
      <c r="B100" s="179"/>
      <c r="C100" s="180"/>
      <c r="D100" s="181" t="s">
        <v>3125</v>
      </c>
      <c r="E100" s="182"/>
      <c r="F100" s="182"/>
      <c r="G100" s="182"/>
      <c r="H100" s="182"/>
      <c r="I100" s="182"/>
      <c r="J100" s="183">
        <f>J136</f>
        <v>0</v>
      </c>
      <c r="K100" s="180"/>
      <c r="L100" s="184"/>
      <c r="S100" s="9"/>
      <c r="T100" s="9"/>
      <c r="U100" s="9"/>
      <c r="V100" s="9"/>
      <c r="W100" s="9"/>
      <c r="X100" s="9"/>
      <c r="Y100" s="9"/>
      <c r="Z100" s="9"/>
      <c r="AA100" s="9"/>
      <c r="AB100" s="9"/>
      <c r="AC100" s="9"/>
      <c r="AD100" s="9"/>
      <c r="AE100" s="9"/>
    </row>
    <row r="101" s="10" customFormat="1" ht="19.92" customHeight="1">
      <c r="A101" s="10"/>
      <c r="B101" s="185"/>
      <c r="C101" s="186"/>
      <c r="D101" s="187" t="s">
        <v>3126</v>
      </c>
      <c r="E101" s="188"/>
      <c r="F101" s="188"/>
      <c r="G101" s="188"/>
      <c r="H101" s="188"/>
      <c r="I101" s="188"/>
      <c r="J101" s="189">
        <f>J137</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3127</v>
      </c>
      <c r="E102" s="188"/>
      <c r="F102" s="188"/>
      <c r="G102" s="188"/>
      <c r="H102" s="188"/>
      <c r="I102" s="188"/>
      <c r="J102" s="189">
        <f>J140</f>
        <v>0</v>
      </c>
      <c r="K102" s="186"/>
      <c r="L102" s="190"/>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166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74" t="str">
        <f>E7</f>
        <v>0022025 - Transformace Domova pod Kuňkou - areál Ke Tvrzi</v>
      </c>
      <c r="F112" s="32"/>
      <c r="G112" s="32"/>
      <c r="H112" s="32"/>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135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SO 01.4.5.2 - DC část</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 xml:space="preserve"> </v>
      </c>
      <c r="G116" s="40"/>
      <c r="H116" s="40"/>
      <c r="I116" s="32" t="s">
        <v>22</v>
      </c>
      <c r="J116" s="79" t="str">
        <f>IF(J12="","",J12)</f>
        <v>28. 3. 2025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E15</f>
        <v>Pardubický kraj</v>
      </c>
      <c r="G118" s="40"/>
      <c r="H118" s="40"/>
      <c r="I118" s="32" t="s">
        <v>32</v>
      </c>
      <c r="J118" s="36" t="str">
        <f>E21</f>
        <v>Sinc s.r.o.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30</v>
      </c>
      <c r="D119" s="40"/>
      <c r="E119" s="40"/>
      <c r="F119" s="27" t="str">
        <f>IF(E18="","",E18)</f>
        <v>Vyplň údaj</v>
      </c>
      <c r="G119" s="40"/>
      <c r="H119" s="40"/>
      <c r="I119" s="32" t="s">
        <v>37</v>
      </c>
      <c r="J119" s="36" t="str">
        <f>E24</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1"/>
      <c r="B121" s="192"/>
      <c r="C121" s="193" t="s">
        <v>167</v>
      </c>
      <c r="D121" s="194" t="s">
        <v>64</v>
      </c>
      <c r="E121" s="194" t="s">
        <v>60</v>
      </c>
      <c r="F121" s="194" t="s">
        <v>61</v>
      </c>
      <c r="G121" s="194" t="s">
        <v>168</v>
      </c>
      <c r="H121" s="194" t="s">
        <v>169</v>
      </c>
      <c r="I121" s="194" t="s">
        <v>170</v>
      </c>
      <c r="J121" s="194" t="s">
        <v>139</v>
      </c>
      <c r="K121" s="195" t="s">
        <v>171</v>
      </c>
      <c r="L121" s="196"/>
      <c r="M121" s="100" t="s">
        <v>1</v>
      </c>
      <c r="N121" s="101" t="s">
        <v>43</v>
      </c>
      <c r="O121" s="101" t="s">
        <v>172</v>
      </c>
      <c r="P121" s="101" t="s">
        <v>173</v>
      </c>
      <c r="Q121" s="101" t="s">
        <v>174</v>
      </c>
      <c r="R121" s="101" t="s">
        <v>175</v>
      </c>
      <c r="S121" s="101" t="s">
        <v>176</v>
      </c>
      <c r="T121" s="102" t="s">
        <v>177</v>
      </c>
      <c r="U121" s="191"/>
      <c r="V121" s="191"/>
      <c r="W121" s="191"/>
      <c r="X121" s="191"/>
      <c r="Y121" s="191"/>
      <c r="Z121" s="191"/>
      <c r="AA121" s="191"/>
      <c r="AB121" s="191"/>
      <c r="AC121" s="191"/>
      <c r="AD121" s="191"/>
      <c r="AE121" s="191"/>
    </row>
    <row r="122" s="2" customFormat="1" ht="22.8" customHeight="1">
      <c r="A122" s="38"/>
      <c r="B122" s="39"/>
      <c r="C122" s="107" t="s">
        <v>178</v>
      </c>
      <c r="D122" s="40"/>
      <c r="E122" s="40"/>
      <c r="F122" s="40"/>
      <c r="G122" s="40"/>
      <c r="H122" s="40"/>
      <c r="I122" s="40"/>
      <c r="J122" s="197">
        <f>BK122</f>
        <v>0</v>
      </c>
      <c r="K122" s="40"/>
      <c r="L122" s="44"/>
      <c r="M122" s="103"/>
      <c r="N122" s="198"/>
      <c r="O122" s="104"/>
      <c r="P122" s="199">
        <f>P123+P136</f>
        <v>0</v>
      </c>
      <c r="Q122" s="104"/>
      <c r="R122" s="199">
        <f>R123+R136</f>
        <v>0</v>
      </c>
      <c r="S122" s="104"/>
      <c r="T122" s="200">
        <f>T123+T136</f>
        <v>0</v>
      </c>
      <c r="U122" s="38"/>
      <c r="V122" s="38"/>
      <c r="W122" s="38"/>
      <c r="X122" s="38"/>
      <c r="Y122" s="38"/>
      <c r="Z122" s="38"/>
      <c r="AA122" s="38"/>
      <c r="AB122" s="38"/>
      <c r="AC122" s="38"/>
      <c r="AD122" s="38"/>
      <c r="AE122" s="38"/>
      <c r="AT122" s="17" t="s">
        <v>78</v>
      </c>
      <c r="AU122" s="17" t="s">
        <v>141</v>
      </c>
      <c r="BK122" s="201">
        <f>BK123+BK136</f>
        <v>0</v>
      </c>
    </row>
    <row r="123" s="12" customFormat="1" ht="25.92" customHeight="1">
      <c r="A123" s="12"/>
      <c r="B123" s="202"/>
      <c r="C123" s="203"/>
      <c r="D123" s="204" t="s">
        <v>78</v>
      </c>
      <c r="E123" s="205" t="s">
        <v>3064</v>
      </c>
      <c r="F123" s="205" t="s">
        <v>3065</v>
      </c>
      <c r="G123" s="203"/>
      <c r="H123" s="203"/>
      <c r="I123" s="206"/>
      <c r="J123" s="207">
        <f>BK123</f>
        <v>0</v>
      </c>
      <c r="K123" s="203"/>
      <c r="L123" s="208"/>
      <c r="M123" s="209"/>
      <c r="N123" s="210"/>
      <c r="O123" s="210"/>
      <c r="P123" s="211">
        <f>P124+SUM(P125:P132)+P135</f>
        <v>0</v>
      </c>
      <c r="Q123" s="210"/>
      <c r="R123" s="211">
        <f>R124+SUM(R125:R132)+R135</f>
        <v>0</v>
      </c>
      <c r="S123" s="210"/>
      <c r="T123" s="212">
        <f>T124+SUM(T125:T132)+T135</f>
        <v>0</v>
      </c>
      <c r="U123" s="12"/>
      <c r="V123" s="12"/>
      <c r="W123" s="12"/>
      <c r="X123" s="12"/>
      <c r="Y123" s="12"/>
      <c r="Z123" s="12"/>
      <c r="AA123" s="12"/>
      <c r="AB123" s="12"/>
      <c r="AC123" s="12"/>
      <c r="AD123" s="12"/>
      <c r="AE123" s="12"/>
      <c r="AR123" s="213" t="s">
        <v>86</v>
      </c>
      <c r="AT123" s="214" t="s">
        <v>78</v>
      </c>
      <c r="AU123" s="214" t="s">
        <v>79</v>
      </c>
      <c r="AY123" s="213" t="s">
        <v>181</v>
      </c>
      <c r="BK123" s="215">
        <f>BK124+SUM(BK125:BK132)+BK135</f>
        <v>0</v>
      </c>
    </row>
    <row r="124" s="2" customFormat="1" ht="16.5" customHeight="1">
      <c r="A124" s="38"/>
      <c r="B124" s="39"/>
      <c r="C124" s="218" t="s">
        <v>79</v>
      </c>
      <c r="D124" s="218" t="s">
        <v>183</v>
      </c>
      <c r="E124" s="219" t="s">
        <v>3128</v>
      </c>
      <c r="F124" s="220" t="s">
        <v>3129</v>
      </c>
      <c r="G124" s="221" t="s">
        <v>2621</v>
      </c>
      <c r="H124" s="222">
        <v>40</v>
      </c>
      <c r="I124" s="223"/>
      <c r="J124" s="224">
        <f>ROUND(I124*H124,2)</f>
        <v>0</v>
      </c>
      <c r="K124" s="220" t="s">
        <v>729</v>
      </c>
      <c r="L124" s="44"/>
      <c r="M124" s="225" t="s">
        <v>1</v>
      </c>
      <c r="N124" s="226" t="s">
        <v>45</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188</v>
      </c>
      <c r="AT124" s="229" t="s">
        <v>183</v>
      </c>
      <c r="AU124" s="229" t="s">
        <v>86</v>
      </c>
      <c r="AY124" s="17" t="s">
        <v>181</v>
      </c>
      <c r="BE124" s="230">
        <f>IF(N124="základní",J124,0)</f>
        <v>0</v>
      </c>
      <c r="BF124" s="230">
        <f>IF(N124="snížená",J124,0)</f>
        <v>0</v>
      </c>
      <c r="BG124" s="230">
        <f>IF(N124="zákl. přenesená",J124,0)</f>
        <v>0</v>
      </c>
      <c r="BH124" s="230">
        <f>IF(N124="sníž. přenesená",J124,0)</f>
        <v>0</v>
      </c>
      <c r="BI124" s="230">
        <f>IF(N124="nulová",J124,0)</f>
        <v>0</v>
      </c>
      <c r="BJ124" s="17" t="s">
        <v>127</v>
      </c>
      <c r="BK124" s="230">
        <f>ROUND(I124*H124,2)</f>
        <v>0</v>
      </c>
      <c r="BL124" s="17" t="s">
        <v>188</v>
      </c>
      <c r="BM124" s="229" t="s">
        <v>127</v>
      </c>
    </row>
    <row r="125" s="2" customFormat="1" ht="16.5" customHeight="1">
      <c r="A125" s="38"/>
      <c r="B125" s="39"/>
      <c r="C125" s="218" t="s">
        <v>79</v>
      </c>
      <c r="D125" s="218" t="s">
        <v>183</v>
      </c>
      <c r="E125" s="219" t="s">
        <v>3130</v>
      </c>
      <c r="F125" s="220" t="s">
        <v>3131</v>
      </c>
      <c r="G125" s="221" t="s">
        <v>241</v>
      </c>
      <c r="H125" s="222">
        <v>60</v>
      </c>
      <c r="I125" s="223"/>
      <c r="J125" s="224">
        <f>ROUND(I125*H125,2)</f>
        <v>0</v>
      </c>
      <c r="K125" s="220" t="s">
        <v>729</v>
      </c>
      <c r="L125" s="44"/>
      <c r="M125" s="225" t="s">
        <v>1</v>
      </c>
      <c r="N125" s="226" t="s">
        <v>45</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188</v>
      </c>
      <c r="AT125" s="229" t="s">
        <v>183</v>
      </c>
      <c r="AU125" s="229" t="s">
        <v>86</v>
      </c>
      <c r="AY125" s="17" t="s">
        <v>181</v>
      </c>
      <c r="BE125" s="230">
        <f>IF(N125="základní",J125,0)</f>
        <v>0</v>
      </c>
      <c r="BF125" s="230">
        <f>IF(N125="snížená",J125,0)</f>
        <v>0</v>
      </c>
      <c r="BG125" s="230">
        <f>IF(N125="zákl. přenesená",J125,0)</f>
        <v>0</v>
      </c>
      <c r="BH125" s="230">
        <f>IF(N125="sníž. přenesená",J125,0)</f>
        <v>0</v>
      </c>
      <c r="BI125" s="230">
        <f>IF(N125="nulová",J125,0)</f>
        <v>0</v>
      </c>
      <c r="BJ125" s="17" t="s">
        <v>127</v>
      </c>
      <c r="BK125" s="230">
        <f>ROUND(I125*H125,2)</f>
        <v>0</v>
      </c>
      <c r="BL125" s="17" t="s">
        <v>188</v>
      </c>
      <c r="BM125" s="229" t="s">
        <v>188</v>
      </c>
    </row>
    <row r="126" s="2" customFormat="1" ht="16.5" customHeight="1">
      <c r="A126" s="38"/>
      <c r="B126" s="39"/>
      <c r="C126" s="218" t="s">
        <v>79</v>
      </c>
      <c r="D126" s="218" t="s">
        <v>183</v>
      </c>
      <c r="E126" s="219" t="s">
        <v>3132</v>
      </c>
      <c r="F126" s="220" t="s">
        <v>3133</v>
      </c>
      <c r="G126" s="221" t="s">
        <v>241</v>
      </c>
      <c r="H126" s="222">
        <v>60</v>
      </c>
      <c r="I126" s="223"/>
      <c r="J126" s="224">
        <f>ROUND(I126*H126,2)</f>
        <v>0</v>
      </c>
      <c r="K126" s="220" t="s">
        <v>729</v>
      </c>
      <c r="L126" s="44"/>
      <c r="M126" s="225" t="s">
        <v>1</v>
      </c>
      <c r="N126" s="226" t="s">
        <v>45</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188</v>
      </c>
      <c r="AT126" s="229" t="s">
        <v>183</v>
      </c>
      <c r="AU126" s="229" t="s">
        <v>86</v>
      </c>
      <c r="AY126" s="17" t="s">
        <v>181</v>
      </c>
      <c r="BE126" s="230">
        <f>IF(N126="základní",J126,0)</f>
        <v>0</v>
      </c>
      <c r="BF126" s="230">
        <f>IF(N126="snížená",J126,0)</f>
        <v>0</v>
      </c>
      <c r="BG126" s="230">
        <f>IF(N126="zákl. přenesená",J126,0)</f>
        <v>0</v>
      </c>
      <c r="BH126" s="230">
        <f>IF(N126="sníž. přenesená",J126,0)</f>
        <v>0</v>
      </c>
      <c r="BI126" s="230">
        <f>IF(N126="nulová",J126,0)</f>
        <v>0</v>
      </c>
      <c r="BJ126" s="17" t="s">
        <v>127</v>
      </c>
      <c r="BK126" s="230">
        <f>ROUND(I126*H126,2)</f>
        <v>0</v>
      </c>
      <c r="BL126" s="17" t="s">
        <v>188</v>
      </c>
      <c r="BM126" s="229" t="s">
        <v>203</v>
      </c>
    </row>
    <row r="127" s="2" customFormat="1" ht="16.5" customHeight="1">
      <c r="A127" s="38"/>
      <c r="B127" s="39"/>
      <c r="C127" s="218" t="s">
        <v>79</v>
      </c>
      <c r="D127" s="218" t="s">
        <v>183</v>
      </c>
      <c r="E127" s="219" t="s">
        <v>3134</v>
      </c>
      <c r="F127" s="220" t="s">
        <v>3135</v>
      </c>
      <c r="G127" s="221" t="s">
        <v>2454</v>
      </c>
      <c r="H127" s="222">
        <v>2</v>
      </c>
      <c r="I127" s="223"/>
      <c r="J127" s="224">
        <f>ROUND(I127*H127,2)</f>
        <v>0</v>
      </c>
      <c r="K127" s="220" t="s">
        <v>729</v>
      </c>
      <c r="L127" s="44"/>
      <c r="M127" s="225" t="s">
        <v>1</v>
      </c>
      <c r="N127" s="226" t="s">
        <v>45</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188</v>
      </c>
      <c r="AT127" s="229" t="s">
        <v>183</v>
      </c>
      <c r="AU127" s="229" t="s">
        <v>86</v>
      </c>
      <c r="AY127" s="17" t="s">
        <v>181</v>
      </c>
      <c r="BE127" s="230">
        <f>IF(N127="základní",J127,0)</f>
        <v>0</v>
      </c>
      <c r="BF127" s="230">
        <f>IF(N127="snížená",J127,0)</f>
        <v>0</v>
      </c>
      <c r="BG127" s="230">
        <f>IF(N127="zákl. přenesená",J127,0)</f>
        <v>0</v>
      </c>
      <c r="BH127" s="230">
        <f>IF(N127="sníž. přenesená",J127,0)</f>
        <v>0</v>
      </c>
      <c r="BI127" s="230">
        <f>IF(N127="nulová",J127,0)</f>
        <v>0</v>
      </c>
      <c r="BJ127" s="17" t="s">
        <v>127</v>
      </c>
      <c r="BK127" s="230">
        <f>ROUND(I127*H127,2)</f>
        <v>0</v>
      </c>
      <c r="BL127" s="17" t="s">
        <v>188</v>
      </c>
      <c r="BM127" s="229" t="s">
        <v>208</v>
      </c>
    </row>
    <row r="128" s="2" customFormat="1" ht="16.5" customHeight="1">
      <c r="A128" s="38"/>
      <c r="B128" s="39"/>
      <c r="C128" s="218" t="s">
        <v>79</v>
      </c>
      <c r="D128" s="218" t="s">
        <v>183</v>
      </c>
      <c r="E128" s="219" t="s">
        <v>3136</v>
      </c>
      <c r="F128" s="220" t="s">
        <v>3137</v>
      </c>
      <c r="G128" s="221" t="s">
        <v>2454</v>
      </c>
      <c r="H128" s="222">
        <v>4</v>
      </c>
      <c r="I128" s="223"/>
      <c r="J128" s="224">
        <f>ROUND(I128*H128,2)</f>
        <v>0</v>
      </c>
      <c r="K128" s="220" t="s">
        <v>729</v>
      </c>
      <c r="L128" s="44"/>
      <c r="M128" s="225" t="s">
        <v>1</v>
      </c>
      <c r="N128" s="226" t="s">
        <v>45</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188</v>
      </c>
      <c r="AT128" s="229" t="s">
        <v>183</v>
      </c>
      <c r="AU128" s="229" t="s">
        <v>86</v>
      </c>
      <c r="AY128" s="17" t="s">
        <v>181</v>
      </c>
      <c r="BE128" s="230">
        <f>IF(N128="základní",J128,0)</f>
        <v>0</v>
      </c>
      <c r="BF128" s="230">
        <f>IF(N128="snížená",J128,0)</f>
        <v>0</v>
      </c>
      <c r="BG128" s="230">
        <f>IF(N128="zákl. přenesená",J128,0)</f>
        <v>0</v>
      </c>
      <c r="BH128" s="230">
        <f>IF(N128="sníž. přenesená",J128,0)</f>
        <v>0</v>
      </c>
      <c r="BI128" s="230">
        <f>IF(N128="nulová",J128,0)</f>
        <v>0</v>
      </c>
      <c r="BJ128" s="17" t="s">
        <v>127</v>
      </c>
      <c r="BK128" s="230">
        <f>ROUND(I128*H128,2)</f>
        <v>0</v>
      </c>
      <c r="BL128" s="17" t="s">
        <v>188</v>
      </c>
      <c r="BM128" s="229" t="s">
        <v>214</v>
      </c>
    </row>
    <row r="129" s="2" customFormat="1" ht="16.5" customHeight="1">
      <c r="A129" s="38"/>
      <c r="B129" s="39"/>
      <c r="C129" s="218" t="s">
        <v>79</v>
      </c>
      <c r="D129" s="218" t="s">
        <v>183</v>
      </c>
      <c r="E129" s="219" t="s">
        <v>3138</v>
      </c>
      <c r="F129" s="220" t="s">
        <v>3139</v>
      </c>
      <c r="G129" s="221" t="s">
        <v>2454</v>
      </c>
      <c r="H129" s="222">
        <v>2</v>
      </c>
      <c r="I129" s="223"/>
      <c r="J129" s="224">
        <f>ROUND(I129*H129,2)</f>
        <v>0</v>
      </c>
      <c r="K129" s="220" t="s">
        <v>729</v>
      </c>
      <c r="L129" s="44"/>
      <c r="M129" s="225" t="s">
        <v>1</v>
      </c>
      <c r="N129" s="226" t="s">
        <v>45</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188</v>
      </c>
      <c r="AT129" s="229" t="s">
        <v>183</v>
      </c>
      <c r="AU129" s="229" t="s">
        <v>86</v>
      </c>
      <c r="AY129" s="17" t="s">
        <v>181</v>
      </c>
      <c r="BE129" s="230">
        <f>IF(N129="základní",J129,0)</f>
        <v>0</v>
      </c>
      <c r="BF129" s="230">
        <f>IF(N129="snížená",J129,0)</f>
        <v>0</v>
      </c>
      <c r="BG129" s="230">
        <f>IF(N129="zákl. přenesená",J129,0)</f>
        <v>0</v>
      </c>
      <c r="BH129" s="230">
        <f>IF(N129="sníž. přenesená",J129,0)</f>
        <v>0</v>
      </c>
      <c r="BI129" s="230">
        <f>IF(N129="nulová",J129,0)</f>
        <v>0</v>
      </c>
      <c r="BJ129" s="17" t="s">
        <v>127</v>
      </c>
      <c r="BK129" s="230">
        <f>ROUND(I129*H129,2)</f>
        <v>0</v>
      </c>
      <c r="BL129" s="17" t="s">
        <v>188</v>
      </c>
      <c r="BM129" s="229" t="s">
        <v>8</v>
      </c>
    </row>
    <row r="130" s="2" customFormat="1" ht="16.5" customHeight="1">
      <c r="A130" s="38"/>
      <c r="B130" s="39"/>
      <c r="C130" s="218" t="s">
        <v>79</v>
      </c>
      <c r="D130" s="218" t="s">
        <v>183</v>
      </c>
      <c r="E130" s="219" t="s">
        <v>3140</v>
      </c>
      <c r="F130" s="220" t="s">
        <v>3141</v>
      </c>
      <c r="G130" s="221" t="s">
        <v>2454</v>
      </c>
      <c r="H130" s="222">
        <v>100</v>
      </c>
      <c r="I130" s="223"/>
      <c r="J130" s="224">
        <f>ROUND(I130*H130,2)</f>
        <v>0</v>
      </c>
      <c r="K130" s="220" t="s">
        <v>729</v>
      </c>
      <c r="L130" s="44"/>
      <c r="M130" s="225" t="s">
        <v>1</v>
      </c>
      <c r="N130" s="226" t="s">
        <v>45</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188</v>
      </c>
      <c r="AT130" s="229" t="s">
        <v>183</v>
      </c>
      <c r="AU130" s="229" t="s">
        <v>86</v>
      </c>
      <c r="AY130" s="17" t="s">
        <v>181</v>
      </c>
      <c r="BE130" s="230">
        <f>IF(N130="základní",J130,0)</f>
        <v>0</v>
      </c>
      <c r="BF130" s="230">
        <f>IF(N130="snížená",J130,0)</f>
        <v>0</v>
      </c>
      <c r="BG130" s="230">
        <f>IF(N130="zákl. přenesená",J130,0)</f>
        <v>0</v>
      </c>
      <c r="BH130" s="230">
        <f>IF(N130="sníž. přenesená",J130,0)</f>
        <v>0</v>
      </c>
      <c r="BI130" s="230">
        <f>IF(N130="nulová",J130,0)</f>
        <v>0</v>
      </c>
      <c r="BJ130" s="17" t="s">
        <v>127</v>
      </c>
      <c r="BK130" s="230">
        <f>ROUND(I130*H130,2)</f>
        <v>0</v>
      </c>
      <c r="BL130" s="17" t="s">
        <v>188</v>
      </c>
      <c r="BM130" s="229" t="s">
        <v>223</v>
      </c>
    </row>
    <row r="131" s="2" customFormat="1" ht="16.5" customHeight="1">
      <c r="A131" s="38"/>
      <c r="B131" s="39"/>
      <c r="C131" s="218" t="s">
        <v>79</v>
      </c>
      <c r="D131" s="218" t="s">
        <v>183</v>
      </c>
      <c r="E131" s="219" t="s">
        <v>3142</v>
      </c>
      <c r="F131" s="220" t="s">
        <v>3143</v>
      </c>
      <c r="G131" s="221" t="s">
        <v>983</v>
      </c>
      <c r="H131" s="279"/>
      <c r="I131" s="223"/>
      <c r="J131" s="224">
        <f>ROUND(I131*H131,2)</f>
        <v>0</v>
      </c>
      <c r="K131" s="220" t="s">
        <v>729</v>
      </c>
      <c r="L131" s="44"/>
      <c r="M131" s="225" t="s">
        <v>1</v>
      </c>
      <c r="N131" s="226" t="s">
        <v>45</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188</v>
      </c>
      <c r="AT131" s="229" t="s">
        <v>183</v>
      </c>
      <c r="AU131" s="229" t="s">
        <v>86</v>
      </c>
      <c r="AY131" s="17" t="s">
        <v>181</v>
      </c>
      <c r="BE131" s="230">
        <f>IF(N131="základní",J131,0)</f>
        <v>0</v>
      </c>
      <c r="BF131" s="230">
        <f>IF(N131="snížená",J131,0)</f>
        <v>0</v>
      </c>
      <c r="BG131" s="230">
        <f>IF(N131="zákl. přenesená",J131,0)</f>
        <v>0</v>
      </c>
      <c r="BH131" s="230">
        <f>IF(N131="sníž. přenesená",J131,0)</f>
        <v>0</v>
      </c>
      <c r="BI131" s="230">
        <f>IF(N131="nulová",J131,0)</f>
        <v>0</v>
      </c>
      <c r="BJ131" s="17" t="s">
        <v>127</v>
      </c>
      <c r="BK131" s="230">
        <f>ROUND(I131*H131,2)</f>
        <v>0</v>
      </c>
      <c r="BL131" s="17" t="s">
        <v>188</v>
      </c>
      <c r="BM131" s="229" t="s">
        <v>228</v>
      </c>
    </row>
    <row r="132" s="12" customFormat="1" ht="22.8" customHeight="1">
      <c r="A132" s="12"/>
      <c r="B132" s="202"/>
      <c r="C132" s="203"/>
      <c r="D132" s="204" t="s">
        <v>78</v>
      </c>
      <c r="E132" s="216" t="s">
        <v>3100</v>
      </c>
      <c r="F132" s="216" t="s">
        <v>3144</v>
      </c>
      <c r="G132" s="203"/>
      <c r="H132" s="203"/>
      <c r="I132" s="206"/>
      <c r="J132" s="217">
        <f>BK132</f>
        <v>0</v>
      </c>
      <c r="K132" s="203"/>
      <c r="L132" s="208"/>
      <c r="M132" s="209"/>
      <c r="N132" s="210"/>
      <c r="O132" s="210"/>
      <c r="P132" s="211">
        <f>SUM(P133:P134)</f>
        <v>0</v>
      </c>
      <c r="Q132" s="210"/>
      <c r="R132" s="211">
        <f>SUM(R133:R134)</f>
        <v>0</v>
      </c>
      <c r="S132" s="210"/>
      <c r="T132" s="212">
        <f>SUM(T133:T134)</f>
        <v>0</v>
      </c>
      <c r="U132" s="12"/>
      <c r="V132" s="12"/>
      <c r="W132" s="12"/>
      <c r="X132" s="12"/>
      <c r="Y132" s="12"/>
      <c r="Z132" s="12"/>
      <c r="AA132" s="12"/>
      <c r="AB132" s="12"/>
      <c r="AC132" s="12"/>
      <c r="AD132" s="12"/>
      <c r="AE132" s="12"/>
      <c r="AR132" s="213" t="s">
        <v>86</v>
      </c>
      <c r="AT132" s="214" t="s">
        <v>78</v>
      </c>
      <c r="AU132" s="214" t="s">
        <v>86</v>
      </c>
      <c r="AY132" s="213" t="s">
        <v>181</v>
      </c>
      <c r="BK132" s="215">
        <f>SUM(BK133:BK134)</f>
        <v>0</v>
      </c>
    </row>
    <row r="133" s="2" customFormat="1" ht="16.5" customHeight="1">
      <c r="A133" s="38"/>
      <c r="B133" s="39"/>
      <c r="C133" s="218" t="s">
        <v>79</v>
      </c>
      <c r="D133" s="218" t="s">
        <v>183</v>
      </c>
      <c r="E133" s="219" t="s">
        <v>3145</v>
      </c>
      <c r="F133" s="220" t="s">
        <v>3146</v>
      </c>
      <c r="G133" s="221" t="s">
        <v>983</v>
      </c>
      <c r="H133" s="279"/>
      <c r="I133" s="223"/>
      <c r="J133" s="224">
        <f>ROUND(I133*H133,2)</f>
        <v>0</v>
      </c>
      <c r="K133" s="220" t="s">
        <v>729</v>
      </c>
      <c r="L133" s="44"/>
      <c r="M133" s="225" t="s">
        <v>1</v>
      </c>
      <c r="N133" s="226" t="s">
        <v>45</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188</v>
      </c>
      <c r="AT133" s="229" t="s">
        <v>183</v>
      </c>
      <c r="AU133" s="229" t="s">
        <v>127</v>
      </c>
      <c r="AY133" s="17" t="s">
        <v>181</v>
      </c>
      <c r="BE133" s="230">
        <f>IF(N133="základní",J133,0)</f>
        <v>0</v>
      </c>
      <c r="BF133" s="230">
        <f>IF(N133="snížená",J133,0)</f>
        <v>0</v>
      </c>
      <c r="BG133" s="230">
        <f>IF(N133="zákl. přenesená",J133,0)</f>
        <v>0</v>
      </c>
      <c r="BH133" s="230">
        <f>IF(N133="sníž. přenesená",J133,0)</f>
        <v>0</v>
      </c>
      <c r="BI133" s="230">
        <f>IF(N133="nulová",J133,0)</f>
        <v>0</v>
      </c>
      <c r="BJ133" s="17" t="s">
        <v>127</v>
      </c>
      <c r="BK133" s="230">
        <f>ROUND(I133*H133,2)</f>
        <v>0</v>
      </c>
      <c r="BL133" s="17" t="s">
        <v>188</v>
      </c>
      <c r="BM133" s="229" t="s">
        <v>236</v>
      </c>
    </row>
    <row r="134" s="2" customFormat="1" ht="16.5" customHeight="1">
      <c r="A134" s="38"/>
      <c r="B134" s="39"/>
      <c r="C134" s="218" t="s">
        <v>79</v>
      </c>
      <c r="D134" s="218" t="s">
        <v>183</v>
      </c>
      <c r="E134" s="219" t="s">
        <v>3147</v>
      </c>
      <c r="F134" s="220" t="s">
        <v>3148</v>
      </c>
      <c r="G134" s="221" t="s">
        <v>983</v>
      </c>
      <c r="H134" s="279"/>
      <c r="I134" s="223"/>
      <c r="J134" s="224">
        <f>ROUND(I134*H134,2)</f>
        <v>0</v>
      </c>
      <c r="K134" s="220" t="s">
        <v>729</v>
      </c>
      <c r="L134" s="44"/>
      <c r="M134" s="225" t="s">
        <v>1</v>
      </c>
      <c r="N134" s="226" t="s">
        <v>45</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188</v>
      </c>
      <c r="AT134" s="229" t="s">
        <v>183</v>
      </c>
      <c r="AU134" s="229" t="s">
        <v>127</v>
      </c>
      <c r="AY134" s="17" t="s">
        <v>181</v>
      </c>
      <c r="BE134" s="230">
        <f>IF(N134="základní",J134,0)</f>
        <v>0</v>
      </c>
      <c r="BF134" s="230">
        <f>IF(N134="snížená",J134,0)</f>
        <v>0</v>
      </c>
      <c r="BG134" s="230">
        <f>IF(N134="zákl. přenesená",J134,0)</f>
        <v>0</v>
      </c>
      <c r="BH134" s="230">
        <f>IF(N134="sníž. přenesená",J134,0)</f>
        <v>0</v>
      </c>
      <c r="BI134" s="230">
        <f>IF(N134="nulová",J134,0)</f>
        <v>0</v>
      </c>
      <c r="BJ134" s="17" t="s">
        <v>127</v>
      </c>
      <c r="BK134" s="230">
        <f>ROUND(I134*H134,2)</f>
        <v>0</v>
      </c>
      <c r="BL134" s="17" t="s">
        <v>188</v>
      </c>
      <c r="BM134" s="229" t="s">
        <v>242</v>
      </c>
    </row>
    <row r="135" s="12" customFormat="1" ht="22.8" customHeight="1">
      <c r="A135" s="12"/>
      <c r="B135" s="202"/>
      <c r="C135" s="203"/>
      <c r="D135" s="204" t="s">
        <v>78</v>
      </c>
      <c r="E135" s="216" t="s">
        <v>3102</v>
      </c>
      <c r="F135" s="216" t="s">
        <v>3149</v>
      </c>
      <c r="G135" s="203"/>
      <c r="H135" s="203"/>
      <c r="I135" s="206"/>
      <c r="J135" s="217">
        <f>BK135</f>
        <v>0</v>
      </c>
      <c r="K135" s="203"/>
      <c r="L135" s="208"/>
      <c r="M135" s="209"/>
      <c r="N135" s="210"/>
      <c r="O135" s="210"/>
      <c r="P135" s="211">
        <v>0</v>
      </c>
      <c r="Q135" s="210"/>
      <c r="R135" s="211">
        <v>0</v>
      </c>
      <c r="S135" s="210"/>
      <c r="T135" s="212">
        <v>0</v>
      </c>
      <c r="U135" s="12"/>
      <c r="V135" s="12"/>
      <c r="W135" s="12"/>
      <c r="X135" s="12"/>
      <c r="Y135" s="12"/>
      <c r="Z135" s="12"/>
      <c r="AA135" s="12"/>
      <c r="AB135" s="12"/>
      <c r="AC135" s="12"/>
      <c r="AD135" s="12"/>
      <c r="AE135" s="12"/>
      <c r="AR135" s="213" t="s">
        <v>86</v>
      </c>
      <c r="AT135" s="214" t="s">
        <v>78</v>
      </c>
      <c r="AU135" s="214" t="s">
        <v>86</v>
      </c>
      <c r="AY135" s="213" t="s">
        <v>181</v>
      </c>
      <c r="BK135" s="215">
        <v>0</v>
      </c>
    </row>
    <row r="136" s="12" customFormat="1" ht="25.92" customHeight="1">
      <c r="A136" s="12"/>
      <c r="B136" s="202"/>
      <c r="C136" s="203"/>
      <c r="D136" s="204" t="s">
        <v>78</v>
      </c>
      <c r="E136" s="205" t="s">
        <v>3114</v>
      </c>
      <c r="F136" s="205" t="s">
        <v>3101</v>
      </c>
      <c r="G136" s="203"/>
      <c r="H136" s="203"/>
      <c r="I136" s="206"/>
      <c r="J136" s="207">
        <f>BK136</f>
        <v>0</v>
      </c>
      <c r="K136" s="203"/>
      <c r="L136" s="208"/>
      <c r="M136" s="209"/>
      <c r="N136" s="210"/>
      <c r="O136" s="210"/>
      <c r="P136" s="211">
        <f>P137+P140</f>
        <v>0</v>
      </c>
      <c r="Q136" s="210"/>
      <c r="R136" s="211">
        <f>R137+R140</f>
        <v>0</v>
      </c>
      <c r="S136" s="210"/>
      <c r="T136" s="212">
        <f>T137+T140</f>
        <v>0</v>
      </c>
      <c r="U136" s="12"/>
      <c r="V136" s="12"/>
      <c r="W136" s="12"/>
      <c r="X136" s="12"/>
      <c r="Y136" s="12"/>
      <c r="Z136" s="12"/>
      <c r="AA136" s="12"/>
      <c r="AB136" s="12"/>
      <c r="AC136" s="12"/>
      <c r="AD136" s="12"/>
      <c r="AE136" s="12"/>
      <c r="AR136" s="213" t="s">
        <v>86</v>
      </c>
      <c r="AT136" s="214" t="s">
        <v>78</v>
      </c>
      <c r="AU136" s="214" t="s">
        <v>79</v>
      </c>
      <c r="AY136" s="213" t="s">
        <v>181</v>
      </c>
      <c r="BK136" s="215">
        <f>BK137+BK140</f>
        <v>0</v>
      </c>
    </row>
    <row r="137" s="12" customFormat="1" ht="22.8" customHeight="1">
      <c r="A137" s="12"/>
      <c r="B137" s="202"/>
      <c r="C137" s="203"/>
      <c r="D137" s="204" t="s">
        <v>78</v>
      </c>
      <c r="E137" s="216" t="s">
        <v>3118</v>
      </c>
      <c r="F137" s="216" t="s">
        <v>3103</v>
      </c>
      <c r="G137" s="203"/>
      <c r="H137" s="203"/>
      <c r="I137" s="206"/>
      <c r="J137" s="217">
        <f>BK137</f>
        <v>0</v>
      </c>
      <c r="K137" s="203"/>
      <c r="L137" s="208"/>
      <c r="M137" s="209"/>
      <c r="N137" s="210"/>
      <c r="O137" s="210"/>
      <c r="P137" s="211">
        <f>SUM(P138:P139)</f>
        <v>0</v>
      </c>
      <c r="Q137" s="210"/>
      <c r="R137" s="211">
        <f>SUM(R138:R139)</f>
        <v>0</v>
      </c>
      <c r="S137" s="210"/>
      <c r="T137" s="212">
        <f>SUM(T138:T139)</f>
        <v>0</v>
      </c>
      <c r="U137" s="12"/>
      <c r="V137" s="12"/>
      <c r="W137" s="12"/>
      <c r="X137" s="12"/>
      <c r="Y137" s="12"/>
      <c r="Z137" s="12"/>
      <c r="AA137" s="12"/>
      <c r="AB137" s="12"/>
      <c r="AC137" s="12"/>
      <c r="AD137" s="12"/>
      <c r="AE137" s="12"/>
      <c r="AR137" s="213" t="s">
        <v>86</v>
      </c>
      <c r="AT137" s="214" t="s">
        <v>78</v>
      </c>
      <c r="AU137" s="214" t="s">
        <v>86</v>
      </c>
      <c r="AY137" s="213" t="s">
        <v>181</v>
      </c>
      <c r="BK137" s="215">
        <f>SUM(BK138:BK139)</f>
        <v>0</v>
      </c>
    </row>
    <row r="138" s="2" customFormat="1" ht="16.5" customHeight="1">
      <c r="A138" s="38"/>
      <c r="B138" s="39"/>
      <c r="C138" s="218" t="s">
        <v>79</v>
      </c>
      <c r="D138" s="218" t="s">
        <v>183</v>
      </c>
      <c r="E138" s="219" t="s">
        <v>3150</v>
      </c>
      <c r="F138" s="220" t="s">
        <v>3151</v>
      </c>
      <c r="G138" s="221" t="s">
        <v>241</v>
      </c>
      <c r="H138" s="222">
        <v>60</v>
      </c>
      <c r="I138" s="223"/>
      <c r="J138" s="224">
        <f>ROUND(I138*H138,2)</f>
        <v>0</v>
      </c>
      <c r="K138" s="220" t="s">
        <v>729</v>
      </c>
      <c r="L138" s="44"/>
      <c r="M138" s="225" t="s">
        <v>1</v>
      </c>
      <c r="N138" s="226" t="s">
        <v>45</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188</v>
      </c>
      <c r="AT138" s="229" t="s">
        <v>183</v>
      </c>
      <c r="AU138" s="229" t="s">
        <v>127</v>
      </c>
      <c r="AY138" s="17" t="s">
        <v>181</v>
      </c>
      <c r="BE138" s="230">
        <f>IF(N138="základní",J138,0)</f>
        <v>0</v>
      </c>
      <c r="BF138" s="230">
        <f>IF(N138="snížená",J138,0)</f>
        <v>0</v>
      </c>
      <c r="BG138" s="230">
        <f>IF(N138="zákl. přenesená",J138,0)</f>
        <v>0</v>
      </c>
      <c r="BH138" s="230">
        <f>IF(N138="sníž. přenesená",J138,0)</f>
        <v>0</v>
      </c>
      <c r="BI138" s="230">
        <f>IF(N138="nulová",J138,0)</f>
        <v>0</v>
      </c>
      <c r="BJ138" s="17" t="s">
        <v>127</v>
      </c>
      <c r="BK138" s="230">
        <f>ROUND(I138*H138,2)</f>
        <v>0</v>
      </c>
      <c r="BL138" s="17" t="s">
        <v>188</v>
      </c>
      <c r="BM138" s="229" t="s">
        <v>247</v>
      </c>
    </row>
    <row r="139" s="2" customFormat="1" ht="16.5" customHeight="1">
      <c r="A139" s="38"/>
      <c r="B139" s="39"/>
      <c r="C139" s="218" t="s">
        <v>79</v>
      </c>
      <c r="D139" s="218" t="s">
        <v>183</v>
      </c>
      <c r="E139" s="219" t="s">
        <v>3152</v>
      </c>
      <c r="F139" s="220" t="s">
        <v>3153</v>
      </c>
      <c r="G139" s="221" t="s">
        <v>2454</v>
      </c>
      <c r="H139" s="222">
        <v>3</v>
      </c>
      <c r="I139" s="223"/>
      <c r="J139" s="224">
        <f>ROUND(I139*H139,2)</f>
        <v>0</v>
      </c>
      <c r="K139" s="220" t="s">
        <v>729</v>
      </c>
      <c r="L139" s="44"/>
      <c r="M139" s="225" t="s">
        <v>1</v>
      </c>
      <c r="N139" s="226" t="s">
        <v>45</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188</v>
      </c>
      <c r="AT139" s="229" t="s">
        <v>183</v>
      </c>
      <c r="AU139" s="229" t="s">
        <v>127</v>
      </c>
      <c r="AY139" s="17" t="s">
        <v>181</v>
      </c>
      <c r="BE139" s="230">
        <f>IF(N139="základní",J139,0)</f>
        <v>0</v>
      </c>
      <c r="BF139" s="230">
        <f>IF(N139="snížená",J139,0)</f>
        <v>0</v>
      </c>
      <c r="BG139" s="230">
        <f>IF(N139="zákl. přenesená",J139,0)</f>
        <v>0</v>
      </c>
      <c r="BH139" s="230">
        <f>IF(N139="sníž. přenesená",J139,0)</f>
        <v>0</v>
      </c>
      <c r="BI139" s="230">
        <f>IF(N139="nulová",J139,0)</f>
        <v>0</v>
      </c>
      <c r="BJ139" s="17" t="s">
        <v>127</v>
      </c>
      <c r="BK139" s="230">
        <f>ROUND(I139*H139,2)</f>
        <v>0</v>
      </c>
      <c r="BL139" s="17" t="s">
        <v>188</v>
      </c>
      <c r="BM139" s="229" t="s">
        <v>249</v>
      </c>
    </row>
    <row r="140" s="12" customFormat="1" ht="22.8" customHeight="1">
      <c r="A140" s="12"/>
      <c r="B140" s="202"/>
      <c r="C140" s="203"/>
      <c r="D140" s="204" t="s">
        <v>78</v>
      </c>
      <c r="E140" s="216" t="s">
        <v>3154</v>
      </c>
      <c r="F140" s="216" t="s">
        <v>3119</v>
      </c>
      <c r="G140" s="203"/>
      <c r="H140" s="203"/>
      <c r="I140" s="206"/>
      <c r="J140" s="217">
        <f>BK140</f>
        <v>0</v>
      </c>
      <c r="K140" s="203"/>
      <c r="L140" s="208"/>
      <c r="M140" s="209"/>
      <c r="N140" s="210"/>
      <c r="O140" s="210"/>
      <c r="P140" s="211">
        <f>P141</f>
        <v>0</v>
      </c>
      <c r="Q140" s="210"/>
      <c r="R140" s="211">
        <f>R141</f>
        <v>0</v>
      </c>
      <c r="S140" s="210"/>
      <c r="T140" s="212">
        <f>T141</f>
        <v>0</v>
      </c>
      <c r="U140" s="12"/>
      <c r="V140" s="12"/>
      <c r="W140" s="12"/>
      <c r="X140" s="12"/>
      <c r="Y140" s="12"/>
      <c r="Z140" s="12"/>
      <c r="AA140" s="12"/>
      <c r="AB140" s="12"/>
      <c r="AC140" s="12"/>
      <c r="AD140" s="12"/>
      <c r="AE140" s="12"/>
      <c r="AR140" s="213" t="s">
        <v>86</v>
      </c>
      <c r="AT140" s="214" t="s">
        <v>78</v>
      </c>
      <c r="AU140" s="214" t="s">
        <v>86</v>
      </c>
      <c r="AY140" s="213" t="s">
        <v>181</v>
      </c>
      <c r="BK140" s="215">
        <f>BK141</f>
        <v>0</v>
      </c>
    </row>
    <row r="141" s="2" customFormat="1" ht="16.5" customHeight="1">
      <c r="A141" s="38"/>
      <c r="B141" s="39"/>
      <c r="C141" s="218" t="s">
        <v>79</v>
      </c>
      <c r="D141" s="218" t="s">
        <v>183</v>
      </c>
      <c r="E141" s="219" t="s">
        <v>3155</v>
      </c>
      <c r="F141" s="220" t="s">
        <v>3121</v>
      </c>
      <c r="G141" s="221" t="s">
        <v>983</v>
      </c>
      <c r="H141" s="279"/>
      <c r="I141" s="223"/>
      <c r="J141" s="224">
        <f>ROUND(I141*H141,2)</f>
        <v>0</v>
      </c>
      <c r="K141" s="220" t="s">
        <v>729</v>
      </c>
      <c r="L141" s="44"/>
      <c r="M141" s="284" t="s">
        <v>1</v>
      </c>
      <c r="N141" s="285" t="s">
        <v>45</v>
      </c>
      <c r="O141" s="282"/>
      <c r="P141" s="286">
        <f>O141*H141</f>
        <v>0</v>
      </c>
      <c r="Q141" s="286">
        <v>0</v>
      </c>
      <c r="R141" s="286">
        <f>Q141*H141</f>
        <v>0</v>
      </c>
      <c r="S141" s="286">
        <v>0</v>
      </c>
      <c r="T141" s="287">
        <f>S141*H141</f>
        <v>0</v>
      </c>
      <c r="U141" s="38"/>
      <c r="V141" s="38"/>
      <c r="W141" s="38"/>
      <c r="X141" s="38"/>
      <c r="Y141" s="38"/>
      <c r="Z141" s="38"/>
      <c r="AA141" s="38"/>
      <c r="AB141" s="38"/>
      <c r="AC141" s="38"/>
      <c r="AD141" s="38"/>
      <c r="AE141" s="38"/>
      <c r="AR141" s="229" t="s">
        <v>188</v>
      </c>
      <c r="AT141" s="229" t="s">
        <v>183</v>
      </c>
      <c r="AU141" s="229" t="s">
        <v>127</v>
      </c>
      <c r="AY141" s="17" t="s">
        <v>181</v>
      </c>
      <c r="BE141" s="230">
        <f>IF(N141="základní",J141,0)</f>
        <v>0</v>
      </c>
      <c r="BF141" s="230">
        <f>IF(N141="snížená",J141,0)</f>
        <v>0</v>
      </c>
      <c r="BG141" s="230">
        <f>IF(N141="zákl. přenesená",J141,0)</f>
        <v>0</v>
      </c>
      <c r="BH141" s="230">
        <f>IF(N141="sníž. přenesená",J141,0)</f>
        <v>0</v>
      </c>
      <c r="BI141" s="230">
        <f>IF(N141="nulová",J141,0)</f>
        <v>0</v>
      </c>
      <c r="BJ141" s="17" t="s">
        <v>127</v>
      </c>
      <c r="BK141" s="230">
        <f>ROUND(I141*H141,2)</f>
        <v>0</v>
      </c>
      <c r="BL141" s="17" t="s">
        <v>188</v>
      </c>
      <c r="BM141" s="229" t="s">
        <v>254</v>
      </c>
    </row>
    <row r="142" s="2" customFormat="1" ht="6.96" customHeight="1">
      <c r="A142" s="38"/>
      <c r="B142" s="66"/>
      <c r="C142" s="67"/>
      <c r="D142" s="67"/>
      <c r="E142" s="67"/>
      <c r="F142" s="67"/>
      <c r="G142" s="67"/>
      <c r="H142" s="67"/>
      <c r="I142" s="67"/>
      <c r="J142" s="67"/>
      <c r="K142" s="67"/>
      <c r="L142" s="44"/>
      <c r="M142" s="38"/>
      <c r="O142" s="38"/>
      <c r="P142" s="38"/>
      <c r="Q142" s="38"/>
      <c r="R142" s="38"/>
      <c r="S142" s="38"/>
      <c r="T142" s="38"/>
      <c r="U142" s="38"/>
      <c r="V142" s="38"/>
      <c r="W142" s="38"/>
      <c r="X142" s="38"/>
      <c r="Y142" s="38"/>
      <c r="Z142" s="38"/>
      <c r="AA142" s="38"/>
      <c r="AB142" s="38"/>
      <c r="AC142" s="38"/>
      <c r="AD142" s="38"/>
      <c r="AE142" s="38"/>
    </row>
  </sheetData>
  <sheetProtection sheet="1" autoFilter="0" formatColumns="0" formatRows="0" objects="1" scenarios="1" spinCount="100000" saltValue="90/nUhr8RwZRe7ZL2MO4pn1WnnVidwSktFpKCyfk5ksT3HKwIJFWZcEYEPQDtwGIMfefChGALkC5n2ex6Wiyig==" hashValue="8GoCSmBfl5yrOYMkjUtK/DeiRUJP/Tg093ENQyIUf2Ch6laK3rutLeA09SgJFk6tSuvzh1AIEOn1JD5Lm2Vxpw==" algorithmName="SHA-512" password="C24F"/>
  <autoFilter ref="C121:K14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111</v>
      </c>
    </row>
    <row r="3" s="1" customFormat="1" ht="6.96" customHeight="1">
      <c r="B3" s="136"/>
      <c r="C3" s="137"/>
      <c r="D3" s="137"/>
      <c r="E3" s="137"/>
      <c r="F3" s="137"/>
      <c r="G3" s="137"/>
      <c r="H3" s="137"/>
      <c r="I3" s="137"/>
      <c r="J3" s="137"/>
      <c r="K3" s="137"/>
      <c r="L3" s="20"/>
      <c r="AT3" s="17" t="s">
        <v>86</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3156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ROUND((SUM(BE122:BE136)),  2)</f>
        <v>0</v>
      </c>
      <c r="G33" s="38"/>
      <c r="H33" s="38"/>
      <c r="I33" s="155">
        <v>0.20999999999999999</v>
      </c>
      <c r="J33" s="154">
        <f>ROUND(((SUM(BE122:BE136))*I33),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ROUND((SUM(BF122:BF136)),  2)</f>
        <v>0</v>
      </c>
      <c r="G34" s="38"/>
      <c r="H34" s="38"/>
      <c r="I34" s="155">
        <v>0.12</v>
      </c>
      <c r="J34" s="154">
        <f>ROUND(((SUM(BF122:BF136))*I34),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ROUND((SUM(BG122:BG136)),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ROUND((SUM(BH122:BH136)),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ROUND((SUM(BI122:BI136)),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01.4.5.3 - Konstrukce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J122</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3059</v>
      </c>
      <c r="E97" s="182"/>
      <c r="F97" s="182"/>
      <c r="G97" s="182"/>
      <c r="H97" s="182"/>
      <c r="I97" s="182"/>
      <c r="J97" s="183">
        <f>J123</f>
        <v>0</v>
      </c>
      <c r="K97" s="180"/>
      <c r="L97" s="184"/>
      <c r="S97" s="9"/>
      <c r="T97" s="9"/>
      <c r="U97" s="9"/>
      <c r="V97" s="9"/>
      <c r="W97" s="9"/>
      <c r="X97" s="9"/>
      <c r="Y97" s="9"/>
      <c r="Z97" s="9"/>
      <c r="AA97" s="9"/>
      <c r="AB97" s="9"/>
      <c r="AC97" s="9"/>
      <c r="AD97" s="9"/>
      <c r="AE97" s="9"/>
    </row>
    <row r="98" s="10" customFormat="1" ht="19.92" customHeight="1">
      <c r="A98" s="10"/>
      <c r="B98" s="185"/>
      <c r="C98" s="186"/>
      <c r="D98" s="187" t="s">
        <v>3123</v>
      </c>
      <c r="E98" s="188"/>
      <c r="F98" s="188"/>
      <c r="G98" s="188"/>
      <c r="H98" s="188"/>
      <c r="I98" s="188"/>
      <c r="J98" s="189">
        <f>J126</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3124</v>
      </c>
      <c r="E99" s="188"/>
      <c r="F99" s="188"/>
      <c r="G99" s="188"/>
      <c r="H99" s="188"/>
      <c r="I99" s="188"/>
      <c r="J99" s="189">
        <f>J130</f>
        <v>0</v>
      </c>
      <c r="K99" s="186"/>
      <c r="L99" s="190"/>
      <c r="S99" s="10"/>
      <c r="T99" s="10"/>
      <c r="U99" s="10"/>
      <c r="V99" s="10"/>
      <c r="W99" s="10"/>
      <c r="X99" s="10"/>
      <c r="Y99" s="10"/>
      <c r="Z99" s="10"/>
      <c r="AA99" s="10"/>
      <c r="AB99" s="10"/>
      <c r="AC99" s="10"/>
      <c r="AD99" s="10"/>
      <c r="AE99" s="10"/>
    </row>
    <row r="100" s="9" customFormat="1" ht="24.96" customHeight="1">
      <c r="A100" s="9"/>
      <c r="B100" s="179"/>
      <c r="C100" s="180"/>
      <c r="D100" s="181" t="s">
        <v>3125</v>
      </c>
      <c r="E100" s="182"/>
      <c r="F100" s="182"/>
      <c r="G100" s="182"/>
      <c r="H100" s="182"/>
      <c r="I100" s="182"/>
      <c r="J100" s="183">
        <f>J131</f>
        <v>0</v>
      </c>
      <c r="K100" s="180"/>
      <c r="L100" s="184"/>
      <c r="S100" s="9"/>
      <c r="T100" s="9"/>
      <c r="U100" s="9"/>
      <c r="V100" s="9"/>
      <c r="W100" s="9"/>
      <c r="X100" s="9"/>
      <c r="Y100" s="9"/>
      <c r="Z100" s="9"/>
      <c r="AA100" s="9"/>
      <c r="AB100" s="9"/>
      <c r="AC100" s="9"/>
      <c r="AD100" s="9"/>
      <c r="AE100" s="9"/>
    </row>
    <row r="101" s="10" customFormat="1" ht="19.92" customHeight="1">
      <c r="A101" s="10"/>
      <c r="B101" s="185"/>
      <c r="C101" s="186"/>
      <c r="D101" s="187" t="s">
        <v>3157</v>
      </c>
      <c r="E101" s="188"/>
      <c r="F101" s="188"/>
      <c r="G101" s="188"/>
      <c r="H101" s="188"/>
      <c r="I101" s="188"/>
      <c r="J101" s="189">
        <f>J133</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3127</v>
      </c>
      <c r="E102" s="188"/>
      <c r="F102" s="188"/>
      <c r="G102" s="188"/>
      <c r="H102" s="188"/>
      <c r="I102" s="188"/>
      <c r="J102" s="189">
        <f>J135</f>
        <v>0</v>
      </c>
      <c r="K102" s="186"/>
      <c r="L102" s="190"/>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166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74" t="str">
        <f>E7</f>
        <v>0022025 - Transformace Domova pod Kuňkou - areál Ke Tvrzi</v>
      </c>
      <c r="F112" s="32"/>
      <c r="G112" s="32"/>
      <c r="H112" s="32"/>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135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SO 01.4.5.3 - Konstrukce</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 xml:space="preserve"> </v>
      </c>
      <c r="G116" s="40"/>
      <c r="H116" s="40"/>
      <c r="I116" s="32" t="s">
        <v>22</v>
      </c>
      <c r="J116" s="79" t="str">
        <f>IF(J12="","",J12)</f>
        <v>28. 3. 2025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E15</f>
        <v>Pardubický kraj</v>
      </c>
      <c r="G118" s="40"/>
      <c r="H118" s="40"/>
      <c r="I118" s="32" t="s">
        <v>32</v>
      </c>
      <c r="J118" s="36" t="str">
        <f>E21</f>
        <v>Sinc s.r.o.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30</v>
      </c>
      <c r="D119" s="40"/>
      <c r="E119" s="40"/>
      <c r="F119" s="27" t="str">
        <f>IF(E18="","",E18)</f>
        <v>Vyplň údaj</v>
      </c>
      <c r="G119" s="40"/>
      <c r="H119" s="40"/>
      <c r="I119" s="32" t="s">
        <v>37</v>
      </c>
      <c r="J119" s="36" t="str">
        <f>E24</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1"/>
      <c r="B121" s="192"/>
      <c r="C121" s="193" t="s">
        <v>167</v>
      </c>
      <c r="D121" s="194" t="s">
        <v>64</v>
      </c>
      <c r="E121" s="194" t="s">
        <v>60</v>
      </c>
      <c r="F121" s="194" t="s">
        <v>61</v>
      </c>
      <c r="G121" s="194" t="s">
        <v>168</v>
      </c>
      <c r="H121" s="194" t="s">
        <v>169</v>
      </c>
      <c r="I121" s="194" t="s">
        <v>170</v>
      </c>
      <c r="J121" s="194" t="s">
        <v>139</v>
      </c>
      <c r="K121" s="195" t="s">
        <v>171</v>
      </c>
      <c r="L121" s="196"/>
      <c r="M121" s="100" t="s">
        <v>1</v>
      </c>
      <c r="N121" s="101" t="s">
        <v>43</v>
      </c>
      <c r="O121" s="101" t="s">
        <v>172</v>
      </c>
      <c r="P121" s="101" t="s">
        <v>173</v>
      </c>
      <c r="Q121" s="101" t="s">
        <v>174</v>
      </c>
      <c r="R121" s="101" t="s">
        <v>175</v>
      </c>
      <c r="S121" s="101" t="s">
        <v>176</v>
      </c>
      <c r="T121" s="102" t="s">
        <v>177</v>
      </c>
      <c r="U121" s="191"/>
      <c r="V121" s="191"/>
      <c r="W121" s="191"/>
      <c r="X121" s="191"/>
      <c r="Y121" s="191"/>
      <c r="Z121" s="191"/>
      <c r="AA121" s="191"/>
      <c r="AB121" s="191"/>
      <c r="AC121" s="191"/>
      <c r="AD121" s="191"/>
      <c r="AE121" s="191"/>
    </row>
    <row r="122" s="2" customFormat="1" ht="22.8" customHeight="1">
      <c r="A122" s="38"/>
      <c r="B122" s="39"/>
      <c r="C122" s="107" t="s">
        <v>178</v>
      </c>
      <c r="D122" s="40"/>
      <c r="E122" s="40"/>
      <c r="F122" s="40"/>
      <c r="G122" s="40"/>
      <c r="H122" s="40"/>
      <c r="I122" s="40"/>
      <c r="J122" s="197">
        <f>BK122</f>
        <v>0</v>
      </c>
      <c r="K122" s="40"/>
      <c r="L122" s="44"/>
      <c r="M122" s="103"/>
      <c r="N122" s="198"/>
      <c r="O122" s="104"/>
      <c r="P122" s="199">
        <f>P123+P131</f>
        <v>0</v>
      </c>
      <c r="Q122" s="104"/>
      <c r="R122" s="199">
        <f>R123+R131</f>
        <v>0</v>
      </c>
      <c r="S122" s="104"/>
      <c r="T122" s="200">
        <f>T123+T131</f>
        <v>0</v>
      </c>
      <c r="U122" s="38"/>
      <c r="V122" s="38"/>
      <c r="W122" s="38"/>
      <c r="X122" s="38"/>
      <c r="Y122" s="38"/>
      <c r="Z122" s="38"/>
      <c r="AA122" s="38"/>
      <c r="AB122" s="38"/>
      <c r="AC122" s="38"/>
      <c r="AD122" s="38"/>
      <c r="AE122" s="38"/>
      <c r="AT122" s="17" t="s">
        <v>78</v>
      </c>
      <c r="AU122" s="17" t="s">
        <v>141</v>
      </c>
      <c r="BK122" s="201">
        <f>BK123+BK131</f>
        <v>0</v>
      </c>
    </row>
    <row r="123" s="12" customFormat="1" ht="25.92" customHeight="1">
      <c r="A123" s="12"/>
      <c r="B123" s="202"/>
      <c r="C123" s="203"/>
      <c r="D123" s="204" t="s">
        <v>78</v>
      </c>
      <c r="E123" s="205" t="s">
        <v>3064</v>
      </c>
      <c r="F123" s="205" t="s">
        <v>3065</v>
      </c>
      <c r="G123" s="203"/>
      <c r="H123" s="203"/>
      <c r="I123" s="206"/>
      <c r="J123" s="207">
        <f>BK123</f>
        <v>0</v>
      </c>
      <c r="K123" s="203"/>
      <c r="L123" s="208"/>
      <c r="M123" s="209"/>
      <c r="N123" s="210"/>
      <c r="O123" s="210"/>
      <c r="P123" s="211">
        <f>P124+P125+P126+P130</f>
        <v>0</v>
      </c>
      <c r="Q123" s="210"/>
      <c r="R123" s="211">
        <f>R124+R125+R126+R130</f>
        <v>0</v>
      </c>
      <c r="S123" s="210"/>
      <c r="T123" s="212">
        <f>T124+T125+T126+T130</f>
        <v>0</v>
      </c>
      <c r="U123" s="12"/>
      <c r="V123" s="12"/>
      <c r="W123" s="12"/>
      <c r="X123" s="12"/>
      <c r="Y123" s="12"/>
      <c r="Z123" s="12"/>
      <c r="AA123" s="12"/>
      <c r="AB123" s="12"/>
      <c r="AC123" s="12"/>
      <c r="AD123" s="12"/>
      <c r="AE123" s="12"/>
      <c r="AR123" s="213" t="s">
        <v>86</v>
      </c>
      <c r="AT123" s="214" t="s">
        <v>78</v>
      </c>
      <c r="AU123" s="214" t="s">
        <v>79</v>
      </c>
      <c r="AY123" s="213" t="s">
        <v>181</v>
      </c>
      <c r="BK123" s="215">
        <f>BK124+BK125+BK126+BK130</f>
        <v>0</v>
      </c>
    </row>
    <row r="124" s="2" customFormat="1" ht="24.15" customHeight="1">
      <c r="A124" s="38"/>
      <c r="B124" s="39"/>
      <c r="C124" s="218" t="s">
        <v>79</v>
      </c>
      <c r="D124" s="218" t="s">
        <v>183</v>
      </c>
      <c r="E124" s="219" t="s">
        <v>3158</v>
      </c>
      <c r="F124" s="220" t="s">
        <v>3159</v>
      </c>
      <c r="G124" s="221" t="s">
        <v>2454</v>
      </c>
      <c r="H124" s="222">
        <v>20</v>
      </c>
      <c r="I124" s="223"/>
      <c r="J124" s="224">
        <f>ROUND(I124*H124,2)</f>
        <v>0</v>
      </c>
      <c r="K124" s="220" t="s">
        <v>729</v>
      </c>
      <c r="L124" s="44"/>
      <c r="M124" s="225" t="s">
        <v>1</v>
      </c>
      <c r="N124" s="226" t="s">
        <v>45</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188</v>
      </c>
      <c r="AT124" s="229" t="s">
        <v>183</v>
      </c>
      <c r="AU124" s="229" t="s">
        <v>86</v>
      </c>
      <c r="AY124" s="17" t="s">
        <v>181</v>
      </c>
      <c r="BE124" s="230">
        <f>IF(N124="základní",J124,0)</f>
        <v>0</v>
      </c>
      <c r="BF124" s="230">
        <f>IF(N124="snížená",J124,0)</f>
        <v>0</v>
      </c>
      <c r="BG124" s="230">
        <f>IF(N124="zákl. přenesená",J124,0)</f>
        <v>0</v>
      </c>
      <c r="BH124" s="230">
        <f>IF(N124="sníž. přenesená",J124,0)</f>
        <v>0</v>
      </c>
      <c r="BI124" s="230">
        <f>IF(N124="nulová",J124,0)</f>
        <v>0</v>
      </c>
      <c r="BJ124" s="17" t="s">
        <v>127</v>
      </c>
      <c r="BK124" s="230">
        <f>ROUND(I124*H124,2)</f>
        <v>0</v>
      </c>
      <c r="BL124" s="17" t="s">
        <v>188</v>
      </c>
      <c r="BM124" s="229" t="s">
        <v>127</v>
      </c>
    </row>
    <row r="125" s="2" customFormat="1" ht="16.5" customHeight="1">
      <c r="A125" s="38"/>
      <c r="B125" s="39"/>
      <c r="C125" s="218" t="s">
        <v>79</v>
      </c>
      <c r="D125" s="218" t="s">
        <v>183</v>
      </c>
      <c r="E125" s="219" t="s">
        <v>3160</v>
      </c>
      <c r="F125" s="220" t="s">
        <v>3055</v>
      </c>
      <c r="G125" s="221" t="s">
        <v>983</v>
      </c>
      <c r="H125" s="279"/>
      <c r="I125" s="223"/>
      <c r="J125" s="224">
        <f>ROUND(I125*H125,2)</f>
        <v>0</v>
      </c>
      <c r="K125" s="220" t="s">
        <v>729</v>
      </c>
      <c r="L125" s="44"/>
      <c r="M125" s="225" t="s">
        <v>1</v>
      </c>
      <c r="N125" s="226" t="s">
        <v>45</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188</v>
      </c>
      <c r="AT125" s="229" t="s">
        <v>183</v>
      </c>
      <c r="AU125" s="229" t="s">
        <v>86</v>
      </c>
      <c r="AY125" s="17" t="s">
        <v>181</v>
      </c>
      <c r="BE125" s="230">
        <f>IF(N125="základní",J125,0)</f>
        <v>0</v>
      </c>
      <c r="BF125" s="230">
        <f>IF(N125="snížená",J125,0)</f>
        <v>0</v>
      </c>
      <c r="BG125" s="230">
        <f>IF(N125="zákl. přenesená",J125,0)</f>
        <v>0</v>
      </c>
      <c r="BH125" s="230">
        <f>IF(N125="sníž. přenesená",J125,0)</f>
        <v>0</v>
      </c>
      <c r="BI125" s="230">
        <f>IF(N125="nulová",J125,0)</f>
        <v>0</v>
      </c>
      <c r="BJ125" s="17" t="s">
        <v>127</v>
      </c>
      <c r="BK125" s="230">
        <f>ROUND(I125*H125,2)</f>
        <v>0</v>
      </c>
      <c r="BL125" s="17" t="s">
        <v>188</v>
      </c>
      <c r="BM125" s="229" t="s">
        <v>188</v>
      </c>
    </row>
    <row r="126" s="12" customFormat="1" ht="22.8" customHeight="1">
      <c r="A126" s="12"/>
      <c r="B126" s="202"/>
      <c r="C126" s="203"/>
      <c r="D126" s="204" t="s">
        <v>78</v>
      </c>
      <c r="E126" s="216" t="s">
        <v>3100</v>
      </c>
      <c r="F126" s="216" t="s">
        <v>3144</v>
      </c>
      <c r="G126" s="203"/>
      <c r="H126" s="203"/>
      <c r="I126" s="206"/>
      <c r="J126" s="217">
        <f>BK126</f>
        <v>0</v>
      </c>
      <c r="K126" s="203"/>
      <c r="L126" s="208"/>
      <c r="M126" s="209"/>
      <c r="N126" s="210"/>
      <c r="O126" s="210"/>
      <c r="P126" s="211">
        <f>SUM(P127:P129)</f>
        <v>0</v>
      </c>
      <c r="Q126" s="210"/>
      <c r="R126" s="211">
        <f>SUM(R127:R129)</f>
        <v>0</v>
      </c>
      <c r="S126" s="210"/>
      <c r="T126" s="212">
        <f>SUM(T127:T129)</f>
        <v>0</v>
      </c>
      <c r="U126" s="12"/>
      <c r="V126" s="12"/>
      <c r="W126" s="12"/>
      <c r="X126" s="12"/>
      <c r="Y126" s="12"/>
      <c r="Z126" s="12"/>
      <c r="AA126" s="12"/>
      <c r="AB126" s="12"/>
      <c r="AC126" s="12"/>
      <c r="AD126" s="12"/>
      <c r="AE126" s="12"/>
      <c r="AR126" s="213" t="s">
        <v>86</v>
      </c>
      <c r="AT126" s="214" t="s">
        <v>78</v>
      </c>
      <c r="AU126" s="214" t="s">
        <v>86</v>
      </c>
      <c r="AY126" s="213" t="s">
        <v>181</v>
      </c>
      <c r="BK126" s="215">
        <f>SUM(BK127:BK129)</f>
        <v>0</v>
      </c>
    </row>
    <row r="127" s="2" customFormat="1" ht="16.5" customHeight="1">
      <c r="A127" s="38"/>
      <c r="B127" s="39"/>
      <c r="C127" s="218" t="s">
        <v>79</v>
      </c>
      <c r="D127" s="218" t="s">
        <v>183</v>
      </c>
      <c r="E127" s="219" t="s">
        <v>3161</v>
      </c>
      <c r="F127" s="220" t="s">
        <v>3146</v>
      </c>
      <c r="G127" s="221" t="s">
        <v>983</v>
      </c>
      <c r="H127" s="279"/>
      <c r="I127" s="223"/>
      <c r="J127" s="224">
        <f>ROUND(I127*H127,2)</f>
        <v>0</v>
      </c>
      <c r="K127" s="220" t="s">
        <v>729</v>
      </c>
      <c r="L127" s="44"/>
      <c r="M127" s="225" t="s">
        <v>1</v>
      </c>
      <c r="N127" s="226" t="s">
        <v>45</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188</v>
      </c>
      <c r="AT127" s="229" t="s">
        <v>183</v>
      </c>
      <c r="AU127" s="229" t="s">
        <v>127</v>
      </c>
      <c r="AY127" s="17" t="s">
        <v>181</v>
      </c>
      <c r="BE127" s="230">
        <f>IF(N127="základní",J127,0)</f>
        <v>0</v>
      </c>
      <c r="BF127" s="230">
        <f>IF(N127="snížená",J127,0)</f>
        <v>0</v>
      </c>
      <c r="BG127" s="230">
        <f>IF(N127="zákl. přenesená",J127,0)</f>
        <v>0</v>
      </c>
      <c r="BH127" s="230">
        <f>IF(N127="sníž. přenesená",J127,0)</f>
        <v>0</v>
      </c>
      <c r="BI127" s="230">
        <f>IF(N127="nulová",J127,0)</f>
        <v>0</v>
      </c>
      <c r="BJ127" s="17" t="s">
        <v>127</v>
      </c>
      <c r="BK127" s="230">
        <f>ROUND(I127*H127,2)</f>
        <v>0</v>
      </c>
      <c r="BL127" s="17" t="s">
        <v>188</v>
      </c>
      <c r="BM127" s="229" t="s">
        <v>203</v>
      </c>
    </row>
    <row r="128" s="2" customFormat="1" ht="16.5" customHeight="1">
      <c r="A128" s="38"/>
      <c r="B128" s="39"/>
      <c r="C128" s="218" t="s">
        <v>79</v>
      </c>
      <c r="D128" s="218" t="s">
        <v>183</v>
      </c>
      <c r="E128" s="219" t="s">
        <v>3162</v>
      </c>
      <c r="F128" s="220" t="s">
        <v>3163</v>
      </c>
      <c r="G128" s="221" t="s">
        <v>983</v>
      </c>
      <c r="H128" s="279"/>
      <c r="I128" s="223"/>
      <c r="J128" s="224">
        <f>ROUND(I128*H128,2)</f>
        <v>0</v>
      </c>
      <c r="K128" s="220" t="s">
        <v>729</v>
      </c>
      <c r="L128" s="44"/>
      <c r="M128" s="225" t="s">
        <v>1</v>
      </c>
      <c r="N128" s="226" t="s">
        <v>45</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188</v>
      </c>
      <c r="AT128" s="229" t="s">
        <v>183</v>
      </c>
      <c r="AU128" s="229" t="s">
        <v>127</v>
      </c>
      <c r="AY128" s="17" t="s">
        <v>181</v>
      </c>
      <c r="BE128" s="230">
        <f>IF(N128="základní",J128,0)</f>
        <v>0</v>
      </c>
      <c r="BF128" s="230">
        <f>IF(N128="snížená",J128,0)</f>
        <v>0</v>
      </c>
      <c r="BG128" s="230">
        <f>IF(N128="zákl. přenesená",J128,0)</f>
        <v>0</v>
      </c>
      <c r="BH128" s="230">
        <f>IF(N128="sníž. přenesená",J128,0)</f>
        <v>0</v>
      </c>
      <c r="BI128" s="230">
        <f>IF(N128="nulová",J128,0)</f>
        <v>0</v>
      </c>
      <c r="BJ128" s="17" t="s">
        <v>127</v>
      </c>
      <c r="BK128" s="230">
        <f>ROUND(I128*H128,2)</f>
        <v>0</v>
      </c>
      <c r="BL128" s="17" t="s">
        <v>188</v>
      </c>
      <c r="BM128" s="229" t="s">
        <v>208</v>
      </c>
    </row>
    <row r="129" s="2" customFormat="1" ht="16.5" customHeight="1">
      <c r="A129" s="38"/>
      <c r="B129" s="39"/>
      <c r="C129" s="218" t="s">
        <v>79</v>
      </c>
      <c r="D129" s="218" t="s">
        <v>183</v>
      </c>
      <c r="E129" s="219" t="s">
        <v>3164</v>
      </c>
      <c r="F129" s="220" t="s">
        <v>3148</v>
      </c>
      <c r="G129" s="221" t="s">
        <v>983</v>
      </c>
      <c r="H129" s="279"/>
      <c r="I129" s="223"/>
      <c r="J129" s="224">
        <f>ROUND(I129*H129,2)</f>
        <v>0</v>
      </c>
      <c r="K129" s="220" t="s">
        <v>729</v>
      </c>
      <c r="L129" s="44"/>
      <c r="M129" s="225" t="s">
        <v>1</v>
      </c>
      <c r="N129" s="226" t="s">
        <v>45</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188</v>
      </c>
      <c r="AT129" s="229" t="s">
        <v>183</v>
      </c>
      <c r="AU129" s="229" t="s">
        <v>127</v>
      </c>
      <c r="AY129" s="17" t="s">
        <v>181</v>
      </c>
      <c r="BE129" s="230">
        <f>IF(N129="základní",J129,0)</f>
        <v>0</v>
      </c>
      <c r="BF129" s="230">
        <f>IF(N129="snížená",J129,0)</f>
        <v>0</v>
      </c>
      <c r="BG129" s="230">
        <f>IF(N129="zákl. přenesená",J129,0)</f>
        <v>0</v>
      </c>
      <c r="BH129" s="230">
        <f>IF(N129="sníž. přenesená",J129,0)</f>
        <v>0</v>
      </c>
      <c r="BI129" s="230">
        <f>IF(N129="nulová",J129,0)</f>
        <v>0</v>
      </c>
      <c r="BJ129" s="17" t="s">
        <v>127</v>
      </c>
      <c r="BK129" s="230">
        <f>ROUND(I129*H129,2)</f>
        <v>0</v>
      </c>
      <c r="BL129" s="17" t="s">
        <v>188</v>
      </c>
      <c r="BM129" s="229" t="s">
        <v>214</v>
      </c>
    </row>
    <row r="130" s="12" customFormat="1" ht="22.8" customHeight="1">
      <c r="A130" s="12"/>
      <c r="B130" s="202"/>
      <c r="C130" s="203"/>
      <c r="D130" s="204" t="s">
        <v>78</v>
      </c>
      <c r="E130" s="216" t="s">
        <v>3102</v>
      </c>
      <c r="F130" s="216" t="s">
        <v>3149</v>
      </c>
      <c r="G130" s="203"/>
      <c r="H130" s="203"/>
      <c r="I130" s="206"/>
      <c r="J130" s="217">
        <f>BK130</f>
        <v>0</v>
      </c>
      <c r="K130" s="203"/>
      <c r="L130" s="208"/>
      <c r="M130" s="209"/>
      <c r="N130" s="210"/>
      <c r="O130" s="210"/>
      <c r="P130" s="211">
        <v>0</v>
      </c>
      <c r="Q130" s="210"/>
      <c r="R130" s="211">
        <v>0</v>
      </c>
      <c r="S130" s="210"/>
      <c r="T130" s="212">
        <v>0</v>
      </c>
      <c r="U130" s="12"/>
      <c r="V130" s="12"/>
      <c r="W130" s="12"/>
      <c r="X130" s="12"/>
      <c r="Y130" s="12"/>
      <c r="Z130" s="12"/>
      <c r="AA130" s="12"/>
      <c r="AB130" s="12"/>
      <c r="AC130" s="12"/>
      <c r="AD130" s="12"/>
      <c r="AE130" s="12"/>
      <c r="AR130" s="213" t="s">
        <v>86</v>
      </c>
      <c r="AT130" s="214" t="s">
        <v>78</v>
      </c>
      <c r="AU130" s="214" t="s">
        <v>86</v>
      </c>
      <c r="AY130" s="213" t="s">
        <v>181</v>
      </c>
      <c r="BK130" s="215">
        <v>0</v>
      </c>
    </row>
    <row r="131" s="12" customFormat="1" ht="25.92" customHeight="1">
      <c r="A131" s="12"/>
      <c r="B131" s="202"/>
      <c r="C131" s="203"/>
      <c r="D131" s="204" t="s">
        <v>78</v>
      </c>
      <c r="E131" s="205" t="s">
        <v>3114</v>
      </c>
      <c r="F131" s="205" t="s">
        <v>3101</v>
      </c>
      <c r="G131" s="203"/>
      <c r="H131" s="203"/>
      <c r="I131" s="206"/>
      <c r="J131" s="207">
        <f>BK131</f>
        <v>0</v>
      </c>
      <c r="K131" s="203"/>
      <c r="L131" s="208"/>
      <c r="M131" s="209"/>
      <c r="N131" s="210"/>
      <c r="O131" s="210"/>
      <c r="P131" s="211">
        <f>P132+P133+P135</f>
        <v>0</v>
      </c>
      <c r="Q131" s="210"/>
      <c r="R131" s="211">
        <f>R132+R133+R135</f>
        <v>0</v>
      </c>
      <c r="S131" s="210"/>
      <c r="T131" s="212">
        <f>T132+T133+T135</f>
        <v>0</v>
      </c>
      <c r="U131" s="12"/>
      <c r="V131" s="12"/>
      <c r="W131" s="12"/>
      <c r="X131" s="12"/>
      <c r="Y131" s="12"/>
      <c r="Z131" s="12"/>
      <c r="AA131" s="12"/>
      <c r="AB131" s="12"/>
      <c r="AC131" s="12"/>
      <c r="AD131" s="12"/>
      <c r="AE131" s="12"/>
      <c r="AR131" s="213" t="s">
        <v>86</v>
      </c>
      <c r="AT131" s="214" t="s">
        <v>78</v>
      </c>
      <c r="AU131" s="214" t="s">
        <v>79</v>
      </c>
      <c r="AY131" s="213" t="s">
        <v>181</v>
      </c>
      <c r="BK131" s="215">
        <f>BK132+BK133+BK135</f>
        <v>0</v>
      </c>
    </row>
    <row r="132" s="2" customFormat="1" ht="16.5" customHeight="1">
      <c r="A132" s="38"/>
      <c r="B132" s="39"/>
      <c r="C132" s="218" t="s">
        <v>79</v>
      </c>
      <c r="D132" s="218" t="s">
        <v>183</v>
      </c>
      <c r="E132" s="219" t="s">
        <v>3165</v>
      </c>
      <c r="F132" s="220" t="s">
        <v>3166</v>
      </c>
      <c r="G132" s="221" t="s">
        <v>2454</v>
      </c>
      <c r="H132" s="222">
        <v>18</v>
      </c>
      <c r="I132" s="223"/>
      <c r="J132" s="224">
        <f>ROUND(I132*H132,2)</f>
        <v>0</v>
      </c>
      <c r="K132" s="220" t="s">
        <v>729</v>
      </c>
      <c r="L132" s="44"/>
      <c r="M132" s="225" t="s">
        <v>1</v>
      </c>
      <c r="N132" s="226" t="s">
        <v>45</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188</v>
      </c>
      <c r="AT132" s="229" t="s">
        <v>183</v>
      </c>
      <c r="AU132" s="229" t="s">
        <v>86</v>
      </c>
      <c r="AY132" s="17" t="s">
        <v>181</v>
      </c>
      <c r="BE132" s="230">
        <f>IF(N132="základní",J132,0)</f>
        <v>0</v>
      </c>
      <c r="BF132" s="230">
        <f>IF(N132="snížená",J132,0)</f>
        <v>0</v>
      </c>
      <c r="BG132" s="230">
        <f>IF(N132="zákl. přenesená",J132,0)</f>
        <v>0</v>
      </c>
      <c r="BH132" s="230">
        <f>IF(N132="sníž. přenesená",J132,0)</f>
        <v>0</v>
      </c>
      <c r="BI132" s="230">
        <f>IF(N132="nulová",J132,0)</f>
        <v>0</v>
      </c>
      <c r="BJ132" s="17" t="s">
        <v>127</v>
      </c>
      <c r="BK132" s="230">
        <f>ROUND(I132*H132,2)</f>
        <v>0</v>
      </c>
      <c r="BL132" s="17" t="s">
        <v>188</v>
      </c>
      <c r="BM132" s="229" t="s">
        <v>8</v>
      </c>
    </row>
    <row r="133" s="12" customFormat="1" ht="22.8" customHeight="1">
      <c r="A133" s="12"/>
      <c r="B133" s="202"/>
      <c r="C133" s="203"/>
      <c r="D133" s="204" t="s">
        <v>78</v>
      </c>
      <c r="E133" s="216" t="s">
        <v>3118</v>
      </c>
      <c r="F133" s="216" t="s">
        <v>2633</v>
      </c>
      <c r="G133" s="203"/>
      <c r="H133" s="203"/>
      <c r="I133" s="206"/>
      <c r="J133" s="217">
        <f>BK133</f>
        <v>0</v>
      </c>
      <c r="K133" s="203"/>
      <c r="L133" s="208"/>
      <c r="M133" s="209"/>
      <c r="N133" s="210"/>
      <c r="O133" s="210"/>
      <c r="P133" s="211">
        <f>P134</f>
        <v>0</v>
      </c>
      <c r="Q133" s="210"/>
      <c r="R133" s="211">
        <f>R134</f>
        <v>0</v>
      </c>
      <c r="S133" s="210"/>
      <c r="T133" s="212">
        <f>T134</f>
        <v>0</v>
      </c>
      <c r="U133" s="12"/>
      <c r="V133" s="12"/>
      <c r="W133" s="12"/>
      <c r="X133" s="12"/>
      <c r="Y133" s="12"/>
      <c r="Z133" s="12"/>
      <c r="AA133" s="12"/>
      <c r="AB133" s="12"/>
      <c r="AC133" s="12"/>
      <c r="AD133" s="12"/>
      <c r="AE133" s="12"/>
      <c r="AR133" s="213" t="s">
        <v>86</v>
      </c>
      <c r="AT133" s="214" t="s">
        <v>78</v>
      </c>
      <c r="AU133" s="214" t="s">
        <v>86</v>
      </c>
      <c r="AY133" s="213" t="s">
        <v>181</v>
      </c>
      <c r="BK133" s="215">
        <f>BK134</f>
        <v>0</v>
      </c>
    </row>
    <row r="134" s="2" customFormat="1" ht="16.5" customHeight="1">
      <c r="A134" s="38"/>
      <c r="B134" s="39"/>
      <c r="C134" s="218" t="s">
        <v>79</v>
      </c>
      <c r="D134" s="218" t="s">
        <v>183</v>
      </c>
      <c r="E134" s="219" t="s">
        <v>3167</v>
      </c>
      <c r="F134" s="220" t="s">
        <v>3168</v>
      </c>
      <c r="G134" s="221" t="s">
        <v>2637</v>
      </c>
      <c r="H134" s="222">
        <v>20</v>
      </c>
      <c r="I134" s="223"/>
      <c r="J134" s="224">
        <f>ROUND(I134*H134,2)</f>
        <v>0</v>
      </c>
      <c r="K134" s="220" t="s">
        <v>729</v>
      </c>
      <c r="L134" s="44"/>
      <c r="M134" s="225" t="s">
        <v>1</v>
      </c>
      <c r="N134" s="226" t="s">
        <v>45</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188</v>
      </c>
      <c r="AT134" s="229" t="s">
        <v>183</v>
      </c>
      <c r="AU134" s="229" t="s">
        <v>127</v>
      </c>
      <c r="AY134" s="17" t="s">
        <v>181</v>
      </c>
      <c r="BE134" s="230">
        <f>IF(N134="základní",J134,0)</f>
        <v>0</v>
      </c>
      <c r="BF134" s="230">
        <f>IF(N134="snížená",J134,0)</f>
        <v>0</v>
      </c>
      <c r="BG134" s="230">
        <f>IF(N134="zákl. přenesená",J134,0)</f>
        <v>0</v>
      </c>
      <c r="BH134" s="230">
        <f>IF(N134="sníž. přenesená",J134,0)</f>
        <v>0</v>
      </c>
      <c r="BI134" s="230">
        <f>IF(N134="nulová",J134,0)</f>
        <v>0</v>
      </c>
      <c r="BJ134" s="17" t="s">
        <v>127</v>
      </c>
      <c r="BK134" s="230">
        <f>ROUND(I134*H134,2)</f>
        <v>0</v>
      </c>
      <c r="BL134" s="17" t="s">
        <v>188</v>
      </c>
      <c r="BM134" s="229" t="s">
        <v>223</v>
      </c>
    </row>
    <row r="135" s="12" customFormat="1" ht="22.8" customHeight="1">
      <c r="A135" s="12"/>
      <c r="B135" s="202"/>
      <c r="C135" s="203"/>
      <c r="D135" s="204" t="s">
        <v>78</v>
      </c>
      <c r="E135" s="216" t="s">
        <v>3154</v>
      </c>
      <c r="F135" s="216" t="s">
        <v>3119</v>
      </c>
      <c r="G135" s="203"/>
      <c r="H135" s="203"/>
      <c r="I135" s="206"/>
      <c r="J135" s="217">
        <f>BK135</f>
        <v>0</v>
      </c>
      <c r="K135" s="203"/>
      <c r="L135" s="208"/>
      <c r="M135" s="209"/>
      <c r="N135" s="210"/>
      <c r="O135" s="210"/>
      <c r="P135" s="211">
        <f>P136</f>
        <v>0</v>
      </c>
      <c r="Q135" s="210"/>
      <c r="R135" s="211">
        <f>R136</f>
        <v>0</v>
      </c>
      <c r="S135" s="210"/>
      <c r="T135" s="212">
        <f>T136</f>
        <v>0</v>
      </c>
      <c r="U135" s="12"/>
      <c r="V135" s="12"/>
      <c r="W135" s="12"/>
      <c r="X135" s="12"/>
      <c r="Y135" s="12"/>
      <c r="Z135" s="12"/>
      <c r="AA135" s="12"/>
      <c r="AB135" s="12"/>
      <c r="AC135" s="12"/>
      <c r="AD135" s="12"/>
      <c r="AE135" s="12"/>
      <c r="AR135" s="213" t="s">
        <v>86</v>
      </c>
      <c r="AT135" s="214" t="s">
        <v>78</v>
      </c>
      <c r="AU135" s="214" t="s">
        <v>86</v>
      </c>
      <c r="AY135" s="213" t="s">
        <v>181</v>
      </c>
      <c r="BK135" s="215">
        <f>BK136</f>
        <v>0</v>
      </c>
    </row>
    <row r="136" s="2" customFormat="1" ht="16.5" customHeight="1">
      <c r="A136" s="38"/>
      <c r="B136" s="39"/>
      <c r="C136" s="218" t="s">
        <v>79</v>
      </c>
      <c r="D136" s="218" t="s">
        <v>183</v>
      </c>
      <c r="E136" s="219" t="s">
        <v>3169</v>
      </c>
      <c r="F136" s="220" t="s">
        <v>3121</v>
      </c>
      <c r="G136" s="221" t="s">
        <v>983</v>
      </c>
      <c r="H136" s="279"/>
      <c r="I136" s="223"/>
      <c r="J136" s="224">
        <f>ROUND(I136*H136,2)</f>
        <v>0</v>
      </c>
      <c r="K136" s="220" t="s">
        <v>729</v>
      </c>
      <c r="L136" s="44"/>
      <c r="M136" s="284" t="s">
        <v>1</v>
      </c>
      <c r="N136" s="285" t="s">
        <v>45</v>
      </c>
      <c r="O136" s="282"/>
      <c r="P136" s="286">
        <f>O136*H136</f>
        <v>0</v>
      </c>
      <c r="Q136" s="286">
        <v>0</v>
      </c>
      <c r="R136" s="286">
        <f>Q136*H136</f>
        <v>0</v>
      </c>
      <c r="S136" s="286">
        <v>0</v>
      </c>
      <c r="T136" s="287">
        <f>S136*H136</f>
        <v>0</v>
      </c>
      <c r="U136" s="38"/>
      <c r="V136" s="38"/>
      <c r="W136" s="38"/>
      <c r="X136" s="38"/>
      <c r="Y136" s="38"/>
      <c r="Z136" s="38"/>
      <c r="AA136" s="38"/>
      <c r="AB136" s="38"/>
      <c r="AC136" s="38"/>
      <c r="AD136" s="38"/>
      <c r="AE136" s="38"/>
      <c r="AR136" s="229" t="s">
        <v>188</v>
      </c>
      <c r="AT136" s="229" t="s">
        <v>183</v>
      </c>
      <c r="AU136" s="229" t="s">
        <v>127</v>
      </c>
      <c r="AY136" s="17" t="s">
        <v>181</v>
      </c>
      <c r="BE136" s="230">
        <f>IF(N136="základní",J136,0)</f>
        <v>0</v>
      </c>
      <c r="BF136" s="230">
        <f>IF(N136="snížená",J136,0)</f>
        <v>0</v>
      </c>
      <c r="BG136" s="230">
        <f>IF(N136="zákl. přenesená",J136,0)</f>
        <v>0</v>
      </c>
      <c r="BH136" s="230">
        <f>IF(N136="sníž. přenesená",J136,0)</f>
        <v>0</v>
      </c>
      <c r="BI136" s="230">
        <f>IF(N136="nulová",J136,0)</f>
        <v>0</v>
      </c>
      <c r="BJ136" s="17" t="s">
        <v>127</v>
      </c>
      <c r="BK136" s="230">
        <f>ROUND(I136*H136,2)</f>
        <v>0</v>
      </c>
      <c r="BL136" s="17" t="s">
        <v>188</v>
      </c>
      <c r="BM136" s="229" t="s">
        <v>228</v>
      </c>
    </row>
    <row r="137" s="2" customFormat="1" ht="6.96" customHeight="1">
      <c r="A137" s="38"/>
      <c r="B137" s="66"/>
      <c r="C137" s="67"/>
      <c r="D137" s="67"/>
      <c r="E137" s="67"/>
      <c r="F137" s="67"/>
      <c r="G137" s="67"/>
      <c r="H137" s="67"/>
      <c r="I137" s="67"/>
      <c r="J137" s="67"/>
      <c r="K137" s="67"/>
      <c r="L137" s="44"/>
      <c r="M137" s="38"/>
      <c r="O137" s="38"/>
      <c r="P137" s="38"/>
      <c r="Q137" s="38"/>
      <c r="R137" s="38"/>
      <c r="S137" s="38"/>
      <c r="T137" s="38"/>
      <c r="U137" s="38"/>
      <c r="V137" s="38"/>
      <c r="W137" s="38"/>
      <c r="X137" s="38"/>
      <c r="Y137" s="38"/>
      <c r="Z137" s="38"/>
      <c r="AA137" s="38"/>
      <c r="AB137" s="38"/>
      <c r="AC137" s="38"/>
      <c r="AD137" s="38"/>
      <c r="AE137" s="38"/>
    </row>
  </sheetData>
  <sheetProtection sheet="1" autoFilter="0" formatColumns="0" formatRows="0" objects="1" scenarios="1" spinCount="100000" saltValue="jOeRl7LbfVPB+MFBI0R8hjfeDpcJHl2I67nOYWawuQSCFG5q3rr7jwmw1tvgxc9vKyKzs/4rhWhUlp0xWm1cdQ==" hashValue="FPM7ssg5IzqJLyzS59o9LILNSqgCOsQxqYXZWlqJuuqYXl5IDBA+xU4p6Re+T3ePbdfaUkHm1iEWGJCxPvlGQA==" algorithmName="SHA-512" password="C24F"/>
  <autoFilter ref="C121:K136"/>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114</v>
      </c>
    </row>
    <row r="3" s="1" customFormat="1" ht="6.96" customHeight="1">
      <c r="B3" s="136"/>
      <c r="C3" s="137"/>
      <c r="D3" s="137"/>
      <c r="E3" s="137"/>
      <c r="F3" s="137"/>
      <c r="G3" s="137"/>
      <c r="H3" s="137"/>
      <c r="I3" s="137"/>
      <c r="J3" s="137"/>
      <c r="K3" s="137"/>
      <c r="L3" s="20"/>
      <c r="AT3" s="17" t="s">
        <v>86</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3170</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ROUND(J123,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ROUND((SUM(BE123:BE142)),  2)</f>
        <v>0</v>
      </c>
      <c r="G33" s="38"/>
      <c r="H33" s="38"/>
      <c r="I33" s="155">
        <v>0.20999999999999999</v>
      </c>
      <c r="J33" s="154">
        <f>ROUND(((SUM(BE123:BE142))*I33),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ROUND((SUM(BF123:BF142)),  2)</f>
        <v>0</v>
      </c>
      <c r="G34" s="38"/>
      <c r="H34" s="38"/>
      <c r="I34" s="155">
        <v>0.12</v>
      </c>
      <c r="J34" s="154">
        <f>ROUND(((SUM(BF123:BF142))*I34),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ROUND((SUM(BG123:BG142)),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ROUND((SUM(BH123:BH142)),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ROUND((SUM(BI123:BI142)),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01.4.5.4 - Střídače a ...</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J123</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3059</v>
      </c>
      <c r="E97" s="182"/>
      <c r="F97" s="182"/>
      <c r="G97" s="182"/>
      <c r="H97" s="182"/>
      <c r="I97" s="182"/>
      <c r="J97" s="183">
        <f>J124</f>
        <v>0</v>
      </c>
      <c r="K97" s="180"/>
      <c r="L97" s="184"/>
      <c r="S97" s="9"/>
      <c r="T97" s="9"/>
      <c r="U97" s="9"/>
      <c r="V97" s="9"/>
      <c r="W97" s="9"/>
      <c r="X97" s="9"/>
      <c r="Y97" s="9"/>
      <c r="Z97" s="9"/>
      <c r="AA97" s="9"/>
      <c r="AB97" s="9"/>
      <c r="AC97" s="9"/>
      <c r="AD97" s="9"/>
      <c r="AE97" s="9"/>
    </row>
    <row r="98" s="10" customFormat="1" ht="19.92" customHeight="1">
      <c r="A98" s="10"/>
      <c r="B98" s="185"/>
      <c r="C98" s="186"/>
      <c r="D98" s="187" t="s">
        <v>3123</v>
      </c>
      <c r="E98" s="188"/>
      <c r="F98" s="188"/>
      <c r="G98" s="188"/>
      <c r="H98" s="188"/>
      <c r="I98" s="188"/>
      <c r="J98" s="189">
        <f>J131</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3124</v>
      </c>
      <c r="E99" s="188"/>
      <c r="F99" s="188"/>
      <c r="G99" s="188"/>
      <c r="H99" s="188"/>
      <c r="I99" s="188"/>
      <c r="J99" s="189">
        <f>J134</f>
        <v>0</v>
      </c>
      <c r="K99" s="186"/>
      <c r="L99" s="190"/>
      <c r="S99" s="10"/>
      <c r="T99" s="10"/>
      <c r="U99" s="10"/>
      <c r="V99" s="10"/>
      <c r="W99" s="10"/>
      <c r="X99" s="10"/>
      <c r="Y99" s="10"/>
      <c r="Z99" s="10"/>
      <c r="AA99" s="10"/>
      <c r="AB99" s="10"/>
      <c r="AC99" s="10"/>
      <c r="AD99" s="10"/>
      <c r="AE99" s="10"/>
    </row>
    <row r="100" s="9" customFormat="1" ht="24.96" customHeight="1">
      <c r="A100" s="9"/>
      <c r="B100" s="179"/>
      <c r="C100" s="180"/>
      <c r="D100" s="181" t="s">
        <v>3125</v>
      </c>
      <c r="E100" s="182"/>
      <c r="F100" s="182"/>
      <c r="G100" s="182"/>
      <c r="H100" s="182"/>
      <c r="I100" s="182"/>
      <c r="J100" s="183">
        <f>J135</f>
        <v>0</v>
      </c>
      <c r="K100" s="180"/>
      <c r="L100" s="184"/>
      <c r="S100" s="9"/>
      <c r="T100" s="9"/>
      <c r="U100" s="9"/>
      <c r="V100" s="9"/>
      <c r="W100" s="9"/>
      <c r="X100" s="9"/>
      <c r="Y100" s="9"/>
      <c r="Z100" s="9"/>
      <c r="AA100" s="9"/>
      <c r="AB100" s="9"/>
      <c r="AC100" s="9"/>
      <c r="AD100" s="9"/>
      <c r="AE100" s="9"/>
    </row>
    <row r="101" s="10" customFormat="1" ht="19.92" customHeight="1">
      <c r="A101" s="10"/>
      <c r="B101" s="185"/>
      <c r="C101" s="186"/>
      <c r="D101" s="187" t="s">
        <v>3126</v>
      </c>
      <c r="E101" s="188"/>
      <c r="F101" s="188"/>
      <c r="G101" s="188"/>
      <c r="H101" s="188"/>
      <c r="I101" s="188"/>
      <c r="J101" s="189">
        <f>J136</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3171</v>
      </c>
      <c r="E102" s="188"/>
      <c r="F102" s="188"/>
      <c r="G102" s="188"/>
      <c r="H102" s="188"/>
      <c r="I102" s="188"/>
      <c r="J102" s="189">
        <f>J139</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3172</v>
      </c>
      <c r="E103" s="188"/>
      <c r="F103" s="188"/>
      <c r="G103" s="188"/>
      <c r="H103" s="188"/>
      <c r="I103" s="188"/>
      <c r="J103" s="189">
        <f>J141</f>
        <v>0</v>
      </c>
      <c r="K103" s="186"/>
      <c r="L103" s="190"/>
      <c r="S103" s="10"/>
      <c r="T103" s="10"/>
      <c r="U103" s="10"/>
      <c r="V103" s="10"/>
      <c r="W103" s="10"/>
      <c r="X103" s="10"/>
      <c r="Y103" s="10"/>
      <c r="Z103" s="10"/>
      <c r="AA103" s="10"/>
      <c r="AB103" s="10"/>
      <c r="AC103" s="10"/>
      <c r="AD103" s="10"/>
      <c r="AE103" s="10"/>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166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74" t="str">
        <f>E7</f>
        <v>0022025 - Transformace Domova pod Kuňkou - areál Ke Tvrzi</v>
      </c>
      <c r="F113" s="32"/>
      <c r="G113" s="32"/>
      <c r="H113" s="32"/>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135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E9</f>
        <v>SO 01.4.5.4 - Střídače a ...</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F12</f>
        <v xml:space="preserve"> </v>
      </c>
      <c r="G117" s="40"/>
      <c r="H117" s="40"/>
      <c r="I117" s="32" t="s">
        <v>22</v>
      </c>
      <c r="J117" s="79" t="str">
        <f>IF(J12="","",J12)</f>
        <v>28. 3. 2025</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E15</f>
        <v>Pardubický kraj</v>
      </c>
      <c r="G119" s="40"/>
      <c r="H119" s="40"/>
      <c r="I119" s="32" t="s">
        <v>32</v>
      </c>
      <c r="J119" s="36" t="str">
        <f>E21</f>
        <v>Sinc s.r.o.</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30</v>
      </c>
      <c r="D120" s="40"/>
      <c r="E120" s="40"/>
      <c r="F120" s="27" t="str">
        <f>IF(E18="","",E18)</f>
        <v>Vyplň údaj</v>
      </c>
      <c r="G120" s="40"/>
      <c r="H120" s="40"/>
      <c r="I120" s="32" t="s">
        <v>37</v>
      </c>
      <c r="J120" s="36" t="str">
        <f>E24</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1" customFormat="1" ht="29.28" customHeight="1">
      <c r="A122" s="191"/>
      <c r="B122" s="192"/>
      <c r="C122" s="193" t="s">
        <v>167</v>
      </c>
      <c r="D122" s="194" t="s">
        <v>64</v>
      </c>
      <c r="E122" s="194" t="s">
        <v>60</v>
      </c>
      <c r="F122" s="194" t="s">
        <v>61</v>
      </c>
      <c r="G122" s="194" t="s">
        <v>168</v>
      </c>
      <c r="H122" s="194" t="s">
        <v>169</v>
      </c>
      <c r="I122" s="194" t="s">
        <v>170</v>
      </c>
      <c r="J122" s="194" t="s">
        <v>139</v>
      </c>
      <c r="K122" s="195" t="s">
        <v>171</v>
      </c>
      <c r="L122" s="196"/>
      <c r="M122" s="100" t="s">
        <v>1</v>
      </c>
      <c r="N122" s="101" t="s">
        <v>43</v>
      </c>
      <c r="O122" s="101" t="s">
        <v>172</v>
      </c>
      <c r="P122" s="101" t="s">
        <v>173</v>
      </c>
      <c r="Q122" s="101" t="s">
        <v>174</v>
      </c>
      <c r="R122" s="101" t="s">
        <v>175</v>
      </c>
      <c r="S122" s="101" t="s">
        <v>176</v>
      </c>
      <c r="T122" s="102" t="s">
        <v>177</v>
      </c>
      <c r="U122" s="191"/>
      <c r="V122" s="191"/>
      <c r="W122" s="191"/>
      <c r="X122" s="191"/>
      <c r="Y122" s="191"/>
      <c r="Z122" s="191"/>
      <c r="AA122" s="191"/>
      <c r="AB122" s="191"/>
      <c r="AC122" s="191"/>
      <c r="AD122" s="191"/>
      <c r="AE122" s="191"/>
    </row>
    <row r="123" s="2" customFormat="1" ht="22.8" customHeight="1">
      <c r="A123" s="38"/>
      <c r="B123" s="39"/>
      <c r="C123" s="107" t="s">
        <v>178</v>
      </c>
      <c r="D123" s="40"/>
      <c r="E123" s="40"/>
      <c r="F123" s="40"/>
      <c r="G123" s="40"/>
      <c r="H123" s="40"/>
      <c r="I123" s="40"/>
      <c r="J123" s="197">
        <f>BK123</f>
        <v>0</v>
      </c>
      <c r="K123" s="40"/>
      <c r="L123" s="44"/>
      <c r="M123" s="103"/>
      <c r="N123" s="198"/>
      <c r="O123" s="104"/>
      <c r="P123" s="199">
        <f>P124+P135</f>
        <v>0</v>
      </c>
      <c r="Q123" s="104"/>
      <c r="R123" s="199">
        <f>R124+R135</f>
        <v>0</v>
      </c>
      <c r="S123" s="104"/>
      <c r="T123" s="200">
        <f>T124+T135</f>
        <v>0</v>
      </c>
      <c r="U123" s="38"/>
      <c r="V123" s="38"/>
      <c r="W123" s="38"/>
      <c r="X123" s="38"/>
      <c r="Y123" s="38"/>
      <c r="Z123" s="38"/>
      <c r="AA123" s="38"/>
      <c r="AB123" s="38"/>
      <c r="AC123" s="38"/>
      <c r="AD123" s="38"/>
      <c r="AE123" s="38"/>
      <c r="AT123" s="17" t="s">
        <v>78</v>
      </c>
      <c r="AU123" s="17" t="s">
        <v>141</v>
      </c>
      <c r="BK123" s="201">
        <f>BK124+BK135</f>
        <v>0</v>
      </c>
    </row>
    <row r="124" s="12" customFormat="1" ht="25.92" customHeight="1">
      <c r="A124" s="12"/>
      <c r="B124" s="202"/>
      <c r="C124" s="203"/>
      <c r="D124" s="204" t="s">
        <v>78</v>
      </c>
      <c r="E124" s="205" t="s">
        <v>3064</v>
      </c>
      <c r="F124" s="205" t="s">
        <v>3065</v>
      </c>
      <c r="G124" s="203"/>
      <c r="H124" s="203"/>
      <c r="I124" s="206"/>
      <c r="J124" s="207">
        <f>BK124</f>
        <v>0</v>
      </c>
      <c r="K124" s="203"/>
      <c r="L124" s="208"/>
      <c r="M124" s="209"/>
      <c r="N124" s="210"/>
      <c r="O124" s="210"/>
      <c r="P124" s="211">
        <f>P125+SUM(P126:P131)+P134</f>
        <v>0</v>
      </c>
      <c r="Q124" s="210"/>
      <c r="R124" s="211">
        <f>R125+SUM(R126:R131)+R134</f>
        <v>0</v>
      </c>
      <c r="S124" s="210"/>
      <c r="T124" s="212">
        <f>T125+SUM(T126:T131)+T134</f>
        <v>0</v>
      </c>
      <c r="U124" s="12"/>
      <c r="V124" s="12"/>
      <c r="W124" s="12"/>
      <c r="X124" s="12"/>
      <c r="Y124" s="12"/>
      <c r="Z124" s="12"/>
      <c r="AA124" s="12"/>
      <c r="AB124" s="12"/>
      <c r="AC124" s="12"/>
      <c r="AD124" s="12"/>
      <c r="AE124" s="12"/>
      <c r="AR124" s="213" t="s">
        <v>86</v>
      </c>
      <c r="AT124" s="214" t="s">
        <v>78</v>
      </c>
      <c r="AU124" s="214" t="s">
        <v>79</v>
      </c>
      <c r="AY124" s="213" t="s">
        <v>181</v>
      </c>
      <c r="BK124" s="215">
        <f>BK125+SUM(BK126:BK131)+BK134</f>
        <v>0</v>
      </c>
    </row>
    <row r="125" s="2" customFormat="1" ht="24.15" customHeight="1">
      <c r="A125" s="38"/>
      <c r="B125" s="39"/>
      <c r="C125" s="218" t="s">
        <v>79</v>
      </c>
      <c r="D125" s="218" t="s">
        <v>183</v>
      </c>
      <c r="E125" s="219" t="s">
        <v>3173</v>
      </c>
      <c r="F125" s="220" t="s">
        <v>3174</v>
      </c>
      <c r="G125" s="221" t="s">
        <v>2454</v>
      </c>
      <c r="H125" s="222">
        <v>1</v>
      </c>
      <c r="I125" s="223"/>
      <c r="J125" s="224">
        <f>ROUND(I125*H125,2)</f>
        <v>0</v>
      </c>
      <c r="K125" s="220" t="s">
        <v>729</v>
      </c>
      <c r="L125" s="44"/>
      <c r="M125" s="225" t="s">
        <v>1</v>
      </c>
      <c r="N125" s="226" t="s">
        <v>45</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188</v>
      </c>
      <c r="AT125" s="229" t="s">
        <v>183</v>
      </c>
      <c r="AU125" s="229" t="s">
        <v>86</v>
      </c>
      <c r="AY125" s="17" t="s">
        <v>181</v>
      </c>
      <c r="BE125" s="230">
        <f>IF(N125="základní",J125,0)</f>
        <v>0</v>
      </c>
      <c r="BF125" s="230">
        <f>IF(N125="snížená",J125,0)</f>
        <v>0</v>
      </c>
      <c r="BG125" s="230">
        <f>IF(N125="zákl. přenesená",J125,0)</f>
        <v>0</v>
      </c>
      <c r="BH125" s="230">
        <f>IF(N125="sníž. přenesená",J125,0)</f>
        <v>0</v>
      </c>
      <c r="BI125" s="230">
        <f>IF(N125="nulová",J125,0)</f>
        <v>0</v>
      </c>
      <c r="BJ125" s="17" t="s">
        <v>127</v>
      </c>
      <c r="BK125" s="230">
        <f>ROUND(I125*H125,2)</f>
        <v>0</v>
      </c>
      <c r="BL125" s="17" t="s">
        <v>188</v>
      </c>
      <c r="BM125" s="229" t="s">
        <v>127</v>
      </c>
    </row>
    <row r="126" s="2" customFormat="1" ht="24.15" customHeight="1">
      <c r="A126" s="38"/>
      <c r="B126" s="39"/>
      <c r="C126" s="218" t="s">
        <v>79</v>
      </c>
      <c r="D126" s="218" t="s">
        <v>183</v>
      </c>
      <c r="E126" s="219" t="s">
        <v>3175</v>
      </c>
      <c r="F126" s="220" t="s">
        <v>3176</v>
      </c>
      <c r="G126" s="221" t="s">
        <v>2454</v>
      </c>
      <c r="H126" s="222">
        <v>1</v>
      </c>
      <c r="I126" s="223"/>
      <c r="J126" s="224">
        <f>ROUND(I126*H126,2)</f>
        <v>0</v>
      </c>
      <c r="K126" s="220" t="s">
        <v>729</v>
      </c>
      <c r="L126" s="44"/>
      <c r="M126" s="225" t="s">
        <v>1</v>
      </c>
      <c r="N126" s="226" t="s">
        <v>45</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188</v>
      </c>
      <c r="AT126" s="229" t="s">
        <v>183</v>
      </c>
      <c r="AU126" s="229" t="s">
        <v>86</v>
      </c>
      <c r="AY126" s="17" t="s">
        <v>181</v>
      </c>
      <c r="BE126" s="230">
        <f>IF(N126="základní",J126,0)</f>
        <v>0</v>
      </c>
      <c r="BF126" s="230">
        <f>IF(N126="snížená",J126,0)</f>
        <v>0</v>
      </c>
      <c r="BG126" s="230">
        <f>IF(N126="zákl. přenesená",J126,0)</f>
        <v>0</v>
      </c>
      <c r="BH126" s="230">
        <f>IF(N126="sníž. přenesená",J126,0)</f>
        <v>0</v>
      </c>
      <c r="BI126" s="230">
        <f>IF(N126="nulová",J126,0)</f>
        <v>0</v>
      </c>
      <c r="BJ126" s="17" t="s">
        <v>127</v>
      </c>
      <c r="BK126" s="230">
        <f>ROUND(I126*H126,2)</f>
        <v>0</v>
      </c>
      <c r="BL126" s="17" t="s">
        <v>188</v>
      </c>
      <c r="BM126" s="229" t="s">
        <v>188</v>
      </c>
    </row>
    <row r="127" s="2" customFormat="1" ht="24.15" customHeight="1">
      <c r="A127" s="38"/>
      <c r="B127" s="39"/>
      <c r="C127" s="218" t="s">
        <v>79</v>
      </c>
      <c r="D127" s="218" t="s">
        <v>183</v>
      </c>
      <c r="E127" s="219" t="s">
        <v>3177</v>
      </c>
      <c r="F127" s="220" t="s">
        <v>3178</v>
      </c>
      <c r="G127" s="221" t="s">
        <v>2454</v>
      </c>
      <c r="H127" s="222">
        <v>20</v>
      </c>
      <c r="I127" s="223"/>
      <c r="J127" s="224">
        <f>ROUND(I127*H127,2)</f>
        <v>0</v>
      </c>
      <c r="K127" s="220" t="s">
        <v>729</v>
      </c>
      <c r="L127" s="44"/>
      <c r="M127" s="225" t="s">
        <v>1</v>
      </c>
      <c r="N127" s="226" t="s">
        <v>45</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188</v>
      </c>
      <c r="AT127" s="229" t="s">
        <v>183</v>
      </c>
      <c r="AU127" s="229" t="s">
        <v>86</v>
      </c>
      <c r="AY127" s="17" t="s">
        <v>181</v>
      </c>
      <c r="BE127" s="230">
        <f>IF(N127="základní",J127,0)</f>
        <v>0</v>
      </c>
      <c r="BF127" s="230">
        <f>IF(N127="snížená",J127,0)</f>
        <v>0</v>
      </c>
      <c r="BG127" s="230">
        <f>IF(N127="zákl. přenesená",J127,0)</f>
        <v>0</v>
      </c>
      <c r="BH127" s="230">
        <f>IF(N127="sníž. přenesená",J127,0)</f>
        <v>0</v>
      </c>
      <c r="BI127" s="230">
        <f>IF(N127="nulová",J127,0)</f>
        <v>0</v>
      </c>
      <c r="BJ127" s="17" t="s">
        <v>127</v>
      </c>
      <c r="BK127" s="230">
        <f>ROUND(I127*H127,2)</f>
        <v>0</v>
      </c>
      <c r="BL127" s="17" t="s">
        <v>188</v>
      </c>
      <c r="BM127" s="229" t="s">
        <v>203</v>
      </c>
    </row>
    <row r="128" s="2" customFormat="1" ht="24.15" customHeight="1">
      <c r="A128" s="38"/>
      <c r="B128" s="39"/>
      <c r="C128" s="218" t="s">
        <v>79</v>
      </c>
      <c r="D128" s="218" t="s">
        <v>183</v>
      </c>
      <c r="E128" s="219" t="s">
        <v>3179</v>
      </c>
      <c r="F128" s="220" t="s">
        <v>3180</v>
      </c>
      <c r="G128" s="221" t="s">
        <v>2454</v>
      </c>
      <c r="H128" s="222">
        <v>1</v>
      </c>
      <c r="I128" s="223"/>
      <c r="J128" s="224">
        <f>ROUND(I128*H128,2)</f>
        <v>0</v>
      </c>
      <c r="K128" s="220" t="s">
        <v>729</v>
      </c>
      <c r="L128" s="44"/>
      <c r="M128" s="225" t="s">
        <v>1</v>
      </c>
      <c r="N128" s="226" t="s">
        <v>45</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188</v>
      </c>
      <c r="AT128" s="229" t="s">
        <v>183</v>
      </c>
      <c r="AU128" s="229" t="s">
        <v>86</v>
      </c>
      <c r="AY128" s="17" t="s">
        <v>181</v>
      </c>
      <c r="BE128" s="230">
        <f>IF(N128="základní",J128,0)</f>
        <v>0</v>
      </c>
      <c r="BF128" s="230">
        <f>IF(N128="snížená",J128,0)</f>
        <v>0</v>
      </c>
      <c r="BG128" s="230">
        <f>IF(N128="zákl. přenesená",J128,0)</f>
        <v>0</v>
      </c>
      <c r="BH128" s="230">
        <f>IF(N128="sníž. přenesená",J128,0)</f>
        <v>0</v>
      </c>
      <c r="BI128" s="230">
        <f>IF(N128="nulová",J128,0)</f>
        <v>0</v>
      </c>
      <c r="BJ128" s="17" t="s">
        <v>127</v>
      </c>
      <c r="BK128" s="230">
        <f>ROUND(I128*H128,2)</f>
        <v>0</v>
      </c>
      <c r="BL128" s="17" t="s">
        <v>188</v>
      </c>
      <c r="BM128" s="229" t="s">
        <v>208</v>
      </c>
    </row>
    <row r="129" s="2" customFormat="1" ht="24.15" customHeight="1">
      <c r="A129" s="38"/>
      <c r="B129" s="39"/>
      <c r="C129" s="218" t="s">
        <v>79</v>
      </c>
      <c r="D129" s="218" t="s">
        <v>183</v>
      </c>
      <c r="E129" s="219" t="s">
        <v>3181</v>
      </c>
      <c r="F129" s="220" t="s">
        <v>3182</v>
      </c>
      <c r="G129" s="221" t="s">
        <v>2454</v>
      </c>
      <c r="H129" s="222">
        <v>10</v>
      </c>
      <c r="I129" s="223"/>
      <c r="J129" s="224">
        <f>ROUND(I129*H129,2)</f>
        <v>0</v>
      </c>
      <c r="K129" s="220" t="s">
        <v>729</v>
      </c>
      <c r="L129" s="44"/>
      <c r="M129" s="225" t="s">
        <v>1</v>
      </c>
      <c r="N129" s="226" t="s">
        <v>45</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188</v>
      </c>
      <c r="AT129" s="229" t="s">
        <v>183</v>
      </c>
      <c r="AU129" s="229" t="s">
        <v>86</v>
      </c>
      <c r="AY129" s="17" t="s">
        <v>181</v>
      </c>
      <c r="BE129" s="230">
        <f>IF(N129="základní",J129,0)</f>
        <v>0</v>
      </c>
      <c r="BF129" s="230">
        <f>IF(N129="snížená",J129,0)</f>
        <v>0</v>
      </c>
      <c r="BG129" s="230">
        <f>IF(N129="zákl. přenesená",J129,0)</f>
        <v>0</v>
      </c>
      <c r="BH129" s="230">
        <f>IF(N129="sníž. přenesená",J129,0)</f>
        <v>0</v>
      </c>
      <c r="BI129" s="230">
        <f>IF(N129="nulová",J129,0)</f>
        <v>0</v>
      </c>
      <c r="BJ129" s="17" t="s">
        <v>127</v>
      </c>
      <c r="BK129" s="230">
        <f>ROUND(I129*H129,2)</f>
        <v>0</v>
      </c>
      <c r="BL129" s="17" t="s">
        <v>188</v>
      </c>
      <c r="BM129" s="229" t="s">
        <v>214</v>
      </c>
    </row>
    <row r="130" s="2" customFormat="1" ht="16.5" customHeight="1">
      <c r="A130" s="38"/>
      <c r="B130" s="39"/>
      <c r="C130" s="218" t="s">
        <v>79</v>
      </c>
      <c r="D130" s="218" t="s">
        <v>183</v>
      </c>
      <c r="E130" s="219" t="s">
        <v>3183</v>
      </c>
      <c r="F130" s="220" t="s">
        <v>3055</v>
      </c>
      <c r="G130" s="221" t="s">
        <v>983</v>
      </c>
      <c r="H130" s="279"/>
      <c r="I130" s="223"/>
      <c r="J130" s="224">
        <f>ROUND(I130*H130,2)</f>
        <v>0</v>
      </c>
      <c r="K130" s="220" t="s">
        <v>729</v>
      </c>
      <c r="L130" s="44"/>
      <c r="M130" s="225" t="s">
        <v>1</v>
      </c>
      <c r="N130" s="226" t="s">
        <v>45</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188</v>
      </c>
      <c r="AT130" s="229" t="s">
        <v>183</v>
      </c>
      <c r="AU130" s="229" t="s">
        <v>86</v>
      </c>
      <c r="AY130" s="17" t="s">
        <v>181</v>
      </c>
      <c r="BE130" s="230">
        <f>IF(N130="základní",J130,0)</f>
        <v>0</v>
      </c>
      <c r="BF130" s="230">
        <f>IF(N130="snížená",J130,0)</f>
        <v>0</v>
      </c>
      <c r="BG130" s="230">
        <f>IF(N130="zákl. přenesená",J130,0)</f>
        <v>0</v>
      </c>
      <c r="BH130" s="230">
        <f>IF(N130="sníž. přenesená",J130,0)</f>
        <v>0</v>
      </c>
      <c r="BI130" s="230">
        <f>IF(N130="nulová",J130,0)</f>
        <v>0</v>
      </c>
      <c r="BJ130" s="17" t="s">
        <v>127</v>
      </c>
      <c r="BK130" s="230">
        <f>ROUND(I130*H130,2)</f>
        <v>0</v>
      </c>
      <c r="BL130" s="17" t="s">
        <v>188</v>
      </c>
      <c r="BM130" s="229" t="s">
        <v>8</v>
      </c>
    </row>
    <row r="131" s="12" customFormat="1" ht="22.8" customHeight="1">
      <c r="A131" s="12"/>
      <c r="B131" s="202"/>
      <c r="C131" s="203"/>
      <c r="D131" s="204" t="s">
        <v>78</v>
      </c>
      <c r="E131" s="216" t="s">
        <v>3100</v>
      </c>
      <c r="F131" s="216" t="s">
        <v>3144</v>
      </c>
      <c r="G131" s="203"/>
      <c r="H131" s="203"/>
      <c r="I131" s="206"/>
      <c r="J131" s="217">
        <f>BK131</f>
        <v>0</v>
      </c>
      <c r="K131" s="203"/>
      <c r="L131" s="208"/>
      <c r="M131" s="209"/>
      <c r="N131" s="210"/>
      <c r="O131" s="210"/>
      <c r="P131" s="211">
        <f>SUM(P132:P133)</f>
        <v>0</v>
      </c>
      <c r="Q131" s="210"/>
      <c r="R131" s="211">
        <f>SUM(R132:R133)</f>
        <v>0</v>
      </c>
      <c r="S131" s="210"/>
      <c r="T131" s="212">
        <f>SUM(T132:T133)</f>
        <v>0</v>
      </c>
      <c r="U131" s="12"/>
      <c r="V131" s="12"/>
      <c r="W131" s="12"/>
      <c r="X131" s="12"/>
      <c r="Y131" s="12"/>
      <c r="Z131" s="12"/>
      <c r="AA131" s="12"/>
      <c r="AB131" s="12"/>
      <c r="AC131" s="12"/>
      <c r="AD131" s="12"/>
      <c r="AE131" s="12"/>
      <c r="AR131" s="213" t="s">
        <v>86</v>
      </c>
      <c r="AT131" s="214" t="s">
        <v>78</v>
      </c>
      <c r="AU131" s="214" t="s">
        <v>86</v>
      </c>
      <c r="AY131" s="213" t="s">
        <v>181</v>
      </c>
      <c r="BK131" s="215">
        <f>SUM(BK132:BK133)</f>
        <v>0</v>
      </c>
    </row>
    <row r="132" s="2" customFormat="1" ht="16.5" customHeight="1">
      <c r="A132" s="38"/>
      <c r="B132" s="39"/>
      <c r="C132" s="218" t="s">
        <v>79</v>
      </c>
      <c r="D132" s="218" t="s">
        <v>183</v>
      </c>
      <c r="E132" s="219" t="s">
        <v>3184</v>
      </c>
      <c r="F132" s="220" t="s">
        <v>3146</v>
      </c>
      <c r="G132" s="221" t="s">
        <v>983</v>
      </c>
      <c r="H132" s="279"/>
      <c r="I132" s="223"/>
      <c r="J132" s="224">
        <f>ROUND(I132*H132,2)</f>
        <v>0</v>
      </c>
      <c r="K132" s="220" t="s">
        <v>729</v>
      </c>
      <c r="L132" s="44"/>
      <c r="M132" s="225" t="s">
        <v>1</v>
      </c>
      <c r="N132" s="226" t="s">
        <v>45</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188</v>
      </c>
      <c r="AT132" s="229" t="s">
        <v>183</v>
      </c>
      <c r="AU132" s="229" t="s">
        <v>127</v>
      </c>
      <c r="AY132" s="17" t="s">
        <v>181</v>
      </c>
      <c r="BE132" s="230">
        <f>IF(N132="základní",J132,0)</f>
        <v>0</v>
      </c>
      <c r="BF132" s="230">
        <f>IF(N132="snížená",J132,0)</f>
        <v>0</v>
      </c>
      <c r="BG132" s="230">
        <f>IF(N132="zákl. přenesená",J132,0)</f>
        <v>0</v>
      </c>
      <c r="BH132" s="230">
        <f>IF(N132="sníž. přenesená",J132,0)</f>
        <v>0</v>
      </c>
      <c r="BI132" s="230">
        <f>IF(N132="nulová",J132,0)</f>
        <v>0</v>
      </c>
      <c r="BJ132" s="17" t="s">
        <v>127</v>
      </c>
      <c r="BK132" s="230">
        <f>ROUND(I132*H132,2)</f>
        <v>0</v>
      </c>
      <c r="BL132" s="17" t="s">
        <v>188</v>
      </c>
      <c r="BM132" s="229" t="s">
        <v>223</v>
      </c>
    </row>
    <row r="133" s="2" customFormat="1" ht="16.5" customHeight="1">
      <c r="A133" s="38"/>
      <c r="B133" s="39"/>
      <c r="C133" s="218" t="s">
        <v>79</v>
      </c>
      <c r="D133" s="218" t="s">
        <v>183</v>
      </c>
      <c r="E133" s="219" t="s">
        <v>3185</v>
      </c>
      <c r="F133" s="220" t="s">
        <v>3148</v>
      </c>
      <c r="G133" s="221" t="s">
        <v>983</v>
      </c>
      <c r="H133" s="279"/>
      <c r="I133" s="223"/>
      <c r="J133" s="224">
        <f>ROUND(I133*H133,2)</f>
        <v>0</v>
      </c>
      <c r="K133" s="220" t="s">
        <v>729</v>
      </c>
      <c r="L133" s="44"/>
      <c r="M133" s="225" t="s">
        <v>1</v>
      </c>
      <c r="N133" s="226" t="s">
        <v>45</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188</v>
      </c>
      <c r="AT133" s="229" t="s">
        <v>183</v>
      </c>
      <c r="AU133" s="229" t="s">
        <v>127</v>
      </c>
      <c r="AY133" s="17" t="s">
        <v>181</v>
      </c>
      <c r="BE133" s="230">
        <f>IF(N133="základní",J133,0)</f>
        <v>0</v>
      </c>
      <c r="BF133" s="230">
        <f>IF(N133="snížená",J133,0)</f>
        <v>0</v>
      </c>
      <c r="BG133" s="230">
        <f>IF(N133="zákl. přenesená",J133,0)</f>
        <v>0</v>
      </c>
      <c r="BH133" s="230">
        <f>IF(N133="sníž. přenesená",J133,0)</f>
        <v>0</v>
      </c>
      <c r="BI133" s="230">
        <f>IF(N133="nulová",J133,0)</f>
        <v>0</v>
      </c>
      <c r="BJ133" s="17" t="s">
        <v>127</v>
      </c>
      <c r="BK133" s="230">
        <f>ROUND(I133*H133,2)</f>
        <v>0</v>
      </c>
      <c r="BL133" s="17" t="s">
        <v>188</v>
      </c>
      <c r="BM133" s="229" t="s">
        <v>228</v>
      </c>
    </row>
    <row r="134" s="12" customFormat="1" ht="22.8" customHeight="1">
      <c r="A134" s="12"/>
      <c r="B134" s="202"/>
      <c r="C134" s="203"/>
      <c r="D134" s="204" t="s">
        <v>78</v>
      </c>
      <c r="E134" s="216" t="s">
        <v>3102</v>
      </c>
      <c r="F134" s="216" t="s">
        <v>3149</v>
      </c>
      <c r="G134" s="203"/>
      <c r="H134" s="203"/>
      <c r="I134" s="206"/>
      <c r="J134" s="217">
        <f>BK134</f>
        <v>0</v>
      </c>
      <c r="K134" s="203"/>
      <c r="L134" s="208"/>
      <c r="M134" s="209"/>
      <c r="N134" s="210"/>
      <c r="O134" s="210"/>
      <c r="P134" s="211">
        <v>0</v>
      </c>
      <c r="Q134" s="210"/>
      <c r="R134" s="211">
        <v>0</v>
      </c>
      <c r="S134" s="210"/>
      <c r="T134" s="212">
        <v>0</v>
      </c>
      <c r="U134" s="12"/>
      <c r="V134" s="12"/>
      <c r="W134" s="12"/>
      <c r="X134" s="12"/>
      <c r="Y134" s="12"/>
      <c r="Z134" s="12"/>
      <c r="AA134" s="12"/>
      <c r="AB134" s="12"/>
      <c r="AC134" s="12"/>
      <c r="AD134" s="12"/>
      <c r="AE134" s="12"/>
      <c r="AR134" s="213" t="s">
        <v>86</v>
      </c>
      <c r="AT134" s="214" t="s">
        <v>78</v>
      </c>
      <c r="AU134" s="214" t="s">
        <v>86</v>
      </c>
      <c r="AY134" s="213" t="s">
        <v>181</v>
      </c>
      <c r="BK134" s="215">
        <v>0</v>
      </c>
    </row>
    <row r="135" s="12" customFormat="1" ht="25.92" customHeight="1">
      <c r="A135" s="12"/>
      <c r="B135" s="202"/>
      <c r="C135" s="203"/>
      <c r="D135" s="204" t="s">
        <v>78</v>
      </c>
      <c r="E135" s="205" t="s">
        <v>3114</v>
      </c>
      <c r="F135" s="205" t="s">
        <v>3101</v>
      </c>
      <c r="G135" s="203"/>
      <c r="H135" s="203"/>
      <c r="I135" s="206"/>
      <c r="J135" s="207">
        <f>BK135</f>
        <v>0</v>
      </c>
      <c r="K135" s="203"/>
      <c r="L135" s="208"/>
      <c r="M135" s="209"/>
      <c r="N135" s="210"/>
      <c r="O135" s="210"/>
      <c r="P135" s="211">
        <f>P136+P139+P141</f>
        <v>0</v>
      </c>
      <c r="Q135" s="210"/>
      <c r="R135" s="211">
        <f>R136+R139+R141</f>
        <v>0</v>
      </c>
      <c r="S135" s="210"/>
      <c r="T135" s="212">
        <f>T136+T139+T141</f>
        <v>0</v>
      </c>
      <c r="U135" s="12"/>
      <c r="V135" s="12"/>
      <c r="W135" s="12"/>
      <c r="X135" s="12"/>
      <c r="Y135" s="12"/>
      <c r="Z135" s="12"/>
      <c r="AA135" s="12"/>
      <c r="AB135" s="12"/>
      <c r="AC135" s="12"/>
      <c r="AD135" s="12"/>
      <c r="AE135" s="12"/>
      <c r="AR135" s="213" t="s">
        <v>86</v>
      </c>
      <c r="AT135" s="214" t="s">
        <v>78</v>
      </c>
      <c r="AU135" s="214" t="s">
        <v>79</v>
      </c>
      <c r="AY135" s="213" t="s">
        <v>181</v>
      </c>
      <c r="BK135" s="215">
        <f>BK136+BK139+BK141</f>
        <v>0</v>
      </c>
    </row>
    <row r="136" s="12" customFormat="1" ht="22.8" customHeight="1">
      <c r="A136" s="12"/>
      <c r="B136" s="202"/>
      <c r="C136" s="203"/>
      <c r="D136" s="204" t="s">
        <v>78</v>
      </c>
      <c r="E136" s="216" t="s">
        <v>3118</v>
      </c>
      <c r="F136" s="216" t="s">
        <v>3103</v>
      </c>
      <c r="G136" s="203"/>
      <c r="H136" s="203"/>
      <c r="I136" s="206"/>
      <c r="J136" s="217">
        <f>BK136</f>
        <v>0</v>
      </c>
      <c r="K136" s="203"/>
      <c r="L136" s="208"/>
      <c r="M136" s="209"/>
      <c r="N136" s="210"/>
      <c r="O136" s="210"/>
      <c r="P136" s="211">
        <f>SUM(P137:P138)</f>
        <v>0</v>
      </c>
      <c r="Q136" s="210"/>
      <c r="R136" s="211">
        <f>SUM(R137:R138)</f>
        <v>0</v>
      </c>
      <c r="S136" s="210"/>
      <c r="T136" s="212">
        <f>SUM(T137:T138)</f>
        <v>0</v>
      </c>
      <c r="U136" s="12"/>
      <c r="V136" s="12"/>
      <c r="W136" s="12"/>
      <c r="X136" s="12"/>
      <c r="Y136" s="12"/>
      <c r="Z136" s="12"/>
      <c r="AA136" s="12"/>
      <c r="AB136" s="12"/>
      <c r="AC136" s="12"/>
      <c r="AD136" s="12"/>
      <c r="AE136" s="12"/>
      <c r="AR136" s="213" t="s">
        <v>86</v>
      </c>
      <c r="AT136" s="214" t="s">
        <v>78</v>
      </c>
      <c r="AU136" s="214" t="s">
        <v>86</v>
      </c>
      <c r="AY136" s="213" t="s">
        <v>181</v>
      </c>
      <c r="BK136" s="215">
        <f>SUM(BK137:BK138)</f>
        <v>0</v>
      </c>
    </row>
    <row r="137" s="2" customFormat="1" ht="16.5" customHeight="1">
      <c r="A137" s="38"/>
      <c r="B137" s="39"/>
      <c r="C137" s="218" t="s">
        <v>79</v>
      </c>
      <c r="D137" s="218" t="s">
        <v>183</v>
      </c>
      <c r="E137" s="219" t="s">
        <v>3186</v>
      </c>
      <c r="F137" s="220" t="s">
        <v>3187</v>
      </c>
      <c r="G137" s="221" t="s">
        <v>2454</v>
      </c>
      <c r="H137" s="222">
        <v>1</v>
      </c>
      <c r="I137" s="223"/>
      <c r="J137" s="224">
        <f>ROUND(I137*H137,2)</f>
        <v>0</v>
      </c>
      <c r="K137" s="220" t="s">
        <v>729</v>
      </c>
      <c r="L137" s="44"/>
      <c r="M137" s="225" t="s">
        <v>1</v>
      </c>
      <c r="N137" s="226" t="s">
        <v>45</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188</v>
      </c>
      <c r="AT137" s="229" t="s">
        <v>183</v>
      </c>
      <c r="AU137" s="229" t="s">
        <v>127</v>
      </c>
      <c r="AY137" s="17" t="s">
        <v>181</v>
      </c>
      <c r="BE137" s="230">
        <f>IF(N137="základní",J137,0)</f>
        <v>0</v>
      </c>
      <c r="BF137" s="230">
        <f>IF(N137="snížená",J137,0)</f>
        <v>0</v>
      </c>
      <c r="BG137" s="230">
        <f>IF(N137="zákl. přenesená",J137,0)</f>
        <v>0</v>
      </c>
      <c r="BH137" s="230">
        <f>IF(N137="sníž. přenesená",J137,0)</f>
        <v>0</v>
      </c>
      <c r="BI137" s="230">
        <f>IF(N137="nulová",J137,0)</f>
        <v>0</v>
      </c>
      <c r="BJ137" s="17" t="s">
        <v>127</v>
      </c>
      <c r="BK137" s="230">
        <f>ROUND(I137*H137,2)</f>
        <v>0</v>
      </c>
      <c r="BL137" s="17" t="s">
        <v>188</v>
      </c>
      <c r="BM137" s="229" t="s">
        <v>236</v>
      </c>
    </row>
    <row r="138" s="2" customFormat="1" ht="16.5" customHeight="1">
      <c r="A138" s="38"/>
      <c r="B138" s="39"/>
      <c r="C138" s="218" t="s">
        <v>79</v>
      </c>
      <c r="D138" s="218" t="s">
        <v>183</v>
      </c>
      <c r="E138" s="219" t="s">
        <v>3188</v>
      </c>
      <c r="F138" s="220" t="s">
        <v>3189</v>
      </c>
      <c r="G138" s="221" t="s">
        <v>2454</v>
      </c>
      <c r="H138" s="222">
        <v>20</v>
      </c>
      <c r="I138" s="223"/>
      <c r="J138" s="224">
        <f>ROUND(I138*H138,2)</f>
        <v>0</v>
      </c>
      <c r="K138" s="220" t="s">
        <v>729</v>
      </c>
      <c r="L138" s="44"/>
      <c r="M138" s="225" t="s">
        <v>1</v>
      </c>
      <c r="N138" s="226" t="s">
        <v>45</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188</v>
      </c>
      <c r="AT138" s="229" t="s">
        <v>183</v>
      </c>
      <c r="AU138" s="229" t="s">
        <v>127</v>
      </c>
      <c r="AY138" s="17" t="s">
        <v>181</v>
      </c>
      <c r="BE138" s="230">
        <f>IF(N138="základní",J138,0)</f>
        <v>0</v>
      </c>
      <c r="BF138" s="230">
        <f>IF(N138="snížená",J138,0)</f>
        <v>0</v>
      </c>
      <c r="BG138" s="230">
        <f>IF(N138="zákl. přenesená",J138,0)</f>
        <v>0</v>
      </c>
      <c r="BH138" s="230">
        <f>IF(N138="sníž. přenesená",J138,0)</f>
        <v>0</v>
      </c>
      <c r="BI138" s="230">
        <f>IF(N138="nulová",J138,0)</f>
        <v>0</v>
      </c>
      <c r="BJ138" s="17" t="s">
        <v>127</v>
      </c>
      <c r="BK138" s="230">
        <f>ROUND(I138*H138,2)</f>
        <v>0</v>
      </c>
      <c r="BL138" s="17" t="s">
        <v>188</v>
      </c>
      <c r="BM138" s="229" t="s">
        <v>242</v>
      </c>
    </row>
    <row r="139" s="12" customFormat="1" ht="22.8" customHeight="1">
      <c r="A139" s="12"/>
      <c r="B139" s="202"/>
      <c r="C139" s="203"/>
      <c r="D139" s="204" t="s">
        <v>78</v>
      </c>
      <c r="E139" s="216" t="s">
        <v>3154</v>
      </c>
      <c r="F139" s="216" t="s">
        <v>2633</v>
      </c>
      <c r="G139" s="203"/>
      <c r="H139" s="203"/>
      <c r="I139" s="206"/>
      <c r="J139" s="217">
        <f>BK139</f>
        <v>0</v>
      </c>
      <c r="K139" s="203"/>
      <c r="L139" s="208"/>
      <c r="M139" s="209"/>
      <c r="N139" s="210"/>
      <c r="O139" s="210"/>
      <c r="P139" s="211">
        <f>P140</f>
        <v>0</v>
      </c>
      <c r="Q139" s="210"/>
      <c r="R139" s="211">
        <f>R140</f>
        <v>0</v>
      </c>
      <c r="S139" s="210"/>
      <c r="T139" s="212">
        <f>T140</f>
        <v>0</v>
      </c>
      <c r="U139" s="12"/>
      <c r="V139" s="12"/>
      <c r="W139" s="12"/>
      <c r="X139" s="12"/>
      <c r="Y139" s="12"/>
      <c r="Z139" s="12"/>
      <c r="AA139" s="12"/>
      <c r="AB139" s="12"/>
      <c r="AC139" s="12"/>
      <c r="AD139" s="12"/>
      <c r="AE139" s="12"/>
      <c r="AR139" s="213" t="s">
        <v>86</v>
      </c>
      <c r="AT139" s="214" t="s">
        <v>78</v>
      </c>
      <c r="AU139" s="214" t="s">
        <v>86</v>
      </c>
      <c r="AY139" s="213" t="s">
        <v>181</v>
      </c>
      <c r="BK139" s="215">
        <f>BK140</f>
        <v>0</v>
      </c>
    </row>
    <row r="140" s="2" customFormat="1" ht="16.5" customHeight="1">
      <c r="A140" s="38"/>
      <c r="B140" s="39"/>
      <c r="C140" s="218" t="s">
        <v>79</v>
      </c>
      <c r="D140" s="218" t="s">
        <v>183</v>
      </c>
      <c r="E140" s="219" t="s">
        <v>3190</v>
      </c>
      <c r="F140" s="220" t="s">
        <v>3168</v>
      </c>
      <c r="G140" s="221" t="s">
        <v>2637</v>
      </c>
      <c r="H140" s="222">
        <v>40</v>
      </c>
      <c r="I140" s="223"/>
      <c r="J140" s="224">
        <f>ROUND(I140*H140,2)</f>
        <v>0</v>
      </c>
      <c r="K140" s="220" t="s">
        <v>729</v>
      </c>
      <c r="L140" s="44"/>
      <c r="M140" s="225" t="s">
        <v>1</v>
      </c>
      <c r="N140" s="226" t="s">
        <v>45</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188</v>
      </c>
      <c r="AT140" s="229" t="s">
        <v>183</v>
      </c>
      <c r="AU140" s="229" t="s">
        <v>127</v>
      </c>
      <c r="AY140" s="17" t="s">
        <v>181</v>
      </c>
      <c r="BE140" s="230">
        <f>IF(N140="základní",J140,0)</f>
        <v>0</v>
      </c>
      <c r="BF140" s="230">
        <f>IF(N140="snížená",J140,0)</f>
        <v>0</v>
      </c>
      <c r="BG140" s="230">
        <f>IF(N140="zákl. přenesená",J140,0)</f>
        <v>0</v>
      </c>
      <c r="BH140" s="230">
        <f>IF(N140="sníž. přenesená",J140,0)</f>
        <v>0</v>
      </c>
      <c r="BI140" s="230">
        <f>IF(N140="nulová",J140,0)</f>
        <v>0</v>
      </c>
      <c r="BJ140" s="17" t="s">
        <v>127</v>
      </c>
      <c r="BK140" s="230">
        <f>ROUND(I140*H140,2)</f>
        <v>0</v>
      </c>
      <c r="BL140" s="17" t="s">
        <v>188</v>
      </c>
      <c r="BM140" s="229" t="s">
        <v>247</v>
      </c>
    </row>
    <row r="141" s="12" customFormat="1" ht="22.8" customHeight="1">
      <c r="A141" s="12"/>
      <c r="B141" s="202"/>
      <c r="C141" s="203"/>
      <c r="D141" s="204" t="s">
        <v>78</v>
      </c>
      <c r="E141" s="216" t="s">
        <v>3191</v>
      </c>
      <c r="F141" s="216" t="s">
        <v>3119</v>
      </c>
      <c r="G141" s="203"/>
      <c r="H141" s="203"/>
      <c r="I141" s="206"/>
      <c r="J141" s="217">
        <f>BK141</f>
        <v>0</v>
      </c>
      <c r="K141" s="203"/>
      <c r="L141" s="208"/>
      <c r="M141" s="209"/>
      <c r="N141" s="210"/>
      <c r="O141" s="210"/>
      <c r="P141" s="211">
        <f>P142</f>
        <v>0</v>
      </c>
      <c r="Q141" s="210"/>
      <c r="R141" s="211">
        <f>R142</f>
        <v>0</v>
      </c>
      <c r="S141" s="210"/>
      <c r="T141" s="212">
        <f>T142</f>
        <v>0</v>
      </c>
      <c r="U141" s="12"/>
      <c r="V141" s="12"/>
      <c r="W141" s="12"/>
      <c r="X141" s="12"/>
      <c r="Y141" s="12"/>
      <c r="Z141" s="12"/>
      <c r="AA141" s="12"/>
      <c r="AB141" s="12"/>
      <c r="AC141" s="12"/>
      <c r="AD141" s="12"/>
      <c r="AE141" s="12"/>
      <c r="AR141" s="213" t="s">
        <v>86</v>
      </c>
      <c r="AT141" s="214" t="s">
        <v>78</v>
      </c>
      <c r="AU141" s="214" t="s">
        <v>86</v>
      </c>
      <c r="AY141" s="213" t="s">
        <v>181</v>
      </c>
      <c r="BK141" s="215">
        <f>BK142</f>
        <v>0</v>
      </c>
    </row>
    <row r="142" s="2" customFormat="1" ht="16.5" customHeight="1">
      <c r="A142" s="38"/>
      <c r="B142" s="39"/>
      <c r="C142" s="218" t="s">
        <v>79</v>
      </c>
      <c r="D142" s="218" t="s">
        <v>183</v>
      </c>
      <c r="E142" s="219" t="s">
        <v>3192</v>
      </c>
      <c r="F142" s="220" t="s">
        <v>3121</v>
      </c>
      <c r="G142" s="221" t="s">
        <v>983</v>
      </c>
      <c r="H142" s="279"/>
      <c r="I142" s="223"/>
      <c r="J142" s="224">
        <f>ROUND(I142*H142,2)</f>
        <v>0</v>
      </c>
      <c r="K142" s="220" t="s">
        <v>729</v>
      </c>
      <c r="L142" s="44"/>
      <c r="M142" s="284" t="s">
        <v>1</v>
      </c>
      <c r="N142" s="285" t="s">
        <v>45</v>
      </c>
      <c r="O142" s="282"/>
      <c r="P142" s="286">
        <f>O142*H142</f>
        <v>0</v>
      </c>
      <c r="Q142" s="286">
        <v>0</v>
      </c>
      <c r="R142" s="286">
        <f>Q142*H142</f>
        <v>0</v>
      </c>
      <c r="S142" s="286">
        <v>0</v>
      </c>
      <c r="T142" s="287">
        <f>S142*H142</f>
        <v>0</v>
      </c>
      <c r="U142" s="38"/>
      <c r="V142" s="38"/>
      <c r="W142" s="38"/>
      <c r="X142" s="38"/>
      <c r="Y142" s="38"/>
      <c r="Z142" s="38"/>
      <c r="AA142" s="38"/>
      <c r="AB142" s="38"/>
      <c r="AC142" s="38"/>
      <c r="AD142" s="38"/>
      <c r="AE142" s="38"/>
      <c r="AR142" s="229" t="s">
        <v>188</v>
      </c>
      <c r="AT142" s="229" t="s">
        <v>183</v>
      </c>
      <c r="AU142" s="229" t="s">
        <v>127</v>
      </c>
      <c r="AY142" s="17" t="s">
        <v>181</v>
      </c>
      <c r="BE142" s="230">
        <f>IF(N142="základní",J142,0)</f>
        <v>0</v>
      </c>
      <c r="BF142" s="230">
        <f>IF(N142="snížená",J142,0)</f>
        <v>0</v>
      </c>
      <c r="BG142" s="230">
        <f>IF(N142="zákl. přenesená",J142,0)</f>
        <v>0</v>
      </c>
      <c r="BH142" s="230">
        <f>IF(N142="sníž. přenesená",J142,0)</f>
        <v>0</v>
      </c>
      <c r="BI142" s="230">
        <f>IF(N142="nulová",J142,0)</f>
        <v>0</v>
      </c>
      <c r="BJ142" s="17" t="s">
        <v>127</v>
      </c>
      <c r="BK142" s="230">
        <f>ROUND(I142*H142,2)</f>
        <v>0</v>
      </c>
      <c r="BL142" s="17" t="s">
        <v>188</v>
      </c>
      <c r="BM142" s="229" t="s">
        <v>249</v>
      </c>
    </row>
    <row r="143" s="2" customFormat="1" ht="6.96" customHeight="1">
      <c r="A143" s="38"/>
      <c r="B143" s="66"/>
      <c r="C143" s="67"/>
      <c r="D143" s="67"/>
      <c r="E143" s="67"/>
      <c r="F143" s="67"/>
      <c r="G143" s="67"/>
      <c r="H143" s="67"/>
      <c r="I143" s="67"/>
      <c r="J143" s="67"/>
      <c r="K143" s="67"/>
      <c r="L143" s="44"/>
      <c r="M143" s="38"/>
      <c r="O143" s="38"/>
      <c r="P143" s="38"/>
      <c r="Q143" s="38"/>
      <c r="R143" s="38"/>
      <c r="S143" s="38"/>
      <c r="T143" s="38"/>
      <c r="U143" s="38"/>
      <c r="V143" s="38"/>
      <c r="W143" s="38"/>
      <c r="X143" s="38"/>
      <c r="Y143" s="38"/>
      <c r="Z143" s="38"/>
      <c r="AA143" s="38"/>
      <c r="AB143" s="38"/>
      <c r="AC143" s="38"/>
      <c r="AD143" s="38"/>
      <c r="AE143" s="38"/>
    </row>
  </sheetData>
  <sheetProtection sheet="1" autoFilter="0" formatColumns="0" formatRows="0" objects="1" scenarios="1" spinCount="100000" saltValue="q6r8nAXmGQsq7dcD+VkJ+zKsL0D91bKzAZ0OdH+W695mcXu/T45vkRS5qw0qlaF3h0vQZakkPGxbHCsQieAMeg==" hashValue="wn8KdzXAyohH6FRukwkM0k1JcghA0qtnkUrYKMpkIbfUj2zTgSjQ1YzHCddJeV4sQ+CEQT1uqxiM2Y6/Pjpr9Q==" algorithmName="SHA-512" password="C24F"/>
  <autoFilter ref="C122:K14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117</v>
      </c>
    </row>
    <row r="3" s="1" customFormat="1" ht="6.96" customHeight="1">
      <c r="B3" s="136"/>
      <c r="C3" s="137"/>
      <c r="D3" s="137"/>
      <c r="E3" s="137"/>
      <c r="F3" s="137"/>
      <c r="G3" s="137"/>
      <c r="H3" s="137"/>
      <c r="I3" s="137"/>
      <c r="J3" s="137"/>
      <c r="K3" s="137"/>
      <c r="L3" s="20"/>
      <c r="AT3" s="17" t="s">
        <v>86</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3193</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ROUND((SUM(BE124:BE203)),  2)</f>
        <v>0</v>
      </c>
      <c r="G33" s="38"/>
      <c r="H33" s="38"/>
      <c r="I33" s="155">
        <v>0.20999999999999999</v>
      </c>
      <c r="J33" s="154">
        <f>ROUND(((SUM(BE124:BE203))*I33),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ROUND((SUM(BF124:BF203)),  2)</f>
        <v>0</v>
      </c>
      <c r="G34" s="38"/>
      <c r="H34" s="38"/>
      <c r="I34" s="155">
        <v>0.12</v>
      </c>
      <c r="J34" s="154">
        <f>ROUND(((SUM(BF124:BF203))*I34),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ROUND((SUM(BG124:BG203)),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ROUND((SUM(BH124:BH203)),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ROUND((SUM(BI124:BI203)),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01.4.6 - Slaboproud</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J124</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2791</v>
      </c>
      <c r="E97" s="182"/>
      <c r="F97" s="182"/>
      <c r="G97" s="182"/>
      <c r="H97" s="182"/>
      <c r="I97" s="182"/>
      <c r="J97" s="183">
        <f>J125</f>
        <v>0</v>
      </c>
      <c r="K97" s="180"/>
      <c r="L97" s="184"/>
      <c r="S97" s="9"/>
      <c r="T97" s="9"/>
      <c r="U97" s="9"/>
      <c r="V97" s="9"/>
      <c r="W97" s="9"/>
      <c r="X97" s="9"/>
      <c r="Y97" s="9"/>
      <c r="Z97" s="9"/>
      <c r="AA97" s="9"/>
      <c r="AB97" s="9"/>
      <c r="AC97" s="9"/>
      <c r="AD97" s="9"/>
      <c r="AE97" s="9"/>
    </row>
    <row r="98" s="10" customFormat="1" ht="19.92" customHeight="1">
      <c r="A98" s="10"/>
      <c r="B98" s="185"/>
      <c r="C98" s="186"/>
      <c r="D98" s="187" t="s">
        <v>2792</v>
      </c>
      <c r="E98" s="188"/>
      <c r="F98" s="188"/>
      <c r="G98" s="188"/>
      <c r="H98" s="188"/>
      <c r="I98" s="188"/>
      <c r="J98" s="189">
        <f>J126</f>
        <v>0</v>
      </c>
      <c r="K98" s="186"/>
      <c r="L98" s="190"/>
      <c r="S98" s="10"/>
      <c r="T98" s="10"/>
      <c r="U98" s="10"/>
      <c r="V98" s="10"/>
      <c r="W98" s="10"/>
      <c r="X98" s="10"/>
      <c r="Y98" s="10"/>
      <c r="Z98" s="10"/>
      <c r="AA98" s="10"/>
      <c r="AB98" s="10"/>
      <c r="AC98" s="10"/>
      <c r="AD98" s="10"/>
      <c r="AE98" s="10"/>
    </row>
    <row r="99" s="9" customFormat="1" ht="24.96" customHeight="1">
      <c r="A99" s="9"/>
      <c r="B99" s="179"/>
      <c r="C99" s="180"/>
      <c r="D99" s="181" t="s">
        <v>2793</v>
      </c>
      <c r="E99" s="182"/>
      <c r="F99" s="182"/>
      <c r="G99" s="182"/>
      <c r="H99" s="182"/>
      <c r="I99" s="182"/>
      <c r="J99" s="183">
        <f>J135</f>
        <v>0</v>
      </c>
      <c r="K99" s="180"/>
      <c r="L99" s="184"/>
      <c r="S99" s="9"/>
      <c r="T99" s="9"/>
      <c r="U99" s="9"/>
      <c r="V99" s="9"/>
      <c r="W99" s="9"/>
      <c r="X99" s="9"/>
      <c r="Y99" s="9"/>
      <c r="Z99" s="9"/>
      <c r="AA99" s="9"/>
      <c r="AB99" s="9"/>
      <c r="AC99" s="9"/>
      <c r="AD99" s="9"/>
      <c r="AE99" s="9"/>
    </row>
    <row r="100" s="10" customFormat="1" ht="19.92" customHeight="1">
      <c r="A100" s="10"/>
      <c r="B100" s="185"/>
      <c r="C100" s="186"/>
      <c r="D100" s="187" t="s">
        <v>3194</v>
      </c>
      <c r="E100" s="188"/>
      <c r="F100" s="188"/>
      <c r="G100" s="188"/>
      <c r="H100" s="188"/>
      <c r="I100" s="188"/>
      <c r="J100" s="189">
        <f>J136</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3195</v>
      </c>
      <c r="E101" s="188"/>
      <c r="F101" s="188"/>
      <c r="G101" s="188"/>
      <c r="H101" s="188"/>
      <c r="I101" s="188"/>
      <c r="J101" s="189">
        <f>J159</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3196</v>
      </c>
      <c r="E102" s="188"/>
      <c r="F102" s="188"/>
      <c r="G102" s="188"/>
      <c r="H102" s="188"/>
      <c r="I102" s="188"/>
      <c r="J102" s="189">
        <f>J183</f>
        <v>0</v>
      </c>
      <c r="K102" s="186"/>
      <c r="L102" s="190"/>
      <c r="S102" s="10"/>
      <c r="T102" s="10"/>
      <c r="U102" s="10"/>
      <c r="V102" s="10"/>
      <c r="W102" s="10"/>
      <c r="X102" s="10"/>
      <c r="Y102" s="10"/>
      <c r="Z102" s="10"/>
      <c r="AA102" s="10"/>
      <c r="AB102" s="10"/>
      <c r="AC102" s="10"/>
      <c r="AD102" s="10"/>
      <c r="AE102" s="10"/>
    </row>
    <row r="103" s="9" customFormat="1" ht="24.96" customHeight="1">
      <c r="A103" s="9"/>
      <c r="B103" s="179"/>
      <c r="C103" s="180"/>
      <c r="D103" s="181" t="s">
        <v>2172</v>
      </c>
      <c r="E103" s="182"/>
      <c r="F103" s="182"/>
      <c r="G103" s="182"/>
      <c r="H103" s="182"/>
      <c r="I103" s="182"/>
      <c r="J103" s="183">
        <f>J191</f>
        <v>0</v>
      </c>
      <c r="K103" s="180"/>
      <c r="L103" s="184"/>
      <c r="S103" s="9"/>
      <c r="T103" s="9"/>
      <c r="U103" s="9"/>
      <c r="V103" s="9"/>
      <c r="W103" s="9"/>
      <c r="X103" s="9"/>
      <c r="Y103" s="9"/>
      <c r="Z103" s="9"/>
      <c r="AA103" s="9"/>
      <c r="AB103" s="9"/>
      <c r="AC103" s="9"/>
      <c r="AD103" s="9"/>
      <c r="AE103" s="9"/>
    </row>
    <row r="104" s="9" customFormat="1" ht="24.96" customHeight="1">
      <c r="A104" s="9"/>
      <c r="B104" s="179"/>
      <c r="C104" s="180"/>
      <c r="D104" s="181" t="s">
        <v>2797</v>
      </c>
      <c r="E104" s="182"/>
      <c r="F104" s="182"/>
      <c r="G104" s="182"/>
      <c r="H104" s="182"/>
      <c r="I104" s="182"/>
      <c r="J104" s="183">
        <f>J199</f>
        <v>0</v>
      </c>
      <c r="K104" s="180"/>
      <c r="L104" s="184"/>
      <c r="S104" s="9"/>
      <c r="T104" s="9"/>
      <c r="U104" s="9"/>
      <c r="V104" s="9"/>
      <c r="W104" s="9"/>
      <c r="X104" s="9"/>
      <c r="Y104" s="9"/>
      <c r="Z104" s="9"/>
      <c r="AA104" s="9"/>
      <c r="AB104" s="9"/>
      <c r="AC104" s="9"/>
      <c r="AD104" s="9"/>
      <c r="AE104" s="9"/>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166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74" t="str">
        <f>E7</f>
        <v>0022025 - Transformace Domova pod Kuňkou - areál Ke Tvrzi</v>
      </c>
      <c r="F114" s="32"/>
      <c r="G114" s="32"/>
      <c r="H114" s="32"/>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135</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E9</f>
        <v>SO 01.4.6 - Slaboproud</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 xml:space="preserve"> </v>
      </c>
      <c r="G118" s="40"/>
      <c r="H118" s="40"/>
      <c r="I118" s="32" t="s">
        <v>22</v>
      </c>
      <c r="J118" s="79" t="str">
        <f>IF(J12="","",J12)</f>
        <v>28. 3. 2025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E15</f>
        <v>Pardubický kraj</v>
      </c>
      <c r="G120" s="40"/>
      <c r="H120" s="40"/>
      <c r="I120" s="32" t="s">
        <v>32</v>
      </c>
      <c r="J120" s="36" t="str">
        <f>E21</f>
        <v>Sinc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30</v>
      </c>
      <c r="D121" s="40"/>
      <c r="E121" s="40"/>
      <c r="F121" s="27" t="str">
        <f>IF(E18="","",E18)</f>
        <v>Vyplň údaj</v>
      </c>
      <c r="G121" s="40"/>
      <c r="H121" s="40"/>
      <c r="I121" s="32" t="s">
        <v>37</v>
      </c>
      <c r="J121" s="36" t="str">
        <f>E24</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1" customFormat="1" ht="29.28" customHeight="1">
      <c r="A123" s="191"/>
      <c r="B123" s="192"/>
      <c r="C123" s="193" t="s">
        <v>167</v>
      </c>
      <c r="D123" s="194" t="s">
        <v>64</v>
      </c>
      <c r="E123" s="194" t="s">
        <v>60</v>
      </c>
      <c r="F123" s="194" t="s">
        <v>61</v>
      </c>
      <c r="G123" s="194" t="s">
        <v>168</v>
      </c>
      <c r="H123" s="194" t="s">
        <v>169</v>
      </c>
      <c r="I123" s="194" t="s">
        <v>170</v>
      </c>
      <c r="J123" s="194" t="s">
        <v>139</v>
      </c>
      <c r="K123" s="195" t="s">
        <v>171</v>
      </c>
      <c r="L123" s="196"/>
      <c r="M123" s="100" t="s">
        <v>1</v>
      </c>
      <c r="N123" s="101" t="s">
        <v>43</v>
      </c>
      <c r="O123" s="101" t="s">
        <v>172</v>
      </c>
      <c r="P123" s="101" t="s">
        <v>173</v>
      </c>
      <c r="Q123" s="101" t="s">
        <v>174</v>
      </c>
      <c r="R123" s="101" t="s">
        <v>175</v>
      </c>
      <c r="S123" s="101" t="s">
        <v>176</v>
      </c>
      <c r="T123" s="102" t="s">
        <v>177</v>
      </c>
      <c r="U123" s="191"/>
      <c r="V123" s="191"/>
      <c r="W123" s="191"/>
      <c r="X123" s="191"/>
      <c r="Y123" s="191"/>
      <c r="Z123" s="191"/>
      <c r="AA123" s="191"/>
      <c r="AB123" s="191"/>
      <c r="AC123" s="191"/>
      <c r="AD123" s="191"/>
      <c r="AE123" s="191"/>
    </row>
    <row r="124" s="2" customFormat="1" ht="22.8" customHeight="1">
      <c r="A124" s="38"/>
      <c r="B124" s="39"/>
      <c r="C124" s="107" t="s">
        <v>178</v>
      </c>
      <c r="D124" s="40"/>
      <c r="E124" s="40"/>
      <c r="F124" s="40"/>
      <c r="G124" s="40"/>
      <c r="H124" s="40"/>
      <c r="I124" s="40"/>
      <c r="J124" s="197">
        <f>BK124</f>
        <v>0</v>
      </c>
      <c r="K124" s="40"/>
      <c r="L124" s="44"/>
      <c r="M124" s="103"/>
      <c r="N124" s="198"/>
      <c r="O124" s="104"/>
      <c r="P124" s="199">
        <f>P125+P135+P191+P199</f>
        <v>0</v>
      </c>
      <c r="Q124" s="104"/>
      <c r="R124" s="199">
        <f>R125+R135+R191+R199</f>
        <v>0</v>
      </c>
      <c r="S124" s="104"/>
      <c r="T124" s="200">
        <f>T125+T135+T191+T199</f>
        <v>0</v>
      </c>
      <c r="U124" s="38"/>
      <c r="V124" s="38"/>
      <c r="W124" s="38"/>
      <c r="X124" s="38"/>
      <c r="Y124" s="38"/>
      <c r="Z124" s="38"/>
      <c r="AA124" s="38"/>
      <c r="AB124" s="38"/>
      <c r="AC124" s="38"/>
      <c r="AD124" s="38"/>
      <c r="AE124" s="38"/>
      <c r="AT124" s="17" t="s">
        <v>78</v>
      </c>
      <c r="AU124" s="17" t="s">
        <v>141</v>
      </c>
      <c r="BK124" s="201">
        <f>BK125+BK135+BK191+BK199</f>
        <v>0</v>
      </c>
    </row>
    <row r="125" s="12" customFormat="1" ht="25.92" customHeight="1">
      <c r="A125" s="12"/>
      <c r="B125" s="202"/>
      <c r="C125" s="203"/>
      <c r="D125" s="204" t="s">
        <v>78</v>
      </c>
      <c r="E125" s="205" t="s">
        <v>179</v>
      </c>
      <c r="F125" s="205" t="s">
        <v>179</v>
      </c>
      <c r="G125" s="203"/>
      <c r="H125" s="203"/>
      <c r="I125" s="206"/>
      <c r="J125" s="207">
        <f>BK125</f>
        <v>0</v>
      </c>
      <c r="K125" s="203"/>
      <c r="L125" s="208"/>
      <c r="M125" s="209"/>
      <c r="N125" s="210"/>
      <c r="O125" s="210"/>
      <c r="P125" s="211">
        <f>P126</f>
        <v>0</v>
      </c>
      <c r="Q125" s="210"/>
      <c r="R125" s="211">
        <f>R126</f>
        <v>0</v>
      </c>
      <c r="S125" s="210"/>
      <c r="T125" s="212">
        <f>T126</f>
        <v>0</v>
      </c>
      <c r="U125" s="12"/>
      <c r="V125" s="12"/>
      <c r="W125" s="12"/>
      <c r="X125" s="12"/>
      <c r="Y125" s="12"/>
      <c r="Z125" s="12"/>
      <c r="AA125" s="12"/>
      <c r="AB125" s="12"/>
      <c r="AC125" s="12"/>
      <c r="AD125" s="12"/>
      <c r="AE125" s="12"/>
      <c r="AR125" s="213" t="s">
        <v>86</v>
      </c>
      <c r="AT125" s="214" t="s">
        <v>78</v>
      </c>
      <c r="AU125" s="214" t="s">
        <v>79</v>
      </c>
      <c r="AY125" s="213" t="s">
        <v>181</v>
      </c>
      <c r="BK125" s="215">
        <f>BK126</f>
        <v>0</v>
      </c>
    </row>
    <row r="126" s="12" customFormat="1" ht="22.8" customHeight="1">
      <c r="A126" s="12"/>
      <c r="B126" s="202"/>
      <c r="C126" s="203"/>
      <c r="D126" s="204" t="s">
        <v>78</v>
      </c>
      <c r="E126" s="216" t="s">
        <v>2798</v>
      </c>
      <c r="F126" s="216" t="s">
        <v>2799</v>
      </c>
      <c r="G126" s="203"/>
      <c r="H126" s="203"/>
      <c r="I126" s="206"/>
      <c r="J126" s="217">
        <f>BK126</f>
        <v>0</v>
      </c>
      <c r="K126" s="203"/>
      <c r="L126" s="208"/>
      <c r="M126" s="209"/>
      <c r="N126" s="210"/>
      <c r="O126" s="210"/>
      <c r="P126" s="211">
        <f>SUM(P127:P134)</f>
        <v>0</v>
      </c>
      <c r="Q126" s="210"/>
      <c r="R126" s="211">
        <f>SUM(R127:R134)</f>
        <v>0</v>
      </c>
      <c r="S126" s="210"/>
      <c r="T126" s="212">
        <f>SUM(T127:T134)</f>
        <v>0</v>
      </c>
      <c r="U126" s="12"/>
      <c r="V126" s="12"/>
      <c r="W126" s="12"/>
      <c r="X126" s="12"/>
      <c r="Y126" s="12"/>
      <c r="Z126" s="12"/>
      <c r="AA126" s="12"/>
      <c r="AB126" s="12"/>
      <c r="AC126" s="12"/>
      <c r="AD126" s="12"/>
      <c r="AE126" s="12"/>
      <c r="AR126" s="213" t="s">
        <v>86</v>
      </c>
      <c r="AT126" s="214" t="s">
        <v>78</v>
      </c>
      <c r="AU126" s="214" t="s">
        <v>86</v>
      </c>
      <c r="AY126" s="213" t="s">
        <v>181</v>
      </c>
      <c r="BK126" s="215">
        <f>SUM(BK127:BK134)</f>
        <v>0</v>
      </c>
    </row>
    <row r="127" s="2" customFormat="1" ht="16.5" customHeight="1">
      <c r="A127" s="38"/>
      <c r="B127" s="39"/>
      <c r="C127" s="218" t="s">
        <v>86</v>
      </c>
      <c r="D127" s="218" t="s">
        <v>183</v>
      </c>
      <c r="E127" s="219" t="s">
        <v>2800</v>
      </c>
      <c r="F127" s="220" t="s">
        <v>2801</v>
      </c>
      <c r="G127" s="221" t="s">
        <v>2454</v>
      </c>
      <c r="H127" s="222">
        <v>10</v>
      </c>
      <c r="I127" s="223"/>
      <c r="J127" s="224">
        <f>ROUND(I127*H127,2)</f>
        <v>0</v>
      </c>
      <c r="K127" s="220" t="s">
        <v>729</v>
      </c>
      <c r="L127" s="44"/>
      <c r="M127" s="225" t="s">
        <v>1</v>
      </c>
      <c r="N127" s="226" t="s">
        <v>45</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188</v>
      </c>
      <c r="AT127" s="229" t="s">
        <v>183</v>
      </c>
      <c r="AU127" s="229" t="s">
        <v>127</v>
      </c>
      <c r="AY127" s="17" t="s">
        <v>181</v>
      </c>
      <c r="BE127" s="230">
        <f>IF(N127="základní",J127,0)</f>
        <v>0</v>
      </c>
      <c r="BF127" s="230">
        <f>IF(N127="snížená",J127,0)</f>
        <v>0</v>
      </c>
      <c r="BG127" s="230">
        <f>IF(N127="zákl. přenesená",J127,0)</f>
        <v>0</v>
      </c>
      <c r="BH127" s="230">
        <f>IF(N127="sníž. přenesená",J127,0)</f>
        <v>0</v>
      </c>
      <c r="BI127" s="230">
        <f>IF(N127="nulová",J127,0)</f>
        <v>0</v>
      </c>
      <c r="BJ127" s="17" t="s">
        <v>127</v>
      </c>
      <c r="BK127" s="230">
        <f>ROUND(I127*H127,2)</f>
        <v>0</v>
      </c>
      <c r="BL127" s="17" t="s">
        <v>188</v>
      </c>
      <c r="BM127" s="229" t="s">
        <v>127</v>
      </c>
    </row>
    <row r="128" s="2" customFormat="1" ht="16.5" customHeight="1">
      <c r="A128" s="38"/>
      <c r="B128" s="39"/>
      <c r="C128" s="218" t="s">
        <v>127</v>
      </c>
      <c r="D128" s="218" t="s">
        <v>183</v>
      </c>
      <c r="E128" s="219" t="s">
        <v>2802</v>
      </c>
      <c r="F128" s="220" t="s">
        <v>2803</v>
      </c>
      <c r="G128" s="221" t="s">
        <v>2454</v>
      </c>
      <c r="H128" s="222">
        <v>2</v>
      </c>
      <c r="I128" s="223"/>
      <c r="J128" s="224">
        <f>ROUND(I128*H128,2)</f>
        <v>0</v>
      </c>
      <c r="K128" s="220" t="s">
        <v>729</v>
      </c>
      <c r="L128" s="44"/>
      <c r="M128" s="225" t="s">
        <v>1</v>
      </c>
      <c r="N128" s="226" t="s">
        <v>45</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188</v>
      </c>
      <c r="AT128" s="229" t="s">
        <v>183</v>
      </c>
      <c r="AU128" s="229" t="s">
        <v>127</v>
      </c>
      <c r="AY128" s="17" t="s">
        <v>181</v>
      </c>
      <c r="BE128" s="230">
        <f>IF(N128="základní",J128,0)</f>
        <v>0</v>
      </c>
      <c r="BF128" s="230">
        <f>IF(N128="snížená",J128,0)</f>
        <v>0</v>
      </c>
      <c r="BG128" s="230">
        <f>IF(N128="zákl. přenesená",J128,0)</f>
        <v>0</v>
      </c>
      <c r="BH128" s="230">
        <f>IF(N128="sníž. přenesená",J128,0)</f>
        <v>0</v>
      </c>
      <c r="BI128" s="230">
        <f>IF(N128="nulová",J128,0)</f>
        <v>0</v>
      </c>
      <c r="BJ128" s="17" t="s">
        <v>127</v>
      </c>
      <c r="BK128" s="230">
        <f>ROUND(I128*H128,2)</f>
        <v>0</v>
      </c>
      <c r="BL128" s="17" t="s">
        <v>188</v>
      </c>
      <c r="BM128" s="229" t="s">
        <v>188</v>
      </c>
    </row>
    <row r="129" s="2" customFormat="1" ht="16.5" customHeight="1">
      <c r="A129" s="38"/>
      <c r="B129" s="39"/>
      <c r="C129" s="218" t="s">
        <v>200</v>
      </c>
      <c r="D129" s="218" t="s">
        <v>183</v>
      </c>
      <c r="E129" s="219" t="s">
        <v>2804</v>
      </c>
      <c r="F129" s="220" t="s">
        <v>2805</v>
      </c>
      <c r="G129" s="221" t="s">
        <v>2454</v>
      </c>
      <c r="H129" s="222">
        <v>2</v>
      </c>
      <c r="I129" s="223"/>
      <c r="J129" s="224">
        <f>ROUND(I129*H129,2)</f>
        <v>0</v>
      </c>
      <c r="K129" s="220" t="s">
        <v>729</v>
      </c>
      <c r="L129" s="44"/>
      <c r="M129" s="225" t="s">
        <v>1</v>
      </c>
      <c r="N129" s="226" t="s">
        <v>45</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188</v>
      </c>
      <c r="AT129" s="229" t="s">
        <v>183</v>
      </c>
      <c r="AU129" s="229" t="s">
        <v>127</v>
      </c>
      <c r="AY129" s="17" t="s">
        <v>181</v>
      </c>
      <c r="BE129" s="230">
        <f>IF(N129="základní",J129,0)</f>
        <v>0</v>
      </c>
      <c r="BF129" s="230">
        <f>IF(N129="snížená",J129,0)</f>
        <v>0</v>
      </c>
      <c r="BG129" s="230">
        <f>IF(N129="zákl. přenesená",J129,0)</f>
        <v>0</v>
      </c>
      <c r="BH129" s="230">
        <f>IF(N129="sníž. přenesená",J129,0)</f>
        <v>0</v>
      </c>
      <c r="BI129" s="230">
        <f>IF(N129="nulová",J129,0)</f>
        <v>0</v>
      </c>
      <c r="BJ129" s="17" t="s">
        <v>127</v>
      </c>
      <c r="BK129" s="230">
        <f>ROUND(I129*H129,2)</f>
        <v>0</v>
      </c>
      <c r="BL129" s="17" t="s">
        <v>188</v>
      </c>
      <c r="BM129" s="229" t="s">
        <v>203</v>
      </c>
    </row>
    <row r="130" s="2" customFormat="1" ht="16.5" customHeight="1">
      <c r="A130" s="38"/>
      <c r="B130" s="39"/>
      <c r="C130" s="218" t="s">
        <v>188</v>
      </c>
      <c r="D130" s="218" t="s">
        <v>183</v>
      </c>
      <c r="E130" s="219" t="s">
        <v>2806</v>
      </c>
      <c r="F130" s="220" t="s">
        <v>2807</v>
      </c>
      <c r="G130" s="221" t="s">
        <v>2454</v>
      </c>
      <c r="H130" s="222">
        <v>45</v>
      </c>
      <c r="I130" s="223"/>
      <c r="J130" s="224">
        <f>ROUND(I130*H130,2)</f>
        <v>0</v>
      </c>
      <c r="K130" s="220" t="s">
        <v>729</v>
      </c>
      <c r="L130" s="44"/>
      <c r="M130" s="225" t="s">
        <v>1</v>
      </c>
      <c r="N130" s="226" t="s">
        <v>45</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188</v>
      </c>
      <c r="AT130" s="229" t="s">
        <v>183</v>
      </c>
      <c r="AU130" s="229" t="s">
        <v>127</v>
      </c>
      <c r="AY130" s="17" t="s">
        <v>181</v>
      </c>
      <c r="BE130" s="230">
        <f>IF(N130="základní",J130,0)</f>
        <v>0</v>
      </c>
      <c r="BF130" s="230">
        <f>IF(N130="snížená",J130,0)</f>
        <v>0</v>
      </c>
      <c r="BG130" s="230">
        <f>IF(N130="zákl. přenesená",J130,0)</f>
        <v>0</v>
      </c>
      <c r="BH130" s="230">
        <f>IF(N130="sníž. přenesená",J130,0)</f>
        <v>0</v>
      </c>
      <c r="BI130" s="230">
        <f>IF(N130="nulová",J130,0)</f>
        <v>0</v>
      </c>
      <c r="BJ130" s="17" t="s">
        <v>127</v>
      </c>
      <c r="BK130" s="230">
        <f>ROUND(I130*H130,2)</f>
        <v>0</v>
      </c>
      <c r="BL130" s="17" t="s">
        <v>188</v>
      </c>
      <c r="BM130" s="229" t="s">
        <v>208</v>
      </c>
    </row>
    <row r="131" s="2" customFormat="1" ht="16.5" customHeight="1">
      <c r="A131" s="38"/>
      <c r="B131" s="39"/>
      <c r="C131" s="218" t="s">
        <v>211</v>
      </c>
      <c r="D131" s="218" t="s">
        <v>183</v>
      </c>
      <c r="E131" s="219" t="s">
        <v>2808</v>
      </c>
      <c r="F131" s="220" t="s">
        <v>2809</v>
      </c>
      <c r="G131" s="221" t="s">
        <v>2454</v>
      </c>
      <c r="H131" s="222">
        <v>4</v>
      </c>
      <c r="I131" s="223"/>
      <c r="J131" s="224">
        <f>ROUND(I131*H131,2)</f>
        <v>0</v>
      </c>
      <c r="K131" s="220" t="s">
        <v>729</v>
      </c>
      <c r="L131" s="44"/>
      <c r="M131" s="225" t="s">
        <v>1</v>
      </c>
      <c r="N131" s="226" t="s">
        <v>45</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188</v>
      </c>
      <c r="AT131" s="229" t="s">
        <v>183</v>
      </c>
      <c r="AU131" s="229" t="s">
        <v>127</v>
      </c>
      <c r="AY131" s="17" t="s">
        <v>181</v>
      </c>
      <c r="BE131" s="230">
        <f>IF(N131="základní",J131,0)</f>
        <v>0</v>
      </c>
      <c r="BF131" s="230">
        <f>IF(N131="snížená",J131,0)</f>
        <v>0</v>
      </c>
      <c r="BG131" s="230">
        <f>IF(N131="zákl. přenesená",J131,0)</f>
        <v>0</v>
      </c>
      <c r="BH131" s="230">
        <f>IF(N131="sníž. přenesená",J131,0)</f>
        <v>0</v>
      </c>
      <c r="BI131" s="230">
        <f>IF(N131="nulová",J131,0)</f>
        <v>0</v>
      </c>
      <c r="BJ131" s="17" t="s">
        <v>127</v>
      </c>
      <c r="BK131" s="230">
        <f>ROUND(I131*H131,2)</f>
        <v>0</v>
      </c>
      <c r="BL131" s="17" t="s">
        <v>188</v>
      </c>
      <c r="BM131" s="229" t="s">
        <v>214</v>
      </c>
    </row>
    <row r="132" s="2" customFormat="1" ht="16.5" customHeight="1">
      <c r="A132" s="38"/>
      <c r="B132" s="39"/>
      <c r="C132" s="218" t="s">
        <v>203</v>
      </c>
      <c r="D132" s="218" t="s">
        <v>183</v>
      </c>
      <c r="E132" s="219" t="s">
        <v>2810</v>
      </c>
      <c r="F132" s="220" t="s">
        <v>2811</v>
      </c>
      <c r="G132" s="221" t="s">
        <v>2454</v>
      </c>
      <c r="H132" s="222">
        <v>12</v>
      </c>
      <c r="I132" s="223"/>
      <c r="J132" s="224">
        <f>ROUND(I132*H132,2)</f>
        <v>0</v>
      </c>
      <c r="K132" s="220" t="s">
        <v>729</v>
      </c>
      <c r="L132" s="44"/>
      <c r="M132" s="225" t="s">
        <v>1</v>
      </c>
      <c r="N132" s="226" t="s">
        <v>45</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188</v>
      </c>
      <c r="AT132" s="229" t="s">
        <v>183</v>
      </c>
      <c r="AU132" s="229" t="s">
        <v>127</v>
      </c>
      <c r="AY132" s="17" t="s">
        <v>181</v>
      </c>
      <c r="BE132" s="230">
        <f>IF(N132="základní",J132,0)</f>
        <v>0</v>
      </c>
      <c r="BF132" s="230">
        <f>IF(N132="snížená",J132,0)</f>
        <v>0</v>
      </c>
      <c r="BG132" s="230">
        <f>IF(N132="zákl. přenesená",J132,0)</f>
        <v>0</v>
      </c>
      <c r="BH132" s="230">
        <f>IF(N132="sníž. přenesená",J132,0)</f>
        <v>0</v>
      </c>
      <c r="BI132" s="230">
        <f>IF(N132="nulová",J132,0)</f>
        <v>0</v>
      </c>
      <c r="BJ132" s="17" t="s">
        <v>127</v>
      </c>
      <c r="BK132" s="230">
        <f>ROUND(I132*H132,2)</f>
        <v>0</v>
      </c>
      <c r="BL132" s="17" t="s">
        <v>188</v>
      </c>
      <c r="BM132" s="229" t="s">
        <v>8</v>
      </c>
    </row>
    <row r="133" s="2" customFormat="1" ht="16.5" customHeight="1">
      <c r="A133" s="38"/>
      <c r="B133" s="39"/>
      <c r="C133" s="218" t="s">
        <v>220</v>
      </c>
      <c r="D133" s="218" t="s">
        <v>183</v>
      </c>
      <c r="E133" s="219" t="s">
        <v>2812</v>
      </c>
      <c r="F133" s="220" t="s">
        <v>2813</v>
      </c>
      <c r="G133" s="221" t="s">
        <v>241</v>
      </c>
      <c r="H133" s="222">
        <v>160</v>
      </c>
      <c r="I133" s="223"/>
      <c r="J133" s="224">
        <f>ROUND(I133*H133,2)</f>
        <v>0</v>
      </c>
      <c r="K133" s="220" t="s">
        <v>729</v>
      </c>
      <c r="L133" s="44"/>
      <c r="M133" s="225" t="s">
        <v>1</v>
      </c>
      <c r="N133" s="226" t="s">
        <v>45</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188</v>
      </c>
      <c r="AT133" s="229" t="s">
        <v>183</v>
      </c>
      <c r="AU133" s="229" t="s">
        <v>127</v>
      </c>
      <c r="AY133" s="17" t="s">
        <v>181</v>
      </c>
      <c r="BE133" s="230">
        <f>IF(N133="základní",J133,0)</f>
        <v>0</v>
      </c>
      <c r="BF133" s="230">
        <f>IF(N133="snížená",J133,0)</f>
        <v>0</v>
      </c>
      <c r="BG133" s="230">
        <f>IF(N133="zákl. přenesená",J133,0)</f>
        <v>0</v>
      </c>
      <c r="BH133" s="230">
        <f>IF(N133="sníž. přenesená",J133,0)</f>
        <v>0</v>
      </c>
      <c r="BI133" s="230">
        <f>IF(N133="nulová",J133,0)</f>
        <v>0</v>
      </c>
      <c r="BJ133" s="17" t="s">
        <v>127</v>
      </c>
      <c r="BK133" s="230">
        <f>ROUND(I133*H133,2)</f>
        <v>0</v>
      </c>
      <c r="BL133" s="17" t="s">
        <v>188</v>
      </c>
      <c r="BM133" s="229" t="s">
        <v>223</v>
      </c>
    </row>
    <row r="134" s="2" customFormat="1" ht="16.5" customHeight="1">
      <c r="A134" s="38"/>
      <c r="B134" s="39"/>
      <c r="C134" s="218" t="s">
        <v>208</v>
      </c>
      <c r="D134" s="218" t="s">
        <v>183</v>
      </c>
      <c r="E134" s="219" t="s">
        <v>2814</v>
      </c>
      <c r="F134" s="220" t="s">
        <v>2815</v>
      </c>
      <c r="G134" s="221" t="s">
        <v>241</v>
      </c>
      <c r="H134" s="222">
        <v>40</v>
      </c>
      <c r="I134" s="223"/>
      <c r="J134" s="224">
        <f>ROUND(I134*H134,2)</f>
        <v>0</v>
      </c>
      <c r="K134" s="220" t="s">
        <v>729</v>
      </c>
      <c r="L134" s="44"/>
      <c r="M134" s="225" t="s">
        <v>1</v>
      </c>
      <c r="N134" s="226" t="s">
        <v>45</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188</v>
      </c>
      <c r="AT134" s="229" t="s">
        <v>183</v>
      </c>
      <c r="AU134" s="229" t="s">
        <v>127</v>
      </c>
      <c r="AY134" s="17" t="s">
        <v>181</v>
      </c>
      <c r="BE134" s="230">
        <f>IF(N134="základní",J134,0)</f>
        <v>0</v>
      </c>
      <c r="BF134" s="230">
        <f>IF(N134="snížená",J134,0)</f>
        <v>0</v>
      </c>
      <c r="BG134" s="230">
        <f>IF(N134="zákl. přenesená",J134,0)</f>
        <v>0</v>
      </c>
      <c r="BH134" s="230">
        <f>IF(N134="sníž. přenesená",J134,0)</f>
        <v>0</v>
      </c>
      <c r="BI134" s="230">
        <f>IF(N134="nulová",J134,0)</f>
        <v>0</v>
      </c>
      <c r="BJ134" s="17" t="s">
        <v>127</v>
      </c>
      <c r="BK134" s="230">
        <f>ROUND(I134*H134,2)</f>
        <v>0</v>
      </c>
      <c r="BL134" s="17" t="s">
        <v>188</v>
      </c>
      <c r="BM134" s="229" t="s">
        <v>228</v>
      </c>
    </row>
    <row r="135" s="12" customFormat="1" ht="25.92" customHeight="1">
      <c r="A135" s="12"/>
      <c r="B135" s="202"/>
      <c r="C135" s="203"/>
      <c r="D135" s="204" t="s">
        <v>78</v>
      </c>
      <c r="E135" s="205" t="s">
        <v>238</v>
      </c>
      <c r="F135" s="205" t="s">
        <v>238</v>
      </c>
      <c r="G135" s="203"/>
      <c r="H135" s="203"/>
      <c r="I135" s="206"/>
      <c r="J135" s="207">
        <f>BK135</f>
        <v>0</v>
      </c>
      <c r="K135" s="203"/>
      <c r="L135" s="208"/>
      <c r="M135" s="209"/>
      <c r="N135" s="210"/>
      <c r="O135" s="210"/>
      <c r="P135" s="211">
        <f>P136+P159+P183</f>
        <v>0</v>
      </c>
      <c r="Q135" s="210"/>
      <c r="R135" s="211">
        <f>R136+R159+R183</f>
        <v>0</v>
      </c>
      <c r="S135" s="210"/>
      <c r="T135" s="212">
        <f>T136+T159+T183</f>
        <v>0</v>
      </c>
      <c r="U135" s="12"/>
      <c r="V135" s="12"/>
      <c r="W135" s="12"/>
      <c r="X135" s="12"/>
      <c r="Y135" s="12"/>
      <c r="Z135" s="12"/>
      <c r="AA135" s="12"/>
      <c r="AB135" s="12"/>
      <c r="AC135" s="12"/>
      <c r="AD135" s="12"/>
      <c r="AE135" s="12"/>
      <c r="AR135" s="213" t="s">
        <v>200</v>
      </c>
      <c r="AT135" s="214" t="s">
        <v>78</v>
      </c>
      <c r="AU135" s="214" t="s">
        <v>79</v>
      </c>
      <c r="AY135" s="213" t="s">
        <v>181</v>
      </c>
      <c r="BK135" s="215">
        <f>BK136+BK159+BK183</f>
        <v>0</v>
      </c>
    </row>
    <row r="136" s="12" customFormat="1" ht="22.8" customHeight="1">
      <c r="A136" s="12"/>
      <c r="B136" s="202"/>
      <c r="C136" s="203"/>
      <c r="D136" s="204" t="s">
        <v>78</v>
      </c>
      <c r="E136" s="216" t="s">
        <v>3197</v>
      </c>
      <c r="F136" s="216" t="s">
        <v>3198</v>
      </c>
      <c r="G136" s="203"/>
      <c r="H136" s="203"/>
      <c r="I136" s="206"/>
      <c r="J136" s="217">
        <f>BK136</f>
        <v>0</v>
      </c>
      <c r="K136" s="203"/>
      <c r="L136" s="208"/>
      <c r="M136" s="209"/>
      <c r="N136" s="210"/>
      <c r="O136" s="210"/>
      <c r="P136" s="211">
        <f>SUM(P137:P158)</f>
        <v>0</v>
      </c>
      <c r="Q136" s="210"/>
      <c r="R136" s="211">
        <f>SUM(R137:R158)</f>
        <v>0</v>
      </c>
      <c r="S136" s="210"/>
      <c r="T136" s="212">
        <f>SUM(T137:T158)</f>
        <v>0</v>
      </c>
      <c r="U136" s="12"/>
      <c r="V136" s="12"/>
      <c r="W136" s="12"/>
      <c r="X136" s="12"/>
      <c r="Y136" s="12"/>
      <c r="Z136" s="12"/>
      <c r="AA136" s="12"/>
      <c r="AB136" s="12"/>
      <c r="AC136" s="12"/>
      <c r="AD136" s="12"/>
      <c r="AE136" s="12"/>
      <c r="AR136" s="213" t="s">
        <v>86</v>
      </c>
      <c r="AT136" s="214" t="s">
        <v>78</v>
      </c>
      <c r="AU136" s="214" t="s">
        <v>86</v>
      </c>
      <c r="AY136" s="213" t="s">
        <v>181</v>
      </c>
      <c r="BK136" s="215">
        <f>SUM(BK137:BK158)</f>
        <v>0</v>
      </c>
    </row>
    <row r="137" s="2" customFormat="1" ht="16.5" customHeight="1">
      <c r="A137" s="38"/>
      <c r="B137" s="39"/>
      <c r="C137" s="218" t="s">
        <v>86</v>
      </c>
      <c r="D137" s="218" t="s">
        <v>183</v>
      </c>
      <c r="E137" s="219" t="s">
        <v>2840</v>
      </c>
      <c r="F137" s="220" t="s">
        <v>2841</v>
      </c>
      <c r="G137" s="221" t="s">
        <v>241</v>
      </c>
      <c r="H137" s="222">
        <v>80</v>
      </c>
      <c r="I137" s="223"/>
      <c r="J137" s="224">
        <f>ROUND(I137*H137,2)</f>
        <v>0</v>
      </c>
      <c r="K137" s="220" t="s">
        <v>729</v>
      </c>
      <c r="L137" s="44"/>
      <c r="M137" s="225" t="s">
        <v>1</v>
      </c>
      <c r="N137" s="226" t="s">
        <v>45</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188</v>
      </c>
      <c r="AT137" s="229" t="s">
        <v>183</v>
      </c>
      <c r="AU137" s="229" t="s">
        <v>127</v>
      </c>
      <c r="AY137" s="17" t="s">
        <v>181</v>
      </c>
      <c r="BE137" s="230">
        <f>IF(N137="základní",J137,0)</f>
        <v>0</v>
      </c>
      <c r="BF137" s="230">
        <f>IF(N137="snížená",J137,0)</f>
        <v>0</v>
      </c>
      <c r="BG137" s="230">
        <f>IF(N137="zákl. přenesená",J137,0)</f>
        <v>0</v>
      </c>
      <c r="BH137" s="230">
        <f>IF(N137="sníž. přenesená",J137,0)</f>
        <v>0</v>
      </c>
      <c r="BI137" s="230">
        <f>IF(N137="nulová",J137,0)</f>
        <v>0</v>
      </c>
      <c r="BJ137" s="17" t="s">
        <v>127</v>
      </c>
      <c r="BK137" s="230">
        <f>ROUND(I137*H137,2)</f>
        <v>0</v>
      </c>
      <c r="BL137" s="17" t="s">
        <v>188</v>
      </c>
      <c r="BM137" s="229" t="s">
        <v>236</v>
      </c>
    </row>
    <row r="138" s="2" customFormat="1" ht="16.5" customHeight="1">
      <c r="A138" s="38"/>
      <c r="B138" s="39"/>
      <c r="C138" s="218" t="s">
        <v>127</v>
      </c>
      <c r="D138" s="218" t="s">
        <v>183</v>
      </c>
      <c r="E138" s="219" t="s">
        <v>3199</v>
      </c>
      <c r="F138" s="220" t="s">
        <v>3200</v>
      </c>
      <c r="G138" s="221" t="s">
        <v>241</v>
      </c>
      <c r="H138" s="222">
        <v>380</v>
      </c>
      <c r="I138" s="223"/>
      <c r="J138" s="224">
        <f>ROUND(I138*H138,2)</f>
        <v>0</v>
      </c>
      <c r="K138" s="220" t="s">
        <v>729</v>
      </c>
      <c r="L138" s="44"/>
      <c r="M138" s="225" t="s">
        <v>1</v>
      </c>
      <c r="N138" s="226" t="s">
        <v>45</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188</v>
      </c>
      <c r="AT138" s="229" t="s">
        <v>183</v>
      </c>
      <c r="AU138" s="229" t="s">
        <v>127</v>
      </c>
      <c r="AY138" s="17" t="s">
        <v>181</v>
      </c>
      <c r="BE138" s="230">
        <f>IF(N138="základní",J138,0)</f>
        <v>0</v>
      </c>
      <c r="BF138" s="230">
        <f>IF(N138="snížená",J138,0)</f>
        <v>0</v>
      </c>
      <c r="BG138" s="230">
        <f>IF(N138="zákl. přenesená",J138,0)</f>
        <v>0</v>
      </c>
      <c r="BH138" s="230">
        <f>IF(N138="sníž. přenesená",J138,0)</f>
        <v>0</v>
      </c>
      <c r="BI138" s="230">
        <f>IF(N138="nulová",J138,0)</f>
        <v>0</v>
      </c>
      <c r="BJ138" s="17" t="s">
        <v>127</v>
      </c>
      <c r="BK138" s="230">
        <f>ROUND(I138*H138,2)</f>
        <v>0</v>
      </c>
      <c r="BL138" s="17" t="s">
        <v>188</v>
      </c>
      <c r="BM138" s="229" t="s">
        <v>242</v>
      </c>
    </row>
    <row r="139" s="2" customFormat="1" ht="16.5" customHeight="1">
      <c r="A139" s="38"/>
      <c r="B139" s="39"/>
      <c r="C139" s="218" t="s">
        <v>200</v>
      </c>
      <c r="D139" s="218" t="s">
        <v>183</v>
      </c>
      <c r="E139" s="219" t="s">
        <v>3201</v>
      </c>
      <c r="F139" s="220" t="s">
        <v>3202</v>
      </c>
      <c r="G139" s="221" t="s">
        <v>241</v>
      </c>
      <c r="H139" s="222">
        <v>2650</v>
      </c>
      <c r="I139" s="223"/>
      <c r="J139" s="224">
        <f>ROUND(I139*H139,2)</f>
        <v>0</v>
      </c>
      <c r="K139" s="220" t="s">
        <v>729</v>
      </c>
      <c r="L139" s="44"/>
      <c r="M139" s="225" t="s">
        <v>1</v>
      </c>
      <c r="N139" s="226" t="s">
        <v>45</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188</v>
      </c>
      <c r="AT139" s="229" t="s">
        <v>183</v>
      </c>
      <c r="AU139" s="229" t="s">
        <v>127</v>
      </c>
      <c r="AY139" s="17" t="s">
        <v>181</v>
      </c>
      <c r="BE139" s="230">
        <f>IF(N139="základní",J139,0)</f>
        <v>0</v>
      </c>
      <c r="BF139" s="230">
        <f>IF(N139="snížená",J139,0)</f>
        <v>0</v>
      </c>
      <c r="BG139" s="230">
        <f>IF(N139="zákl. přenesená",J139,0)</f>
        <v>0</v>
      </c>
      <c r="BH139" s="230">
        <f>IF(N139="sníž. přenesená",J139,0)</f>
        <v>0</v>
      </c>
      <c r="BI139" s="230">
        <f>IF(N139="nulová",J139,0)</f>
        <v>0</v>
      </c>
      <c r="BJ139" s="17" t="s">
        <v>127</v>
      </c>
      <c r="BK139" s="230">
        <f>ROUND(I139*H139,2)</f>
        <v>0</v>
      </c>
      <c r="BL139" s="17" t="s">
        <v>188</v>
      </c>
      <c r="BM139" s="229" t="s">
        <v>247</v>
      </c>
    </row>
    <row r="140" s="2" customFormat="1" ht="21.75" customHeight="1">
      <c r="A140" s="38"/>
      <c r="B140" s="39"/>
      <c r="C140" s="218" t="s">
        <v>188</v>
      </c>
      <c r="D140" s="218" t="s">
        <v>183</v>
      </c>
      <c r="E140" s="219" t="s">
        <v>3203</v>
      </c>
      <c r="F140" s="220" t="s">
        <v>3204</v>
      </c>
      <c r="G140" s="221" t="s">
        <v>241</v>
      </c>
      <c r="H140" s="222">
        <v>1450</v>
      </c>
      <c r="I140" s="223"/>
      <c r="J140" s="224">
        <f>ROUND(I140*H140,2)</f>
        <v>0</v>
      </c>
      <c r="K140" s="220" t="s">
        <v>729</v>
      </c>
      <c r="L140" s="44"/>
      <c r="M140" s="225" t="s">
        <v>1</v>
      </c>
      <c r="N140" s="226" t="s">
        <v>45</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188</v>
      </c>
      <c r="AT140" s="229" t="s">
        <v>183</v>
      </c>
      <c r="AU140" s="229" t="s">
        <v>127</v>
      </c>
      <c r="AY140" s="17" t="s">
        <v>181</v>
      </c>
      <c r="BE140" s="230">
        <f>IF(N140="základní",J140,0)</f>
        <v>0</v>
      </c>
      <c r="BF140" s="230">
        <f>IF(N140="snížená",J140,0)</f>
        <v>0</v>
      </c>
      <c r="BG140" s="230">
        <f>IF(N140="zákl. přenesená",J140,0)</f>
        <v>0</v>
      </c>
      <c r="BH140" s="230">
        <f>IF(N140="sníž. přenesená",J140,0)</f>
        <v>0</v>
      </c>
      <c r="BI140" s="230">
        <f>IF(N140="nulová",J140,0)</f>
        <v>0</v>
      </c>
      <c r="BJ140" s="17" t="s">
        <v>127</v>
      </c>
      <c r="BK140" s="230">
        <f>ROUND(I140*H140,2)</f>
        <v>0</v>
      </c>
      <c r="BL140" s="17" t="s">
        <v>188</v>
      </c>
      <c r="BM140" s="229" t="s">
        <v>249</v>
      </c>
    </row>
    <row r="141" s="2" customFormat="1" ht="16.5" customHeight="1">
      <c r="A141" s="38"/>
      <c r="B141" s="39"/>
      <c r="C141" s="218" t="s">
        <v>211</v>
      </c>
      <c r="D141" s="218" t="s">
        <v>183</v>
      </c>
      <c r="E141" s="219" t="s">
        <v>3205</v>
      </c>
      <c r="F141" s="220" t="s">
        <v>3206</v>
      </c>
      <c r="G141" s="221" t="s">
        <v>2454</v>
      </c>
      <c r="H141" s="222">
        <v>21</v>
      </c>
      <c r="I141" s="223"/>
      <c r="J141" s="224">
        <f>ROUND(I141*H141,2)</f>
        <v>0</v>
      </c>
      <c r="K141" s="220" t="s">
        <v>729</v>
      </c>
      <c r="L141" s="44"/>
      <c r="M141" s="225" t="s">
        <v>1</v>
      </c>
      <c r="N141" s="226" t="s">
        <v>45</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188</v>
      </c>
      <c r="AT141" s="229" t="s">
        <v>183</v>
      </c>
      <c r="AU141" s="229" t="s">
        <v>127</v>
      </c>
      <c r="AY141" s="17" t="s">
        <v>181</v>
      </c>
      <c r="BE141" s="230">
        <f>IF(N141="základní",J141,0)</f>
        <v>0</v>
      </c>
      <c r="BF141" s="230">
        <f>IF(N141="snížená",J141,0)</f>
        <v>0</v>
      </c>
      <c r="BG141" s="230">
        <f>IF(N141="zákl. přenesená",J141,0)</f>
        <v>0</v>
      </c>
      <c r="BH141" s="230">
        <f>IF(N141="sníž. přenesená",J141,0)</f>
        <v>0</v>
      </c>
      <c r="BI141" s="230">
        <f>IF(N141="nulová",J141,0)</f>
        <v>0</v>
      </c>
      <c r="BJ141" s="17" t="s">
        <v>127</v>
      </c>
      <c r="BK141" s="230">
        <f>ROUND(I141*H141,2)</f>
        <v>0</v>
      </c>
      <c r="BL141" s="17" t="s">
        <v>188</v>
      </c>
      <c r="BM141" s="229" t="s">
        <v>254</v>
      </c>
    </row>
    <row r="142" s="2" customFormat="1" ht="16.5" customHeight="1">
      <c r="A142" s="38"/>
      <c r="B142" s="39"/>
      <c r="C142" s="218" t="s">
        <v>203</v>
      </c>
      <c r="D142" s="218" t="s">
        <v>183</v>
      </c>
      <c r="E142" s="219" t="s">
        <v>3207</v>
      </c>
      <c r="F142" s="220" t="s">
        <v>3208</v>
      </c>
      <c r="G142" s="221" t="s">
        <v>2454</v>
      </c>
      <c r="H142" s="222">
        <v>14</v>
      </c>
      <c r="I142" s="223"/>
      <c r="J142" s="224">
        <f>ROUND(I142*H142,2)</f>
        <v>0</v>
      </c>
      <c r="K142" s="220" t="s">
        <v>729</v>
      </c>
      <c r="L142" s="44"/>
      <c r="M142" s="225" t="s">
        <v>1</v>
      </c>
      <c r="N142" s="226" t="s">
        <v>45</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188</v>
      </c>
      <c r="AT142" s="229" t="s">
        <v>183</v>
      </c>
      <c r="AU142" s="229" t="s">
        <v>127</v>
      </c>
      <c r="AY142" s="17" t="s">
        <v>181</v>
      </c>
      <c r="BE142" s="230">
        <f>IF(N142="základní",J142,0)</f>
        <v>0</v>
      </c>
      <c r="BF142" s="230">
        <f>IF(N142="snížená",J142,0)</f>
        <v>0</v>
      </c>
      <c r="BG142" s="230">
        <f>IF(N142="zákl. přenesená",J142,0)</f>
        <v>0</v>
      </c>
      <c r="BH142" s="230">
        <f>IF(N142="sníž. přenesená",J142,0)</f>
        <v>0</v>
      </c>
      <c r="BI142" s="230">
        <f>IF(N142="nulová",J142,0)</f>
        <v>0</v>
      </c>
      <c r="BJ142" s="17" t="s">
        <v>127</v>
      </c>
      <c r="BK142" s="230">
        <f>ROUND(I142*H142,2)</f>
        <v>0</v>
      </c>
      <c r="BL142" s="17" t="s">
        <v>188</v>
      </c>
      <c r="BM142" s="229" t="s">
        <v>259</v>
      </c>
    </row>
    <row r="143" s="2" customFormat="1" ht="37.8" customHeight="1">
      <c r="A143" s="38"/>
      <c r="B143" s="39"/>
      <c r="C143" s="218" t="s">
        <v>220</v>
      </c>
      <c r="D143" s="218" t="s">
        <v>183</v>
      </c>
      <c r="E143" s="219" t="s">
        <v>3209</v>
      </c>
      <c r="F143" s="220" t="s">
        <v>3210</v>
      </c>
      <c r="G143" s="221" t="s">
        <v>2454</v>
      </c>
      <c r="H143" s="222">
        <v>10</v>
      </c>
      <c r="I143" s="223"/>
      <c r="J143" s="224">
        <f>ROUND(I143*H143,2)</f>
        <v>0</v>
      </c>
      <c r="K143" s="220" t="s">
        <v>729</v>
      </c>
      <c r="L143" s="44"/>
      <c r="M143" s="225" t="s">
        <v>1</v>
      </c>
      <c r="N143" s="226" t="s">
        <v>45</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188</v>
      </c>
      <c r="AT143" s="229" t="s">
        <v>183</v>
      </c>
      <c r="AU143" s="229" t="s">
        <v>127</v>
      </c>
      <c r="AY143" s="17" t="s">
        <v>181</v>
      </c>
      <c r="BE143" s="230">
        <f>IF(N143="základní",J143,0)</f>
        <v>0</v>
      </c>
      <c r="BF143" s="230">
        <f>IF(N143="snížená",J143,0)</f>
        <v>0</v>
      </c>
      <c r="BG143" s="230">
        <f>IF(N143="zákl. přenesená",J143,0)</f>
        <v>0</v>
      </c>
      <c r="BH143" s="230">
        <f>IF(N143="sníž. přenesená",J143,0)</f>
        <v>0</v>
      </c>
      <c r="BI143" s="230">
        <f>IF(N143="nulová",J143,0)</f>
        <v>0</v>
      </c>
      <c r="BJ143" s="17" t="s">
        <v>127</v>
      </c>
      <c r="BK143" s="230">
        <f>ROUND(I143*H143,2)</f>
        <v>0</v>
      </c>
      <c r="BL143" s="17" t="s">
        <v>188</v>
      </c>
      <c r="BM143" s="229" t="s">
        <v>265</v>
      </c>
    </row>
    <row r="144" s="2" customFormat="1" ht="37.8" customHeight="1">
      <c r="A144" s="38"/>
      <c r="B144" s="39"/>
      <c r="C144" s="218" t="s">
        <v>208</v>
      </c>
      <c r="D144" s="218" t="s">
        <v>183</v>
      </c>
      <c r="E144" s="219" t="s">
        <v>3211</v>
      </c>
      <c r="F144" s="220" t="s">
        <v>3212</v>
      </c>
      <c r="G144" s="221" t="s">
        <v>2454</v>
      </c>
      <c r="H144" s="222">
        <v>35</v>
      </c>
      <c r="I144" s="223"/>
      <c r="J144" s="224">
        <f>ROUND(I144*H144,2)</f>
        <v>0</v>
      </c>
      <c r="K144" s="220" t="s">
        <v>729</v>
      </c>
      <c r="L144" s="44"/>
      <c r="M144" s="225" t="s">
        <v>1</v>
      </c>
      <c r="N144" s="226" t="s">
        <v>45</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188</v>
      </c>
      <c r="AT144" s="229" t="s">
        <v>183</v>
      </c>
      <c r="AU144" s="229" t="s">
        <v>127</v>
      </c>
      <c r="AY144" s="17" t="s">
        <v>181</v>
      </c>
      <c r="BE144" s="230">
        <f>IF(N144="základní",J144,0)</f>
        <v>0</v>
      </c>
      <c r="BF144" s="230">
        <f>IF(N144="snížená",J144,0)</f>
        <v>0</v>
      </c>
      <c r="BG144" s="230">
        <f>IF(N144="zákl. přenesená",J144,0)</f>
        <v>0</v>
      </c>
      <c r="BH144" s="230">
        <f>IF(N144="sníž. přenesená",J144,0)</f>
        <v>0</v>
      </c>
      <c r="BI144" s="230">
        <f>IF(N144="nulová",J144,0)</f>
        <v>0</v>
      </c>
      <c r="BJ144" s="17" t="s">
        <v>127</v>
      </c>
      <c r="BK144" s="230">
        <f>ROUND(I144*H144,2)</f>
        <v>0</v>
      </c>
      <c r="BL144" s="17" t="s">
        <v>188</v>
      </c>
      <c r="BM144" s="229" t="s">
        <v>269</v>
      </c>
    </row>
    <row r="145" s="2" customFormat="1" ht="37.8" customHeight="1">
      <c r="A145" s="38"/>
      <c r="B145" s="39"/>
      <c r="C145" s="218" t="s">
        <v>232</v>
      </c>
      <c r="D145" s="218" t="s">
        <v>183</v>
      </c>
      <c r="E145" s="219" t="s">
        <v>3213</v>
      </c>
      <c r="F145" s="220" t="s">
        <v>3214</v>
      </c>
      <c r="G145" s="221" t="s">
        <v>2454</v>
      </c>
      <c r="H145" s="222">
        <v>4</v>
      </c>
      <c r="I145" s="223"/>
      <c r="J145" s="224">
        <f>ROUND(I145*H145,2)</f>
        <v>0</v>
      </c>
      <c r="K145" s="220" t="s">
        <v>729</v>
      </c>
      <c r="L145" s="44"/>
      <c r="M145" s="225" t="s">
        <v>1</v>
      </c>
      <c r="N145" s="226" t="s">
        <v>45</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188</v>
      </c>
      <c r="AT145" s="229" t="s">
        <v>183</v>
      </c>
      <c r="AU145" s="229" t="s">
        <v>127</v>
      </c>
      <c r="AY145" s="17" t="s">
        <v>181</v>
      </c>
      <c r="BE145" s="230">
        <f>IF(N145="základní",J145,0)</f>
        <v>0</v>
      </c>
      <c r="BF145" s="230">
        <f>IF(N145="snížená",J145,0)</f>
        <v>0</v>
      </c>
      <c r="BG145" s="230">
        <f>IF(N145="zákl. přenesená",J145,0)</f>
        <v>0</v>
      </c>
      <c r="BH145" s="230">
        <f>IF(N145="sníž. přenesená",J145,0)</f>
        <v>0</v>
      </c>
      <c r="BI145" s="230">
        <f>IF(N145="nulová",J145,0)</f>
        <v>0</v>
      </c>
      <c r="BJ145" s="17" t="s">
        <v>127</v>
      </c>
      <c r="BK145" s="230">
        <f>ROUND(I145*H145,2)</f>
        <v>0</v>
      </c>
      <c r="BL145" s="17" t="s">
        <v>188</v>
      </c>
      <c r="BM145" s="229" t="s">
        <v>278</v>
      </c>
    </row>
    <row r="146" s="2" customFormat="1" ht="37.8" customHeight="1">
      <c r="A146" s="38"/>
      <c r="B146" s="39"/>
      <c r="C146" s="218" t="s">
        <v>214</v>
      </c>
      <c r="D146" s="218" t="s">
        <v>183</v>
      </c>
      <c r="E146" s="219" t="s">
        <v>3215</v>
      </c>
      <c r="F146" s="220" t="s">
        <v>3216</v>
      </c>
      <c r="G146" s="221" t="s">
        <v>2454</v>
      </c>
      <c r="H146" s="222">
        <v>8</v>
      </c>
      <c r="I146" s="223"/>
      <c r="J146" s="224">
        <f>ROUND(I146*H146,2)</f>
        <v>0</v>
      </c>
      <c r="K146" s="220" t="s">
        <v>729</v>
      </c>
      <c r="L146" s="44"/>
      <c r="M146" s="225" t="s">
        <v>1</v>
      </c>
      <c r="N146" s="226" t="s">
        <v>45</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188</v>
      </c>
      <c r="AT146" s="229" t="s">
        <v>183</v>
      </c>
      <c r="AU146" s="229" t="s">
        <v>127</v>
      </c>
      <c r="AY146" s="17" t="s">
        <v>181</v>
      </c>
      <c r="BE146" s="230">
        <f>IF(N146="základní",J146,0)</f>
        <v>0</v>
      </c>
      <c r="BF146" s="230">
        <f>IF(N146="snížená",J146,0)</f>
        <v>0</v>
      </c>
      <c r="BG146" s="230">
        <f>IF(N146="zákl. přenesená",J146,0)</f>
        <v>0</v>
      </c>
      <c r="BH146" s="230">
        <f>IF(N146="sníž. přenesená",J146,0)</f>
        <v>0</v>
      </c>
      <c r="BI146" s="230">
        <f>IF(N146="nulová",J146,0)</f>
        <v>0</v>
      </c>
      <c r="BJ146" s="17" t="s">
        <v>127</v>
      </c>
      <c r="BK146" s="230">
        <f>ROUND(I146*H146,2)</f>
        <v>0</v>
      </c>
      <c r="BL146" s="17" t="s">
        <v>188</v>
      </c>
      <c r="BM146" s="229" t="s">
        <v>283</v>
      </c>
    </row>
    <row r="147" s="2" customFormat="1" ht="37.8" customHeight="1">
      <c r="A147" s="38"/>
      <c r="B147" s="39"/>
      <c r="C147" s="218" t="s">
        <v>244</v>
      </c>
      <c r="D147" s="218" t="s">
        <v>183</v>
      </c>
      <c r="E147" s="219" t="s">
        <v>3217</v>
      </c>
      <c r="F147" s="220" t="s">
        <v>3218</v>
      </c>
      <c r="G147" s="221" t="s">
        <v>2454</v>
      </c>
      <c r="H147" s="222">
        <v>2</v>
      </c>
      <c r="I147" s="223"/>
      <c r="J147" s="224">
        <f>ROUND(I147*H147,2)</f>
        <v>0</v>
      </c>
      <c r="K147" s="220" t="s">
        <v>729</v>
      </c>
      <c r="L147" s="44"/>
      <c r="M147" s="225" t="s">
        <v>1</v>
      </c>
      <c r="N147" s="226" t="s">
        <v>45</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188</v>
      </c>
      <c r="AT147" s="229" t="s">
        <v>183</v>
      </c>
      <c r="AU147" s="229" t="s">
        <v>127</v>
      </c>
      <c r="AY147" s="17" t="s">
        <v>181</v>
      </c>
      <c r="BE147" s="230">
        <f>IF(N147="základní",J147,0)</f>
        <v>0</v>
      </c>
      <c r="BF147" s="230">
        <f>IF(N147="snížená",J147,0)</f>
        <v>0</v>
      </c>
      <c r="BG147" s="230">
        <f>IF(N147="zákl. přenesená",J147,0)</f>
        <v>0</v>
      </c>
      <c r="BH147" s="230">
        <f>IF(N147="sníž. přenesená",J147,0)</f>
        <v>0</v>
      </c>
      <c r="BI147" s="230">
        <f>IF(N147="nulová",J147,0)</f>
        <v>0</v>
      </c>
      <c r="BJ147" s="17" t="s">
        <v>127</v>
      </c>
      <c r="BK147" s="230">
        <f>ROUND(I147*H147,2)</f>
        <v>0</v>
      </c>
      <c r="BL147" s="17" t="s">
        <v>188</v>
      </c>
      <c r="BM147" s="229" t="s">
        <v>289</v>
      </c>
    </row>
    <row r="148" s="2" customFormat="1" ht="16.5" customHeight="1">
      <c r="A148" s="38"/>
      <c r="B148" s="39"/>
      <c r="C148" s="218" t="s">
        <v>8</v>
      </c>
      <c r="D148" s="218" t="s">
        <v>183</v>
      </c>
      <c r="E148" s="219" t="s">
        <v>3219</v>
      </c>
      <c r="F148" s="220" t="s">
        <v>3220</v>
      </c>
      <c r="G148" s="221" t="s">
        <v>2454</v>
      </c>
      <c r="H148" s="222">
        <v>2</v>
      </c>
      <c r="I148" s="223"/>
      <c r="J148" s="224">
        <f>ROUND(I148*H148,2)</f>
        <v>0</v>
      </c>
      <c r="K148" s="220" t="s">
        <v>729</v>
      </c>
      <c r="L148" s="44"/>
      <c r="M148" s="225" t="s">
        <v>1</v>
      </c>
      <c r="N148" s="226" t="s">
        <v>45</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188</v>
      </c>
      <c r="AT148" s="229" t="s">
        <v>183</v>
      </c>
      <c r="AU148" s="229" t="s">
        <v>127</v>
      </c>
      <c r="AY148" s="17" t="s">
        <v>181</v>
      </c>
      <c r="BE148" s="230">
        <f>IF(N148="základní",J148,0)</f>
        <v>0</v>
      </c>
      <c r="BF148" s="230">
        <f>IF(N148="snížená",J148,0)</f>
        <v>0</v>
      </c>
      <c r="BG148" s="230">
        <f>IF(N148="zákl. přenesená",J148,0)</f>
        <v>0</v>
      </c>
      <c r="BH148" s="230">
        <f>IF(N148="sníž. přenesená",J148,0)</f>
        <v>0</v>
      </c>
      <c r="BI148" s="230">
        <f>IF(N148="nulová",J148,0)</f>
        <v>0</v>
      </c>
      <c r="BJ148" s="17" t="s">
        <v>127</v>
      </c>
      <c r="BK148" s="230">
        <f>ROUND(I148*H148,2)</f>
        <v>0</v>
      </c>
      <c r="BL148" s="17" t="s">
        <v>188</v>
      </c>
      <c r="BM148" s="229" t="s">
        <v>293</v>
      </c>
    </row>
    <row r="149" s="2" customFormat="1" ht="21.75" customHeight="1">
      <c r="A149" s="38"/>
      <c r="B149" s="39"/>
      <c r="C149" s="218" t="s">
        <v>251</v>
      </c>
      <c r="D149" s="218" t="s">
        <v>183</v>
      </c>
      <c r="E149" s="219" t="s">
        <v>3221</v>
      </c>
      <c r="F149" s="220" t="s">
        <v>3222</v>
      </c>
      <c r="G149" s="221" t="s">
        <v>2454</v>
      </c>
      <c r="H149" s="222">
        <v>2</v>
      </c>
      <c r="I149" s="223"/>
      <c r="J149" s="224">
        <f>ROUND(I149*H149,2)</f>
        <v>0</v>
      </c>
      <c r="K149" s="220" t="s">
        <v>729</v>
      </c>
      <c r="L149" s="44"/>
      <c r="M149" s="225" t="s">
        <v>1</v>
      </c>
      <c r="N149" s="226" t="s">
        <v>45</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188</v>
      </c>
      <c r="AT149" s="229" t="s">
        <v>183</v>
      </c>
      <c r="AU149" s="229" t="s">
        <v>127</v>
      </c>
      <c r="AY149" s="17" t="s">
        <v>181</v>
      </c>
      <c r="BE149" s="230">
        <f>IF(N149="základní",J149,0)</f>
        <v>0</v>
      </c>
      <c r="BF149" s="230">
        <f>IF(N149="snížená",J149,0)</f>
        <v>0</v>
      </c>
      <c r="BG149" s="230">
        <f>IF(N149="zákl. přenesená",J149,0)</f>
        <v>0</v>
      </c>
      <c r="BH149" s="230">
        <f>IF(N149="sníž. přenesená",J149,0)</f>
        <v>0</v>
      </c>
      <c r="BI149" s="230">
        <f>IF(N149="nulová",J149,0)</f>
        <v>0</v>
      </c>
      <c r="BJ149" s="17" t="s">
        <v>127</v>
      </c>
      <c r="BK149" s="230">
        <f>ROUND(I149*H149,2)</f>
        <v>0</v>
      </c>
      <c r="BL149" s="17" t="s">
        <v>188</v>
      </c>
      <c r="BM149" s="229" t="s">
        <v>298</v>
      </c>
    </row>
    <row r="150" s="2" customFormat="1" ht="16.5" customHeight="1">
      <c r="A150" s="38"/>
      <c r="B150" s="39"/>
      <c r="C150" s="218" t="s">
        <v>223</v>
      </c>
      <c r="D150" s="218" t="s">
        <v>183</v>
      </c>
      <c r="E150" s="219" t="s">
        <v>3223</v>
      </c>
      <c r="F150" s="220" t="s">
        <v>3224</v>
      </c>
      <c r="G150" s="221" t="s">
        <v>2454</v>
      </c>
      <c r="H150" s="222">
        <v>1</v>
      </c>
      <c r="I150" s="223"/>
      <c r="J150" s="224">
        <f>ROUND(I150*H150,2)</f>
        <v>0</v>
      </c>
      <c r="K150" s="220" t="s">
        <v>729</v>
      </c>
      <c r="L150" s="44"/>
      <c r="M150" s="225" t="s">
        <v>1</v>
      </c>
      <c r="N150" s="226" t="s">
        <v>45</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188</v>
      </c>
      <c r="AT150" s="229" t="s">
        <v>183</v>
      </c>
      <c r="AU150" s="229" t="s">
        <v>127</v>
      </c>
      <c r="AY150" s="17" t="s">
        <v>181</v>
      </c>
      <c r="BE150" s="230">
        <f>IF(N150="základní",J150,0)</f>
        <v>0</v>
      </c>
      <c r="BF150" s="230">
        <f>IF(N150="snížená",J150,0)</f>
        <v>0</v>
      </c>
      <c r="BG150" s="230">
        <f>IF(N150="zákl. přenesená",J150,0)</f>
        <v>0</v>
      </c>
      <c r="BH150" s="230">
        <f>IF(N150="sníž. přenesená",J150,0)</f>
        <v>0</v>
      </c>
      <c r="BI150" s="230">
        <f>IF(N150="nulová",J150,0)</f>
        <v>0</v>
      </c>
      <c r="BJ150" s="17" t="s">
        <v>127</v>
      </c>
      <c r="BK150" s="230">
        <f>ROUND(I150*H150,2)</f>
        <v>0</v>
      </c>
      <c r="BL150" s="17" t="s">
        <v>188</v>
      </c>
      <c r="BM150" s="229" t="s">
        <v>305</v>
      </c>
    </row>
    <row r="151" s="2" customFormat="1" ht="16.5" customHeight="1">
      <c r="A151" s="38"/>
      <c r="B151" s="39"/>
      <c r="C151" s="218" t="s">
        <v>262</v>
      </c>
      <c r="D151" s="218" t="s">
        <v>183</v>
      </c>
      <c r="E151" s="219" t="s">
        <v>3225</v>
      </c>
      <c r="F151" s="220" t="s">
        <v>3226</v>
      </c>
      <c r="G151" s="221" t="s">
        <v>2454</v>
      </c>
      <c r="H151" s="222">
        <v>1</v>
      </c>
      <c r="I151" s="223"/>
      <c r="J151" s="224">
        <f>ROUND(I151*H151,2)</f>
        <v>0</v>
      </c>
      <c r="K151" s="220" t="s">
        <v>729</v>
      </c>
      <c r="L151" s="44"/>
      <c r="M151" s="225" t="s">
        <v>1</v>
      </c>
      <c r="N151" s="226" t="s">
        <v>45</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188</v>
      </c>
      <c r="AT151" s="229" t="s">
        <v>183</v>
      </c>
      <c r="AU151" s="229" t="s">
        <v>127</v>
      </c>
      <c r="AY151" s="17" t="s">
        <v>181</v>
      </c>
      <c r="BE151" s="230">
        <f>IF(N151="základní",J151,0)</f>
        <v>0</v>
      </c>
      <c r="BF151" s="230">
        <f>IF(N151="snížená",J151,0)</f>
        <v>0</v>
      </c>
      <c r="BG151" s="230">
        <f>IF(N151="zákl. přenesená",J151,0)</f>
        <v>0</v>
      </c>
      <c r="BH151" s="230">
        <f>IF(N151="sníž. přenesená",J151,0)</f>
        <v>0</v>
      </c>
      <c r="BI151" s="230">
        <f>IF(N151="nulová",J151,0)</f>
        <v>0</v>
      </c>
      <c r="BJ151" s="17" t="s">
        <v>127</v>
      </c>
      <c r="BK151" s="230">
        <f>ROUND(I151*H151,2)</f>
        <v>0</v>
      </c>
      <c r="BL151" s="17" t="s">
        <v>188</v>
      </c>
      <c r="BM151" s="229" t="s">
        <v>313</v>
      </c>
    </row>
    <row r="152" s="2" customFormat="1" ht="33" customHeight="1">
      <c r="A152" s="38"/>
      <c r="B152" s="39"/>
      <c r="C152" s="218" t="s">
        <v>228</v>
      </c>
      <c r="D152" s="218" t="s">
        <v>183</v>
      </c>
      <c r="E152" s="219" t="s">
        <v>3227</v>
      </c>
      <c r="F152" s="220" t="s">
        <v>3228</v>
      </c>
      <c r="G152" s="221" t="s">
        <v>2454</v>
      </c>
      <c r="H152" s="222">
        <v>20</v>
      </c>
      <c r="I152" s="223"/>
      <c r="J152" s="224">
        <f>ROUND(I152*H152,2)</f>
        <v>0</v>
      </c>
      <c r="K152" s="220" t="s">
        <v>729</v>
      </c>
      <c r="L152" s="44"/>
      <c r="M152" s="225" t="s">
        <v>1</v>
      </c>
      <c r="N152" s="226" t="s">
        <v>45</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188</v>
      </c>
      <c r="AT152" s="229" t="s">
        <v>183</v>
      </c>
      <c r="AU152" s="229" t="s">
        <v>127</v>
      </c>
      <c r="AY152" s="17" t="s">
        <v>181</v>
      </c>
      <c r="BE152" s="230">
        <f>IF(N152="základní",J152,0)</f>
        <v>0</v>
      </c>
      <c r="BF152" s="230">
        <f>IF(N152="snížená",J152,0)</f>
        <v>0</v>
      </c>
      <c r="BG152" s="230">
        <f>IF(N152="zákl. přenesená",J152,0)</f>
        <v>0</v>
      </c>
      <c r="BH152" s="230">
        <f>IF(N152="sníž. přenesená",J152,0)</f>
        <v>0</v>
      </c>
      <c r="BI152" s="230">
        <f>IF(N152="nulová",J152,0)</f>
        <v>0</v>
      </c>
      <c r="BJ152" s="17" t="s">
        <v>127</v>
      </c>
      <c r="BK152" s="230">
        <f>ROUND(I152*H152,2)</f>
        <v>0</v>
      </c>
      <c r="BL152" s="17" t="s">
        <v>188</v>
      </c>
      <c r="BM152" s="229" t="s">
        <v>317</v>
      </c>
    </row>
    <row r="153" s="2" customFormat="1" ht="24.15" customHeight="1">
      <c r="A153" s="38"/>
      <c r="B153" s="39"/>
      <c r="C153" s="218" t="s">
        <v>275</v>
      </c>
      <c r="D153" s="218" t="s">
        <v>183</v>
      </c>
      <c r="E153" s="219" t="s">
        <v>3229</v>
      </c>
      <c r="F153" s="220" t="s">
        <v>3230</v>
      </c>
      <c r="G153" s="221" t="s">
        <v>2454</v>
      </c>
      <c r="H153" s="222">
        <v>1</v>
      </c>
      <c r="I153" s="223"/>
      <c r="J153" s="224">
        <f>ROUND(I153*H153,2)</f>
        <v>0</v>
      </c>
      <c r="K153" s="220" t="s">
        <v>729</v>
      </c>
      <c r="L153" s="44"/>
      <c r="M153" s="225" t="s">
        <v>1</v>
      </c>
      <c r="N153" s="226" t="s">
        <v>45</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188</v>
      </c>
      <c r="AT153" s="229" t="s">
        <v>183</v>
      </c>
      <c r="AU153" s="229" t="s">
        <v>127</v>
      </c>
      <c r="AY153" s="17" t="s">
        <v>181</v>
      </c>
      <c r="BE153" s="230">
        <f>IF(N153="základní",J153,0)</f>
        <v>0</v>
      </c>
      <c r="BF153" s="230">
        <f>IF(N153="snížená",J153,0)</f>
        <v>0</v>
      </c>
      <c r="BG153" s="230">
        <f>IF(N153="zákl. přenesená",J153,0)</f>
        <v>0</v>
      </c>
      <c r="BH153" s="230">
        <f>IF(N153="sníž. přenesená",J153,0)</f>
        <v>0</v>
      </c>
      <c r="BI153" s="230">
        <f>IF(N153="nulová",J153,0)</f>
        <v>0</v>
      </c>
      <c r="BJ153" s="17" t="s">
        <v>127</v>
      </c>
      <c r="BK153" s="230">
        <f>ROUND(I153*H153,2)</f>
        <v>0</v>
      </c>
      <c r="BL153" s="17" t="s">
        <v>188</v>
      </c>
      <c r="BM153" s="229" t="s">
        <v>325</v>
      </c>
    </row>
    <row r="154" s="2" customFormat="1" ht="24.15" customHeight="1">
      <c r="A154" s="38"/>
      <c r="B154" s="39"/>
      <c r="C154" s="218" t="s">
        <v>236</v>
      </c>
      <c r="D154" s="218" t="s">
        <v>183</v>
      </c>
      <c r="E154" s="219" t="s">
        <v>3231</v>
      </c>
      <c r="F154" s="220" t="s">
        <v>3232</v>
      </c>
      <c r="G154" s="221" t="s">
        <v>2454</v>
      </c>
      <c r="H154" s="222">
        <v>2</v>
      </c>
      <c r="I154" s="223"/>
      <c r="J154" s="224">
        <f>ROUND(I154*H154,2)</f>
        <v>0</v>
      </c>
      <c r="K154" s="220" t="s">
        <v>729</v>
      </c>
      <c r="L154" s="44"/>
      <c r="M154" s="225" t="s">
        <v>1</v>
      </c>
      <c r="N154" s="226" t="s">
        <v>45</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188</v>
      </c>
      <c r="AT154" s="229" t="s">
        <v>183</v>
      </c>
      <c r="AU154" s="229" t="s">
        <v>127</v>
      </c>
      <c r="AY154" s="17" t="s">
        <v>181</v>
      </c>
      <c r="BE154" s="230">
        <f>IF(N154="základní",J154,0)</f>
        <v>0</v>
      </c>
      <c r="BF154" s="230">
        <f>IF(N154="snížená",J154,0)</f>
        <v>0</v>
      </c>
      <c r="BG154" s="230">
        <f>IF(N154="zákl. přenesená",J154,0)</f>
        <v>0</v>
      </c>
      <c r="BH154" s="230">
        <f>IF(N154="sníž. přenesená",J154,0)</f>
        <v>0</v>
      </c>
      <c r="BI154" s="230">
        <f>IF(N154="nulová",J154,0)</f>
        <v>0</v>
      </c>
      <c r="BJ154" s="17" t="s">
        <v>127</v>
      </c>
      <c r="BK154" s="230">
        <f>ROUND(I154*H154,2)</f>
        <v>0</v>
      </c>
      <c r="BL154" s="17" t="s">
        <v>188</v>
      </c>
      <c r="BM154" s="229" t="s">
        <v>333</v>
      </c>
    </row>
    <row r="155" s="2" customFormat="1" ht="24.15" customHeight="1">
      <c r="A155" s="38"/>
      <c r="B155" s="39"/>
      <c r="C155" s="218" t="s">
        <v>286</v>
      </c>
      <c r="D155" s="218" t="s">
        <v>183</v>
      </c>
      <c r="E155" s="219" t="s">
        <v>3233</v>
      </c>
      <c r="F155" s="220" t="s">
        <v>3234</v>
      </c>
      <c r="G155" s="221" t="s">
        <v>2454</v>
      </c>
      <c r="H155" s="222">
        <v>1</v>
      </c>
      <c r="I155" s="223"/>
      <c r="J155" s="224">
        <f>ROUND(I155*H155,2)</f>
        <v>0</v>
      </c>
      <c r="K155" s="220" t="s">
        <v>729</v>
      </c>
      <c r="L155" s="44"/>
      <c r="M155" s="225" t="s">
        <v>1</v>
      </c>
      <c r="N155" s="226" t="s">
        <v>45</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188</v>
      </c>
      <c r="AT155" s="229" t="s">
        <v>183</v>
      </c>
      <c r="AU155" s="229" t="s">
        <v>127</v>
      </c>
      <c r="AY155" s="17" t="s">
        <v>181</v>
      </c>
      <c r="BE155" s="230">
        <f>IF(N155="základní",J155,0)</f>
        <v>0</v>
      </c>
      <c r="BF155" s="230">
        <f>IF(N155="snížená",J155,0)</f>
        <v>0</v>
      </c>
      <c r="BG155" s="230">
        <f>IF(N155="zákl. přenesená",J155,0)</f>
        <v>0</v>
      </c>
      <c r="BH155" s="230">
        <f>IF(N155="sníž. přenesená",J155,0)</f>
        <v>0</v>
      </c>
      <c r="BI155" s="230">
        <f>IF(N155="nulová",J155,0)</f>
        <v>0</v>
      </c>
      <c r="BJ155" s="17" t="s">
        <v>127</v>
      </c>
      <c r="BK155" s="230">
        <f>ROUND(I155*H155,2)</f>
        <v>0</v>
      </c>
      <c r="BL155" s="17" t="s">
        <v>188</v>
      </c>
      <c r="BM155" s="229" t="s">
        <v>342</v>
      </c>
    </row>
    <row r="156" s="2" customFormat="1" ht="16.5" customHeight="1">
      <c r="A156" s="38"/>
      <c r="B156" s="39"/>
      <c r="C156" s="218" t="s">
        <v>242</v>
      </c>
      <c r="D156" s="218" t="s">
        <v>183</v>
      </c>
      <c r="E156" s="219" t="s">
        <v>3235</v>
      </c>
      <c r="F156" s="220" t="s">
        <v>3236</v>
      </c>
      <c r="G156" s="221" t="s">
        <v>2454</v>
      </c>
      <c r="H156" s="222">
        <v>2</v>
      </c>
      <c r="I156" s="223"/>
      <c r="J156" s="224">
        <f>ROUND(I156*H156,2)</f>
        <v>0</v>
      </c>
      <c r="K156" s="220" t="s">
        <v>729</v>
      </c>
      <c r="L156" s="44"/>
      <c r="M156" s="225" t="s">
        <v>1</v>
      </c>
      <c r="N156" s="226" t="s">
        <v>45</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188</v>
      </c>
      <c r="AT156" s="229" t="s">
        <v>183</v>
      </c>
      <c r="AU156" s="229" t="s">
        <v>127</v>
      </c>
      <c r="AY156" s="17" t="s">
        <v>181</v>
      </c>
      <c r="BE156" s="230">
        <f>IF(N156="základní",J156,0)</f>
        <v>0</v>
      </c>
      <c r="BF156" s="230">
        <f>IF(N156="snížená",J156,0)</f>
        <v>0</v>
      </c>
      <c r="BG156" s="230">
        <f>IF(N156="zákl. přenesená",J156,0)</f>
        <v>0</v>
      </c>
      <c r="BH156" s="230">
        <f>IF(N156="sníž. přenesená",J156,0)</f>
        <v>0</v>
      </c>
      <c r="BI156" s="230">
        <f>IF(N156="nulová",J156,0)</f>
        <v>0</v>
      </c>
      <c r="BJ156" s="17" t="s">
        <v>127</v>
      </c>
      <c r="BK156" s="230">
        <f>ROUND(I156*H156,2)</f>
        <v>0</v>
      </c>
      <c r="BL156" s="17" t="s">
        <v>188</v>
      </c>
      <c r="BM156" s="229" t="s">
        <v>348</v>
      </c>
    </row>
    <row r="157" s="2" customFormat="1" ht="24.15" customHeight="1">
      <c r="A157" s="38"/>
      <c r="B157" s="39"/>
      <c r="C157" s="218" t="s">
        <v>7</v>
      </c>
      <c r="D157" s="218" t="s">
        <v>183</v>
      </c>
      <c r="E157" s="219" t="s">
        <v>3237</v>
      </c>
      <c r="F157" s="220" t="s">
        <v>3238</v>
      </c>
      <c r="G157" s="221" t="s">
        <v>2454</v>
      </c>
      <c r="H157" s="222">
        <v>2</v>
      </c>
      <c r="I157" s="223"/>
      <c r="J157" s="224">
        <f>ROUND(I157*H157,2)</f>
        <v>0</v>
      </c>
      <c r="K157" s="220" t="s">
        <v>729</v>
      </c>
      <c r="L157" s="44"/>
      <c r="M157" s="225" t="s">
        <v>1</v>
      </c>
      <c r="N157" s="226" t="s">
        <v>45</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188</v>
      </c>
      <c r="AT157" s="229" t="s">
        <v>183</v>
      </c>
      <c r="AU157" s="229" t="s">
        <v>127</v>
      </c>
      <c r="AY157" s="17" t="s">
        <v>181</v>
      </c>
      <c r="BE157" s="230">
        <f>IF(N157="základní",J157,0)</f>
        <v>0</v>
      </c>
      <c r="BF157" s="230">
        <f>IF(N157="snížená",J157,0)</f>
        <v>0</v>
      </c>
      <c r="BG157" s="230">
        <f>IF(N157="zákl. přenesená",J157,0)</f>
        <v>0</v>
      </c>
      <c r="BH157" s="230">
        <f>IF(N157="sníž. přenesená",J157,0)</f>
        <v>0</v>
      </c>
      <c r="BI157" s="230">
        <f>IF(N157="nulová",J157,0)</f>
        <v>0</v>
      </c>
      <c r="BJ157" s="17" t="s">
        <v>127</v>
      </c>
      <c r="BK157" s="230">
        <f>ROUND(I157*H157,2)</f>
        <v>0</v>
      </c>
      <c r="BL157" s="17" t="s">
        <v>188</v>
      </c>
      <c r="BM157" s="229" t="s">
        <v>357</v>
      </c>
    </row>
    <row r="158" s="2" customFormat="1" ht="24.15" customHeight="1">
      <c r="A158" s="38"/>
      <c r="B158" s="39"/>
      <c r="C158" s="218" t="s">
        <v>247</v>
      </c>
      <c r="D158" s="218" t="s">
        <v>183</v>
      </c>
      <c r="E158" s="219" t="s">
        <v>3239</v>
      </c>
      <c r="F158" s="220" t="s">
        <v>3240</v>
      </c>
      <c r="G158" s="221" t="s">
        <v>2454</v>
      </c>
      <c r="H158" s="222">
        <v>16</v>
      </c>
      <c r="I158" s="223"/>
      <c r="J158" s="224">
        <f>ROUND(I158*H158,2)</f>
        <v>0</v>
      </c>
      <c r="K158" s="220" t="s">
        <v>729</v>
      </c>
      <c r="L158" s="44"/>
      <c r="M158" s="225" t="s">
        <v>1</v>
      </c>
      <c r="N158" s="226" t="s">
        <v>45</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188</v>
      </c>
      <c r="AT158" s="229" t="s">
        <v>183</v>
      </c>
      <c r="AU158" s="229" t="s">
        <v>127</v>
      </c>
      <c r="AY158" s="17" t="s">
        <v>181</v>
      </c>
      <c r="BE158" s="230">
        <f>IF(N158="základní",J158,0)</f>
        <v>0</v>
      </c>
      <c r="BF158" s="230">
        <f>IF(N158="snížená",J158,0)</f>
        <v>0</v>
      </c>
      <c r="BG158" s="230">
        <f>IF(N158="zákl. přenesená",J158,0)</f>
        <v>0</v>
      </c>
      <c r="BH158" s="230">
        <f>IF(N158="sníž. přenesená",J158,0)</f>
        <v>0</v>
      </c>
      <c r="BI158" s="230">
        <f>IF(N158="nulová",J158,0)</f>
        <v>0</v>
      </c>
      <c r="BJ158" s="17" t="s">
        <v>127</v>
      </c>
      <c r="BK158" s="230">
        <f>ROUND(I158*H158,2)</f>
        <v>0</v>
      </c>
      <c r="BL158" s="17" t="s">
        <v>188</v>
      </c>
      <c r="BM158" s="229" t="s">
        <v>362</v>
      </c>
    </row>
    <row r="159" s="12" customFormat="1" ht="22.8" customHeight="1">
      <c r="A159" s="12"/>
      <c r="B159" s="202"/>
      <c r="C159" s="203"/>
      <c r="D159" s="204" t="s">
        <v>78</v>
      </c>
      <c r="E159" s="216" t="s">
        <v>3028</v>
      </c>
      <c r="F159" s="216" t="s">
        <v>2917</v>
      </c>
      <c r="G159" s="203"/>
      <c r="H159" s="203"/>
      <c r="I159" s="206"/>
      <c r="J159" s="217">
        <f>BK159</f>
        <v>0</v>
      </c>
      <c r="K159" s="203"/>
      <c r="L159" s="208"/>
      <c r="M159" s="209"/>
      <c r="N159" s="210"/>
      <c r="O159" s="210"/>
      <c r="P159" s="211">
        <f>SUM(P160:P182)</f>
        <v>0</v>
      </c>
      <c r="Q159" s="210"/>
      <c r="R159" s="211">
        <f>SUM(R160:R182)</f>
        <v>0</v>
      </c>
      <c r="S159" s="210"/>
      <c r="T159" s="212">
        <f>SUM(T160:T182)</f>
        <v>0</v>
      </c>
      <c r="U159" s="12"/>
      <c r="V159" s="12"/>
      <c r="W159" s="12"/>
      <c r="X159" s="12"/>
      <c r="Y159" s="12"/>
      <c r="Z159" s="12"/>
      <c r="AA159" s="12"/>
      <c r="AB159" s="12"/>
      <c r="AC159" s="12"/>
      <c r="AD159" s="12"/>
      <c r="AE159" s="12"/>
      <c r="AR159" s="213" t="s">
        <v>86</v>
      </c>
      <c r="AT159" s="214" t="s">
        <v>78</v>
      </c>
      <c r="AU159" s="214" t="s">
        <v>86</v>
      </c>
      <c r="AY159" s="213" t="s">
        <v>181</v>
      </c>
      <c r="BK159" s="215">
        <f>SUM(BK160:BK182)</f>
        <v>0</v>
      </c>
    </row>
    <row r="160" s="2" customFormat="1" ht="16.5" customHeight="1">
      <c r="A160" s="38"/>
      <c r="B160" s="39"/>
      <c r="C160" s="218" t="s">
        <v>86</v>
      </c>
      <c r="D160" s="218" t="s">
        <v>183</v>
      </c>
      <c r="E160" s="219" t="s">
        <v>3241</v>
      </c>
      <c r="F160" s="220" t="s">
        <v>3242</v>
      </c>
      <c r="G160" s="221" t="s">
        <v>2454</v>
      </c>
      <c r="H160" s="222">
        <v>4</v>
      </c>
      <c r="I160" s="223"/>
      <c r="J160" s="224">
        <f>ROUND(I160*H160,2)</f>
        <v>0</v>
      </c>
      <c r="K160" s="220" t="s">
        <v>729</v>
      </c>
      <c r="L160" s="44"/>
      <c r="M160" s="225" t="s">
        <v>1</v>
      </c>
      <c r="N160" s="226" t="s">
        <v>45</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188</v>
      </c>
      <c r="AT160" s="229" t="s">
        <v>183</v>
      </c>
      <c r="AU160" s="229" t="s">
        <v>127</v>
      </c>
      <c r="AY160" s="17" t="s">
        <v>181</v>
      </c>
      <c r="BE160" s="230">
        <f>IF(N160="základní",J160,0)</f>
        <v>0</v>
      </c>
      <c r="BF160" s="230">
        <f>IF(N160="snížená",J160,0)</f>
        <v>0</v>
      </c>
      <c r="BG160" s="230">
        <f>IF(N160="zákl. přenesená",J160,0)</f>
        <v>0</v>
      </c>
      <c r="BH160" s="230">
        <f>IF(N160="sníž. přenesená",J160,0)</f>
        <v>0</v>
      </c>
      <c r="BI160" s="230">
        <f>IF(N160="nulová",J160,0)</f>
        <v>0</v>
      </c>
      <c r="BJ160" s="17" t="s">
        <v>127</v>
      </c>
      <c r="BK160" s="230">
        <f>ROUND(I160*H160,2)</f>
        <v>0</v>
      </c>
      <c r="BL160" s="17" t="s">
        <v>188</v>
      </c>
      <c r="BM160" s="229" t="s">
        <v>368</v>
      </c>
    </row>
    <row r="161" s="2" customFormat="1" ht="16.5" customHeight="1">
      <c r="A161" s="38"/>
      <c r="B161" s="39"/>
      <c r="C161" s="218" t="s">
        <v>127</v>
      </c>
      <c r="D161" s="218" t="s">
        <v>183</v>
      </c>
      <c r="E161" s="219" t="s">
        <v>3243</v>
      </c>
      <c r="F161" s="220" t="s">
        <v>3244</v>
      </c>
      <c r="G161" s="221" t="s">
        <v>2454</v>
      </c>
      <c r="H161" s="222">
        <v>10</v>
      </c>
      <c r="I161" s="223"/>
      <c r="J161" s="224">
        <f>ROUND(I161*H161,2)</f>
        <v>0</v>
      </c>
      <c r="K161" s="220" t="s">
        <v>729</v>
      </c>
      <c r="L161" s="44"/>
      <c r="M161" s="225" t="s">
        <v>1</v>
      </c>
      <c r="N161" s="226" t="s">
        <v>45</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188</v>
      </c>
      <c r="AT161" s="229" t="s">
        <v>183</v>
      </c>
      <c r="AU161" s="229" t="s">
        <v>127</v>
      </c>
      <c r="AY161" s="17" t="s">
        <v>181</v>
      </c>
      <c r="BE161" s="230">
        <f>IF(N161="základní",J161,0)</f>
        <v>0</v>
      </c>
      <c r="BF161" s="230">
        <f>IF(N161="snížená",J161,0)</f>
        <v>0</v>
      </c>
      <c r="BG161" s="230">
        <f>IF(N161="zákl. přenesená",J161,0)</f>
        <v>0</v>
      </c>
      <c r="BH161" s="230">
        <f>IF(N161="sníž. přenesená",J161,0)</f>
        <v>0</v>
      </c>
      <c r="BI161" s="230">
        <f>IF(N161="nulová",J161,0)</f>
        <v>0</v>
      </c>
      <c r="BJ161" s="17" t="s">
        <v>127</v>
      </c>
      <c r="BK161" s="230">
        <f>ROUND(I161*H161,2)</f>
        <v>0</v>
      </c>
      <c r="BL161" s="17" t="s">
        <v>188</v>
      </c>
      <c r="BM161" s="229" t="s">
        <v>373</v>
      </c>
    </row>
    <row r="162" s="2" customFormat="1" ht="16.5" customHeight="1">
      <c r="A162" s="38"/>
      <c r="B162" s="39"/>
      <c r="C162" s="218" t="s">
        <v>200</v>
      </c>
      <c r="D162" s="218" t="s">
        <v>183</v>
      </c>
      <c r="E162" s="219" t="s">
        <v>3245</v>
      </c>
      <c r="F162" s="220" t="s">
        <v>3246</v>
      </c>
      <c r="G162" s="221" t="s">
        <v>2454</v>
      </c>
      <c r="H162" s="222">
        <v>8</v>
      </c>
      <c r="I162" s="223"/>
      <c r="J162" s="224">
        <f>ROUND(I162*H162,2)</f>
        <v>0</v>
      </c>
      <c r="K162" s="220" t="s">
        <v>729</v>
      </c>
      <c r="L162" s="44"/>
      <c r="M162" s="225" t="s">
        <v>1</v>
      </c>
      <c r="N162" s="226" t="s">
        <v>45</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188</v>
      </c>
      <c r="AT162" s="229" t="s">
        <v>183</v>
      </c>
      <c r="AU162" s="229" t="s">
        <v>127</v>
      </c>
      <c r="AY162" s="17" t="s">
        <v>181</v>
      </c>
      <c r="BE162" s="230">
        <f>IF(N162="základní",J162,0)</f>
        <v>0</v>
      </c>
      <c r="BF162" s="230">
        <f>IF(N162="snížená",J162,0)</f>
        <v>0</v>
      </c>
      <c r="BG162" s="230">
        <f>IF(N162="zákl. přenesená",J162,0)</f>
        <v>0</v>
      </c>
      <c r="BH162" s="230">
        <f>IF(N162="sníž. přenesená",J162,0)</f>
        <v>0</v>
      </c>
      <c r="BI162" s="230">
        <f>IF(N162="nulová",J162,0)</f>
        <v>0</v>
      </c>
      <c r="BJ162" s="17" t="s">
        <v>127</v>
      </c>
      <c r="BK162" s="230">
        <f>ROUND(I162*H162,2)</f>
        <v>0</v>
      </c>
      <c r="BL162" s="17" t="s">
        <v>188</v>
      </c>
      <c r="BM162" s="229" t="s">
        <v>379</v>
      </c>
    </row>
    <row r="163" s="2" customFormat="1" ht="16.5" customHeight="1">
      <c r="A163" s="38"/>
      <c r="B163" s="39"/>
      <c r="C163" s="218" t="s">
        <v>188</v>
      </c>
      <c r="D163" s="218" t="s">
        <v>183</v>
      </c>
      <c r="E163" s="219" t="s">
        <v>3247</v>
      </c>
      <c r="F163" s="220" t="s">
        <v>3248</v>
      </c>
      <c r="G163" s="221" t="s">
        <v>2920</v>
      </c>
      <c r="H163" s="222">
        <v>35</v>
      </c>
      <c r="I163" s="223"/>
      <c r="J163" s="224">
        <f>ROUND(I163*H163,2)</f>
        <v>0</v>
      </c>
      <c r="K163" s="220" t="s">
        <v>729</v>
      </c>
      <c r="L163" s="44"/>
      <c r="M163" s="225" t="s">
        <v>1</v>
      </c>
      <c r="N163" s="226" t="s">
        <v>45</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188</v>
      </c>
      <c r="AT163" s="229" t="s">
        <v>183</v>
      </c>
      <c r="AU163" s="229" t="s">
        <v>127</v>
      </c>
      <c r="AY163" s="17" t="s">
        <v>181</v>
      </c>
      <c r="BE163" s="230">
        <f>IF(N163="základní",J163,0)</f>
        <v>0</v>
      </c>
      <c r="BF163" s="230">
        <f>IF(N163="snížená",J163,0)</f>
        <v>0</v>
      </c>
      <c r="BG163" s="230">
        <f>IF(N163="zákl. přenesená",J163,0)</f>
        <v>0</v>
      </c>
      <c r="BH163" s="230">
        <f>IF(N163="sníž. přenesená",J163,0)</f>
        <v>0</v>
      </c>
      <c r="BI163" s="230">
        <f>IF(N163="nulová",J163,0)</f>
        <v>0</v>
      </c>
      <c r="BJ163" s="17" t="s">
        <v>127</v>
      </c>
      <c r="BK163" s="230">
        <f>ROUND(I163*H163,2)</f>
        <v>0</v>
      </c>
      <c r="BL163" s="17" t="s">
        <v>188</v>
      </c>
      <c r="BM163" s="229" t="s">
        <v>384</v>
      </c>
    </row>
    <row r="164" s="2" customFormat="1" ht="16.5" customHeight="1">
      <c r="A164" s="38"/>
      <c r="B164" s="39"/>
      <c r="C164" s="218" t="s">
        <v>211</v>
      </c>
      <c r="D164" s="218" t="s">
        <v>183</v>
      </c>
      <c r="E164" s="219" t="s">
        <v>3249</v>
      </c>
      <c r="F164" s="220" t="s">
        <v>3250</v>
      </c>
      <c r="G164" s="221" t="s">
        <v>2454</v>
      </c>
      <c r="H164" s="222">
        <v>2</v>
      </c>
      <c r="I164" s="223"/>
      <c r="J164" s="224">
        <f>ROUND(I164*H164,2)</f>
        <v>0</v>
      </c>
      <c r="K164" s="220" t="s">
        <v>729</v>
      </c>
      <c r="L164" s="44"/>
      <c r="M164" s="225" t="s">
        <v>1</v>
      </c>
      <c r="N164" s="226" t="s">
        <v>45</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188</v>
      </c>
      <c r="AT164" s="229" t="s">
        <v>183</v>
      </c>
      <c r="AU164" s="229" t="s">
        <v>127</v>
      </c>
      <c r="AY164" s="17" t="s">
        <v>181</v>
      </c>
      <c r="BE164" s="230">
        <f>IF(N164="základní",J164,0)</f>
        <v>0</v>
      </c>
      <c r="BF164" s="230">
        <f>IF(N164="snížená",J164,0)</f>
        <v>0</v>
      </c>
      <c r="BG164" s="230">
        <f>IF(N164="zákl. přenesená",J164,0)</f>
        <v>0</v>
      </c>
      <c r="BH164" s="230">
        <f>IF(N164="sníž. přenesená",J164,0)</f>
        <v>0</v>
      </c>
      <c r="BI164" s="230">
        <f>IF(N164="nulová",J164,0)</f>
        <v>0</v>
      </c>
      <c r="BJ164" s="17" t="s">
        <v>127</v>
      </c>
      <c r="BK164" s="230">
        <f>ROUND(I164*H164,2)</f>
        <v>0</v>
      </c>
      <c r="BL164" s="17" t="s">
        <v>188</v>
      </c>
      <c r="BM164" s="229" t="s">
        <v>390</v>
      </c>
    </row>
    <row r="165" s="2" customFormat="1" ht="16.5" customHeight="1">
      <c r="A165" s="38"/>
      <c r="B165" s="39"/>
      <c r="C165" s="218" t="s">
        <v>203</v>
      </c>
      <c r="D165" s="218" t="s">
        <v>183</v>
      </c>
      <c r="E165" s="219" t="s">
        <v>2956</v>
      </c>
      <c r="F165" s="220" t="s">
        <v>2957</v>
      </c>
      <c r="G165" s="221" t="s">
        <v>2920</v>
      </c>
      <c r="H165" s="222">
        <v>14</v>
      </c>
      <c r="I165" s="223"/>
      <c r="J165" s="224">
        <f>ROUND(I165*H165,2)</f>
        <v>0</v>
      </c>
      <c r="K165" s="220" t="s">
        <v>729</v>
      </c>
      <c r="L165" s="44"/>
      <c r="M165" s="225" t="s">
        <v>1</v>
      </c>
      <c r="N165" s="226" t="s">
        <v>45</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188</v>
      </c>
      <c r="AT165" s="229" t="s">
        <v>183</v>
      </c>
      <c r="AU165" s="229" t="s">
        <v>127</v>
      </c>
      <c r="AY165" s="17" t="s">
        <v>181</v>
      </c>
      <c r="BE165" s="230">
        <f>IF(N165="základní",J165,0)</f>
        <v>0</v>
      </c>
      <c r="BF165" s="230">
        <f>IF(N165="snížená",J165,0)</f>
        <v>0</v>
      </c>
      <c r="BG165" s="230">
        <f>IF(N165="zákl. přenesená",J165,0)</f>
        <v>0</v>
      </c>
      <c r="BH165" s="230">
        <f>IF(N165="sníž. přenesená",J165,0)</f>
        <v>0</v>
      </c>
      <c r="BI165" s="230">
        <f>IF(N165="nulová",J165,0)</f>
        <v>0</v>
      </c>
      <c r="BJ165" s="17" t="s">
        <v>127</v>
      </c>
      <c r="BK165" s="230">
        <f>ROUND(I165*H165,2)</f>
        <v>0</v>
      </c>
      <c r="BL165" s="17" t="s">
        <v>188</v>
      </c>
      <c r="BM165" s="229" t="s">
        <v>395</v>
      </c>
    </row>
    <row r="166" s="2" customFormat="1" ht="16.5" customHeight="1">
      <c r="A166" s="38"/>
      <c r="B166" s="39"/>
      <c r="C166" s="218" t="s">
        <v>220</v>
      </c>
      <c r="D166" s="218" t="s">
        <v>183</v>
      </c>
      <c r="E166" s="219" t="s">
        <v>2956</v>
      </c>
      <c r="F166" s="220" t="s">
        <v>2957</v>
      </c>
      <c r="G166" s="221" t="s">
        <v>2920</v>
      </c>
      <c r="H166" s="222">
        <v>21</v>
      </c>
      <c r="I166" s="223"/>
      <c r="J166" s="224">
        <f>ROUND(I166*H166,2)</f>
        <v>0</v>
      </c>
      <c r="K166" s="220" t="s">
        <v>729</v>
      </c>
      <c r="L166" s="44"/>
      <c r="M166" s="225" t="s">
        <v>1</v>
      </c>
      <c r="N166" s="226" t="s">
        <v>45</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188</v>
      </c>
      <c r="AT166" s="229" t="s">
        <v>183</v>
      </c>
      <c r="AU166" s="229" t="s">
        <v>127</v>
      </c>
      <c r="AY166" s="17" t="s">
        <v>181</v>
      </c>
      <c r="BE166" s="230">
        <f>IF(N166="základní",J166,0)</f>
        <v>0</v>
      </c>
      <c r="BF166" s="230">
        <f>IF(N166="snížená",J166,0)</f>
        <v>0</v>
      </c>
      <c r="BG166" s="230">
        <f>IF(N166="zákl. přenesená",J166,0)</f>
        <v>0</v>
      </c>
      <c r="BH166" s="230">
        <f>IF(N166="sníž. přenesená",J166,0)</f>
        <v>0</v>
      </c>
      <c r="BI166" s="230">
        <f>IF(N166="nulová",J166,0)</f>
        <v>0</v>
      </c>
      <c r="BJ166" s="17" t="s">
        <v>127</v>
      </c>
      <c r="BK166" s="230">
        <f>ROUND(I166*H166,2)</f>
        <v>0</v>
      </c>
      <c r="BL166" s="17" t="s">
        <v>188</v>
      </c>
      <c r="BM166" s="229" t="s">
        <v>401</v>
      </c>
    </row>
    <row r="167" s="2" customFormat="1" ht="16.5" customHeight="1">
      <c r="A167" s="38"/>
      <c r="B167" s="39"/>
      <c r="C167" s="218" t="s">
        <v>208</v>
      </c>
      <c r="D167" s="218" t="s">
        <v>183</v>
      </c>
      <c r="E167" s="219" t="s">
        <v>3251</v>
      </c>
      <c r="F167" s="220" t="s">
        <v>3252</v>
      </c>
      <c r="G167" s="221" t="s">
        <v>2920</v>
      </c>
      <c r="H167" s="222">
        <v>21</v>
      </c>
      <c r="I167" s="223"/>
      <c r="J167" s="224">
        <f>ROUND(I167*H167,2)</f>
        <v>0</v>
      </c>
      <c r="K167" s="220" t="s">
        <v>729</v>
      </c>
      <c r="L167" s="44"/>
      <c r="M167" s="225" t="s">
        <v>1</v>
      </c>
      <c r="N167" s="226" t="s">
        <v>45</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188</v>
      </c>
      <c r="AT167" s="229" t="s">
        <v>183</v>
      </c>
      <c r="AU167" s="229" t="s">
        <v>127</v>
      </c>
      <c r="AY167" s="17" t="s">
        <v>181</v>
      </c>
      <c r="BE167" s="230">
        <f>IF(N167="základní",J167,0)</f>
        <v>0</v>
      </c>
      <c r="BF167" s="230">
        <f>IF(N167="snížená",J167,0)</f>
        <v>0</v>
      </c>
      <c r="BG167" s="230">
        <f>IF(N167="zákl. přenesená",J167,0)</f>
        <v>0</v>
      </c>
      <c r="BH167" s="230">
        <f>IF(N167="sníž. přenesená",J167,0)</f>
        <v>0</v>
      </c>
      <c r="BI167" s="230">
        <f>IF(N167="nulová",J167,0)</f>
        <v>0</v>
      </c>
      <c r="BJ167" s="17" t="s">
        <v>127</v>
      </c>
      <c r="BK167" s="230">
        <f>ROUND(I167*H167,2)</f>
        <v>0</v>
      </c>
      <c r="BL167" s="17" t="s">
        <v>188</v>
      </c>
      <c r="BM167" s="229" t="s">
        <v>406</v>
      </c>
    </row>
    <row r="168" s="2" customFormat="1" ht="16.5" customHeight="1">
      <c r="A168" s="38"/>
      <c r="B168" s="39"/>
      <c r="C168" s="218" t="s">
        <v>232</v>
      </c>
      <c r="D168" s="218" t="s">
        <v>183</v>
      </c>
      <c r="E168" s="219" t="s">
        <v>2968</v>
      </c>
      <c r="F168" s="220" t="s">
        <v>3253</v>
      </c>
      <c r="G168" s="221" t="s">
        <v>2920</v>
      </c>
      <c r="H168" s="222">
        <v>40</v>
      </c>
      <c r="I168" s="223"/>
      <c r="J168" s="224">
        <f>ROUND(I168*H168,2)</f>
        <v>0</v>
      </c>
      <c r="K168" s="220" t="s">
        <v>729</v>
      </c>
      <c r="L168" s="44"/>
      <c r="M168" s="225" t="s">
        <v>1</v>
      </c>
      <c r="N168" s="226" t="s">
        <v>45</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188</v>
      </c>
      <c r="AT168" s="229" t="s">
        <v>183</v>
      </c>
      <c r="AU168" s="229" t="s">
        <v>127</v>
      </c>
      <c r="AY168" s="17" t="s">
        <v>181</v>
      </c>
      <c r="BE168" s="230">
        <f>IF(N168="základní",J168,0)</f>
        <v>0</v>
      </c>
      <c r="BF168" s="230">
        <f>IF(N168="snížená",J168,0)</f>
        <v>0</v>
      </c>
      <c r="BG168" s="230">
        <f>IF(N168="zákl. přenesená",J168,0)</f>
        <v>0</v>
      </c>
      <c r="BH168" s="230">
        <f>IF(N168="sníž. přenesená",J168,0)</f>
        <v>0</v>
      </c>
      <c r="BI168" s="230">
        <f>IF(N168="nulová",J168,0)</f>
        <v>0</v>
      </c>
      <c r="BJ168" s="17" t="s">
        <v>127</v>
      </c>
      <c r="BK168" s="230">
        <f>ROUND(I168*H168,2)</f>
        <v>0</v>
      </c>
      <c r="BL168" s="17" t="s">
        <v>188</v>
      </c>
      <c r="BM168" s="229" t="s">
        <v>412</v>
      </c>
    </row>
    <row r="169" s="2" customFormat="1" ht="16.5" customHeight="1">
      <c r="A169" s="38"/>
      <c r="B169" s="39"/>
      <c r="C169" s="218" t="s">
        <v>214</v>
      </c>
      <c r="D169" s="218" t="s">
        <v>183</v>
      </c>
      <c r="E169" s="219" t="s">
        <v>3254</v>
      </c>
      <c r="F169" s="220" t="s">
        <v>3255</v>
      </c>
      <c r="G169" s="221" t="s">
        <v>2920</v>
      </c>
      <c r="H169" s="222">
        <v>14</v>
      </c>
      <c r="I169" s="223"/>
      <c r="J169" s="224">
        <f>ROUND(I169*H169,2)</f>
        <v>0</v>
      </c>
      <c r="K169" s="220" t="s">
        <v>729</v>
      </c>
      <c r="L169" s="44"/>
      <c r="M169" s="225" t="s">
        <v>1</v>
      </c>
      <c r="N169" s="226" t="s">
        <v>45</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188</v>
      </c>
      <c r="AT169" s="229" t="s">
        <v>183</v>
      </c>
      <c r="AU169" s="229" t="s">
        <v>127</v>
      </c>
      <c r="AY169" s="17" t="s">
        <v>181</v>
      </c>
      <c r="BE169" s="230">
        <f>IF(N169="základní",J169,0)</f>
        <v>0</v>
      </c>
      <c r="BF169" s="230">
        <f>IF(N169="snížená",J169,0)</f>
        <v>0</v>
      </c>
      <c r="BG169" s="230">
        <f>IF(N169="zákl. přenesená",J169,0)</f>
        <v>0</v>
      </c>
      <c r="BH169" s="230">
        <f>IF(N169="sníž. přenesená",J169,0)</f>
        <v>0</v>
      </c>
      <c r="BI169" s="230">
        <f>IF(N169="nulová",J169,0)</f>
        <v>0</v>
      </c>
      <c r="BJ169" s="17" t="s">
        <v>127</v>
      </c>
      <c r="BK169" s="230">
        <f>ROUND(I169*H169,2)</f>
        <v>0</v>
      </c>
      <c r="BL169" s="17" t="s">
        <v>188</v>
      </c>
      <c r="BM169" s="229" t="s">
        <v>417</v>
      </c>
    </row>
    <row r="170" s="2" customFormat="1" ht="21.75" customHeight="1">
      <c r="A170" s="38"/>
      <c r="B170" s="39"/>
      <c r="C170" s="218" t="s">
        <v>244</v>
      </c>
      <c r="D170" s="218" t="s">
        <v>183</v>
      </c>
      <c r="E170" s="219" t="s">
        <v>262</v>
      </c>
      <c r="F170" s="220" t="s">
        <v>3204</v>
      </c>
      <c r="G170" s="221" t="s">
        <v>241</v>
      </c>
      <c r="H170" s="222">
        <v>1450</v>
      </c>
      <c r="I170" s="223"/>
      <c r="J170" s="224">
        <f>ROUND(I170*H170,2)</f>
        <v>0</v>
      </c>
      <c r="K170" s="220" t="s">
        <v>729</v>
      </c>
      <c r="L170" s="44"/>
      <c r="M170" s="225" t="s">
        <v>1</v>
      </c>
      <c r="N170" s="226" t="s">
        <v>45</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188</v>
      </c>
      <c r="AT170" s="229" t="s">
        <v>183</v>
      </c>
      <c r="AU170" s="229" t="s">
        <v>127</v>
      </c>
      <c r="AY170" s="17" t="s">
        <v>181</v>
      </c>
      <c r="BE170" s="230">
        <f>IF(N170="základní",J170,0)</f>
        <v>0</v>
      </c>
      <c r="BF170" s="230">
        <f>IF(N170="snížená",J170,0)</f>
        <v>0</v>
      </c>
      <c r="BG170" s="230">
        <f>IF(N170="zákl. přenesená",J170,0)</f>
        <v>0</v>
      </c>
      <c r="BH170" s="230">
        <f>IF(N170="sníž. přenesená",J170,0)</f>
        <v>0</v>
      </c>
      <c r="BI170" s="230">
        <f>IF(N170="nulová",J170,0)</f>
        <v>0</v>
      </c>
      <c r="BJ170" s="17" t="s">
        <v>127</v>
      </c>
      <c r="BK170" s="230">
        <f>ROUND(I170*H170,2)</f>
        <v>0</v>
      </c>
      <c r="BL170" s="17" t="s">
        <v>188</v>
      </c>
      <c r="BM170" s="229" t="s">
        <v>422</v>
      </c>
    </row>
    <row r="171" s="2" customFormat="1" ht="24.15" customHeight="1">
      <c r="A171" s="38"/>
      <c r="B171" s="39"/>
      <c r="C171" s="218" t="s">
        <v>8</v>
      </c>
      <c r="D171" s="218" t="s">
        <v>183</v>
      </c>
      <c r="E171" s="219" t="s">
        <v>3256</v>
      </c>
      <c r="F171" s="220" t="s">
        <v>3257</v>
      </c>
      <c r="G171" s="221" t="s">
        <v>2920</v>
      </c>
      <c r="H171" s="222">
        <v>42</v>
      </c>
      <c r="I171" s="223"/>
      <c r="J171" s="224">
        <f>ROUND(I171*H171,2)</f>
        <v>0</v>
      </c>
      <c r="K171" s="220" t="s">
        <v>729</v>
      </c>
      <c r="L171" s="44"/>
      <c r="M171" s="225" t="s">
        <v>1</v>
      </c>
      <c r="N171" s="226" t="s">
        <v>45</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188</v>
      </c>
      <c r="AT171" s="229" t="s">
        <v>183</v>
      </c>
      <c r="AU171" s="229" t="s">
        <v>127</v>
      </c>
      <c r="AY171" s="17" t="s">
        <v>181</v>
      </c>
      <c r="BE171" s="230">
        <f>IF(N171="základní",J171,0)</f>
        <v>0</v>
      </c>
      <c r="BF171" s="230">
        <f>IF(N171="snížená",J171,0)</f>
        <v>0</v>
      </c>
      <c r="BG171" s="230">
        <f>IF(N171="zákl. přenesená",J171,0)</f>
        <v>0</v>
      </c>
      <c r="BH171" s="230">
        <f>IF(N171="sníž. přenesená",J171,0)</f>
        <v>0</v>
      </c>
      <c r="BI171" s="230">
        <f>IF(N171="nulová",J171,0)</f>
        <v>0</v>
      </c>
      <c r="BJ171" s="17" t="s">
        <v>127</v>
      </c>
      <c r="BK171" s="230">
        <f>ROUND(I171*H171,2)</f>
        <v>0</v>
      </c>
      <c r="BL171" s="17" t="s">
        <v>188</v>
      </c>
      <c r="BM171" s="229" t="s">
        <v>427</v>
      </c>
    </row>
    <row r="172" s="2" customFormat="1" ht="16.5" customHeight="1">
      <c r="A172" s="38"/>
      <c r="B172" s="39"/>
      <c r="C172" s="218" t="s">
        <v>251</v>
      </c>
      <c r="D172" s="218" t="s">
        <v>183</v>
      </c>
      <c r="E172" s="219" t="s">
        <v>3258</v>
      </c>
      <c r="F172" s="220" t="s">
        <v>3259</v>
      </c>
      <c r="G172" s="221" t="s">
        <v>2920</v>
      </c>
      <c r="H172" s="222">
        <v>14</v>
      </c>
      <c r="I172" s="223"/>
      <c r="J172" s="224">
        <f>ROUND(I172*H172,2)</f>
        <v>0</v>
      </c>
      <c r="K172" s="220" t="s">
        <v>729</v>
      </c>
      <c r="L172" s="44"/>
      <c r="M172" s="225" t="s">
        <v>1</v>
      </c>
      <c r="N172" s="226" t="s">
        <v>45</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188</v>
      </c>
      <c r="AT172" s="229" t="s">
        <v>183</v>
      </c>
      <c r="AU172" s="229" t="s">
        <v>127</v>
      </c>
      <c r="AY172" s="17" t="s">
        <v>181</v>
      </c>
      <c r="BE172" s="230">
        <f>IF(N172="základní",J172,0)</f>
        <v>0</v>
      </c>
      <c r="BF172" s="230">
        <f>IF(N172="snížená",J172,0)</f>
        <v>0</v>
      </c>
      <c r="BG172" s="230">
        <f>IF(N172="zákl. přenesená",J172,0)</f>
        <v>0</v>
      </c>
      <c r="BH172" s="230">
        <f>IF(N172="sníž. přenesená",J172,0)</f>
        <v>0</v>
      </c>
      <c r="BI172" s="230">
        <f>IF(N172="nulová",J172,0)</f>
        <v>0</v>
      </c>
      <c r="BJ172" s="17" t="s">
        <v>127</v>
      </c>
      <c r="BK172" s="230">
        <f>ROUND(I172*H172,2)</f>
        <v>0</v>
      </c>
      <c r="BL172" s="17" t="s">
        <v>188</v>
      </c>
      <c r="BM172" s="229" t="s">
        <v>434</v>
      </c>
    </row>
    <row r="173" s="2" customFormat="1" ht="16.5" customHeight="1">
      <c r="A173" s="38"/>
      <c r="B173" s="39"/>
      <c r="C173" s="218" t="s">
        <v>223</v>
      </c>
      <c r="D173" s="218" t="s">
        <v>183</v>
      </c>
      <c r="E173" s="219" t="s">
        <v>3260</v>
      </c>
      <c r="F173" s="220" t="s">
        <v>3261</v>
      </c>
      <c r="G173" s="221" t="s">
        <v>2920</v>
      </c>
      <c r="H173" s="222">
        <v>21</v>
      </c>
      <c r="I173" s="223"/>
      <c r="J173" s="224">
        <f>ROUND(I173*H173,2)</f>
        <v>0</v>
      </c>
      <c r="K173" s="220" t="s">
        <v>729</v>
      </c>
      <c r="L173" s="44"/>
      <c r="M173" s="225" t="s">
        <v>1</v>
      </c>
      <c r="N173" s="226" t="s">
        <v>45</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188</v>
      </c>
      <c r="AT173" s="229" t="s">
        <v>183</v>
      </c>
      <c r="AU173" s="229" t="s">
        <v>127</v>
      </c>
      <c r="AY173" s="17" t="s">
        <v>181</v>
      </c>
      <c r="BE173" s="230">
        <f>IF(N173="základní",J173,0)</f>
        <v>0</v>
      </c>
      <c r="BF173" s="230">
        <f>IF(N173="snížená",J173,0)</f>
        <v>0</v>
      </c>
      <c r="BG173" s="230">
        <f>IF(N173="zákl. přenesená",J173,0)</f>
        <v>0</v>
      </c>
      <c r="BH173" s="230">
        <f>IF(N173="sníž. přenesená",J173,0)</f>
        <v>0</v>
      </c>
      <c r="BI173" s="230">
        <f>IF(N173="nulová",J173,0)</f>
        <v>0</v>
      </c>
      <c r="BJ173" s="17" t="s">
        <v>127</v>
      </c>
      <c r="BK173" s="230">
        <f>ROUND(I173*H173,2)</f>
        <v>0</v>
      </c>
      <c r="BL173" s="17" t="s">
        <v>188</v>
      </c>
      <c r="BM173" s="229" t="s">
        <v>439</v>
      </c>
    </row>
    <row r="174" s="2" customFormat="1" ht="24.15" customHeight="1">
      <c r="A174" s="38"/>
      <c r="B174" s="39"/>
      <c r="C174" s="218" t="s">
        <v>262</v>
      </c>
      <c r="D174" s="218" t="s">
        <v>183</v>
      </c>
      <c r="E174" s="219" t="s">
        <v>3262</v>
      </c>
      <c r="F174" s="220" t="s">
        <v>3263</v>
      </c>
      <c r="G174" s="221" t="s">
        <v>238</v>
      </c>
      <c r="H174" s="222">
        <v>2650</v>
      </c>
      <c r="I174" s="223"/>
      <c r="J174" s="224">
        <f>ROUND(I174*H174,2)</f>
        <v>0</v>
      </c>
      <c r="K174" s="220" t="s">
        <v>729</v>
      </c>
      <c r="L174" s="44"/>
      <c r="M174" s="225" t="s">
        <v>1</v>
      </c>
      <c r="N174" s="226" t="s">
        <v>45</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188</v>
      </c>
      <c r="AT174" s="229" t="s">
        <v>183</v>
      </c>
      <c r="AU174" s="229" t="s">
        <v>127</v>
      </c>
      <c r="AY174" s="17" t="s">
        <v>181</v>
      </c>
      <c r="BE174" s="230">
        <f>IF(N174="základní",J174,0)</f>
        <v>0</v>
      </c>
      <c r="BF174" s="230">
        <f>IF(N174="snížená",J174,0)</f>
        <v>0</v>
      </c>
      <c r="BG174" s="230">
        <f>IF(N174="zákl. přenesená",J174,0)</f>
        <v>0</v>
      </c>
      <c r="BH174" s="230">
        <f>IF(N174="sníž. přenesená",J174,0)</f>
        <v>0</v>
      </c>
      <c r="BI174" s="230">
        <f>IF(N174="nulová",J174,0)</f>
        <v>0</v>
      </c>
      <c r="BJ174" s="17" t="s">
        <v>127</v>
      </c>
      <c r="BK174" s="230">
        <f>ROUND(I174*H174,2)</f>
        <v>0</v>
      </c>
      <c r="BL174" s="17" t="s">
        <v>188</v>
      </c>
      <c r="BM174" s="229" t="s">
        <v>446</v>
      </c>
    </row>
    <row r="175" s="2" customFormat="1" ht="16.5" customHeight="1">
      <c r="A175" s="38"/>
      <c r="B175" s="39"/>
      <c r="C175" s="218" t="s">
        <v>228</v>
      </c>
      <c r="D175" s="218" t="s">
        <v>183</v>
      </c>
      <c r="E175" s="219" t="s">
        <v>3264</v>
      </c>
      <c r="F175" s="220" t="s">
        <v>3265</v>
      </c>
      <c r="G175" s="221" t="s">
        <v>238</v>
      </c>
      <c r="H175" s="222">
        <v>380</v>
      </c>
      <c r="I175" s="223"/>
      <c r="J175" s="224">
        <f>ROUND(I175*H175,2)</f>
        <v>0</v>
      </c>
      <c r="K175" s="220" t="s">
        <v>729</v>
      </c>
      <c r="L175" s="44"/>
      <c r="M175" s="225" t="s">
        <v>1</v>
      </c>
      <c r="N175" s="226" t="s">
        <v>45</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188</v>
      </c>
      <c r="AT175" s="229" t="s">
        <v>183</v>
      </c>
      <c r="AU175" s="229" t="s">
        <v>127</v>
      </c>
      <c r="AY175" s="17" t="s">
        <v>181</v>
      </c>
      <c r="BE175" s="230">
        <f>IF(N175="základní",J175,0)</f>
        <v>0</v>
      </c>
      <c r="BF175" s="230">
        <f>IF(N175="snížená",J175,0)</f>
        <v>0</v>
      </c>
      <c r="BG175" s="230">
        <f>IF(N175="zákl. přenesená",J175,0)</f>
        <v>0</v>
      </c>
      <c r="BH175" s="230">
        <f>IF(N175="sníž. přenesená",J175,0)</f>
        <v>0</v>
      </c>
      <c r="BI175" s="230">
        <f>IF(N175="nulová",J175,0)</f>
        <v>0</v>
      </c>
      <c r="BJ175" s="17" t="s">
        <v>127</v>
      </c>
      <c r="BK175" s="230">
        <f>ROUND(I175*H175,2)</f>
        <v>0</v>
      </c>
      <c r="BL175" s="17" t="s">
        <v>188</v>
      </c>
      <c r="BM175" s="229" t="s">
        <v>452</v>
      </c>
    </row>
    <row r="176" s="2" customFormat="1" ht="16.5" customHeight="1">
      <c r="A176" s="38"/>
      <c r="B176" s="39"/>
      <c r="C176" s="218" t="s">
        <v>275</v>
      </c>
      <c r="D176" s="218" t="s">
        <v>183</v>
      </c>
      <c r="E176" s="219" t="s">
        <v>3004</v>
      </c>
      <c r="F176" s="220" t="s">
        <v>3266</v>
      </c>
      <c r="G176" s="221" t="s">
        <v>2920</v>
      </c>
      <c r="H176" s="222">
        <v>80</v>
      </c>
      <c r="I176" s="223"/>
      <c r="J176" s="224">
        <f>ROUND(I176*H176,2)</f>
        <v>0</v>
      </c>
      <c r="K176" s="220" t="s">
        <v>729</v>
      </c>
      <c r="L176" s="44"/>
      <c r="M176" s="225" t="s">
        <v>1</v>
      </c>
      <c r="N176" s="226" t="s">
        <v>45</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188</v>
      </c>
      <c r="AT176" s="229" t="s">
        <v>183</v>
      </c>
      <c r="AU176" s="229" t="s">
        <v>127</v>
      </c>
      <c r="AY176" s="17" t="s">
        <v>181</v>
      </c>
      <c r="BE176" s="230">
        <f>IF(N176="základní",J176,0)</f>
        <v>0</v>
      </c>
      <c r="BF176" s="230">
        <f>IF(N176="snížená",J176,0)</f>
        <v>0</v>
      </c>
      <c r="BG176" s="230">
        <f>IF(N176="zákl. přenesená",J176,0)</f>
        <v>0</v>
      </c>
      <c r="BH176" s="230">
        <f>IF(N176="sníž. přenesená",J176,0)</f>
        <v>0</v>
      </c>
      <c r="BI176" s="230">
        <f>IF(N176="nulová",J176,0)</f>
        <v>0</v>
      </c>
      <c r="BJ176" s="17" t="s">
        <v>127</v>
      </c>
      <c r="BK176" s="230">
        <f>ROUND(I176*H176,2)</f>
        <v>0</v>
      </c>
      <c r="BL176" s="17" t="s">
        <v>188</v>
      </c>
      <c r="BM176" s="229" t="s">
        <v>461</v>
      </c>
    </row>
    <row r="177" s="2" customFormat="1" ht="16.5" customHeight="1">
      <c r="A177" s="38"/>
      <c r="B177" s="39"/>
      <c r="C177" s="218" t="s">
        <v>236</v>
      </c>
      <c r="D177" s="218" t="s">
        <v>183</v>
      </c>
      <c r="E177" s="219" t="s">
        <v>3018</v>
      </c>
      <c r="F177" s="220" t="s">
        <v>3267</v>
      </c>
      <c r="G177" s="221" t="s">
        <v>2920</v>
      </c>
      <c r="H177" s="222">
        <v>80</v>
      </c>
      <c r="I177" s="223"/>
      <c r="J177" s="224">
        <f>ROUND(I177*H177,2)</f>
        <v>0</v>
      </c>
      <c r="K177" s="220" t="s">
        <v>729</v>
      </c>
      <c r="L177" s="44"/>
      <c r="M177" s="225" t="s">
        <v>1</v>
      </c>
      <c r="N177" s="226" t="s">
        <v>45</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188</v>
      </c>
      <c r="AT177" s="229" t="s">
        <v>183</v>
      </c>
      <c r="AU177" s="229" t="s">
        <v>127</v>
      </c>
      <c r="AY177" s="17" t="s">
        <v>181</v>
      </c>
      <c r="BE177" s="230">
        <f>IF(N177="základní",J177,0)</f>
        <v>0</v>
      </c>
      <c r="BF177" s="230">
        <f>IF(N177="snížená",J177,0)</f>
        <v>0</v>
      </c>
      <c r="BG177" s="230">
        <f>IF(N177="zákl. přenesená",J177,0)</f>
        <v>0</v>
      </c>
      <c r="BH177" s="230">
        <f>IF(N177="sníž. přenesená",J177,0)</f>
        <v>0</v>
      </c>
      <c r="BI177" s="230">
        <f>IF(N177="nulová",J177,0)</f>
        <v>0</v>
      </c>
      <c r="BJ177" s="17" t="s">
        <v>127</v>
      </c>
      <c r="BK177" s="230">
        <f>ROUND(I177*H177,2)</f>
        <v>0</v>
      </c>
      <c r="BL177" s="17" t="s">
        <v>188</v>
      </c>
      <c r="BM177" s="229" t="s">
        <v>470</v>
      </c>
    </row>
    <row r="178" s="2" customFormat="1" ht="21.75" customHeight="1">
      <c r="A178" s="38"/>
      <c r="B178" s="39"/>
      <c r="C178" s="218" t="s">
        <v>286</v>
      </c>
      <c r="D178" s="218" t="s">
        <v>183</v>
      </c>
      <c r="E178" s="219" t="s">
        <v>3268</v>
      </c>
      <c r="F178" s="220" t="s">
        <v>3269</v>
      </c>
      <c r="G178" s="221" t="s">
        <v>2454</v>
      </c>
      <c r="H178" s="222">
        <v>2</v>
      </c>
      <c r="I178" s="223"/>
      <c r="J178" s="224">
        <f>ROUND(I178*H178,2)</f>
        <v>0</v>
      </c>
      <c r="K178" s="220" t="s">
        <v>729</v>
      </c>
      <c r="L178" s="44"/>
      <c r="M178" s="225" t="s">
        <v>1</v>
      </c>
      <c r="N178" s="226" t="s">
        <v>45</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188</v>
      </c>
      <c r="AT178" s="229" t="s">
        <v>183</v>
      </c>
      <c r="AU178" s="229" t="s">
        <v>127</v>
      </c>
      <c r="AY178" s="17" t="s">
        <v>181</v>
      </c>
      <c r="BE178" s="230">
        <f>IF(N178="základní",J178,0)</f>
        <v>0</v>
      </c>
      <c r="BF178" s="230">
        <f>IF(N178="snížená",J178,0)</f>
        <v>0</v>
      </c>
      <c r="BG178" s="230">
        <f>IF(N178="zákl. přenesená",J178,0)</f>
        <v>0</v>
      </c>
      <c r="BH178" s="230">
        <f>IF(N178="sníž. přenesená",J178,0)</f>
        <v>0</v>
      </c>
      <c r="BI178" s="230">
        <f>IF(N178="nulová",J178,0)</f>
        <v>0</v>
      </c>
      <c r="BJ178" s="17" t="s">
        <v>127</v>
      </c>
      <c r="BK178" s="230">
        <f>ROUND(I178*H178,2)</f>
        <v>0</v>
      </c>
      <c r="BL178" s="17" t="s">
        <v>188</v>
      </c>
      <c r="BM178" s="229" t="s">
        <v>479</v>
      </c>
    </row>
    <row r="179" s="2" customFormat="1" ht="16.5" customHeight="1">
      <c r="A179" s="38"/>
      <c r="B179" s="39"/>
      <c r="C179" s="218" t="s">
        <v>242</v>
      </c>
      <c r="D179" s="218" t="s">
        <v>183</v>
      </c>
      <c r="E179" s="219" t="s">
        <v>3270</v>
      </c>
      <c r="F179" s="220" t="s">
        <v>3271</v>
      </c>
      <c r="G179" s="221" t="s">
        <v>2454</v>
      </c>
      <c r="H179" s="222">
        <v>1</v>
      </c>
      <c r="I179" s="223"/>
      <c r="J179" s="224">
        <f>ROUND(I179*H179,2)</f>
        <v>0</v>
      </c>
      <c r="K179" s="220" t="s">
        <v>729</v>
      </c>
      <c r="L179" s="44"/>
      <c r="M179" s="225" t="s">
        <v>1</v>
      </c>
      <c r="N179" s="226" t="s">
        <v>45</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188</v>
      </c>
      <c r="AT179" s="229" t="s">
        <v>183</v>
      </c>
      <c r="AU179" s="229" t="s">
        <v>127</v>
      </c>
      <c r="AY179" s="17" t="s">
        <v>181</v>
      </c>
      <c r="BE179" s="230">
        <f>IF(N179="základní",J179,0)</f>
        <v>0</v>
      </c>
      <c r="BF179" s="230">
        <f>IF(N179="snížená",J179,0)</f>
        <v>0</v>
      </c>
      <c r="BG179" s="230">
        <f>IF(N179="zákl. přenesená",J179,0)</f>
        <v>0</v>
      </c>
      <c r="BH179" s="230">
        <f>IF(N179="sníž. přenesená",J179,0)</f>
        <v>0</v>
      </c>
      <c r="BI179" s="230">
        <f>IF(N179="nulová",J179,0)</f>
        <v>0</v>
      </c>
      <c r="BJ179" s="17" t="s">
        <v>127</v>
      </c>
      <c r="BK179" s="230">
        <f>ROUND(I179*H179,2)</f>
        <v>0</v>
      </c>
      <c r="BL179" s="17" t="s">
        <v>188</v>
      </c>
      <c r="BM179" s="229" t="s">
        <v>483</v>
      </c>
    </row>
    <row r="180" s="2" customFormat="1" ht="16.5" customHeight="1">
      <c r="A180" s="38"/>
      <c r="B180" s="39"/>
      <c r="C180" s="218" t="s">
        <v>7</v>
      </c>
      <c r="D180" s="218" t="s">
        <v>183</v>
      </c>
      <c r="E180" s="219" t="s">
        <v>3272</v>
      </c>
      <c r="F180" s="220" t="s">
        <v>3273</v>
      </c>
      <c r="G180" s="221" t="s">
        <v>2454</v>
      </c>
      <c r="H180" s="222">
        <v>2</v>
      </c>
      <c r="I180" s="223"/>
      <c r="J180" s="224">
        <f>ROUND(I180*H180,2)</f>
        <v>0</v>
      </c>
      <c r="K180" s="220" t="s">
        <v>729</v>
      </c>
      <c r="L180" s="44"/>
      <c r="M180" s="225" t="s">
        <v>1</v>
      </c>
      <c r="N180" s="226" t="s">
        <v>45</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188</v>
      </c>
      <c r="AT180" s="229" t="s">
        <v>183</v>
      </c>
      <c r="AU180" s="229" t="s">
        <v>127</v>
      </c>
      <c r="AY180" s="17" t="s">
        <v>181</v>
      </c>
      <c r="BE180" s="230">
        <f>IF(N180="základní",J180,0)</f>
        <v>0</v>
      </c>
      <c r="BF180" s="230">
        <f>IF(N180="snížená",J180,0)</f>
        <v>0</v>
      </c>
      <c r="BG180" s="230">
        <f>IF(N180="zákl. přenesená",J180,0)</f>
        <v>0</v>
      </c>
      <c r="BH180" s="230">
        <f>IF(N180="sníž. přenesená",J180,0)</f>
        <v>0</v>
      </c>
      <c r="BI180" s="230">
        <f>IF(N180="nulová",J180,0)</f>
        <v>0</v>
      </c>
      <c r="BJ180" s="17" t="s">
        <v>127</v>
      </c>
      <c r="BK180" s="230">
        <f>ROUND(I180*H180,2)</f>
        <v>0</v>
      </c>
      <c r="BL180" s="17" t="s">
        <v>188</v>
      </c>
      <c r="BM180" s="229" t="s">
        <v>490</v>
      </c>
    </row>
    <row r="181" s="2" customFormat="1" ht="16.5" customHeight="1">
      <c r="A181" s="38"/>
      <c r="B181" s="39"/>
      <c r="C181" s="218" t="s">
        <v>247</v>
      </c>
      <c r="D181" s="218" t="s">
        <v>183</v>
      </c>
      <c r="E181" s="219" t="s">
        <v>3274</v>
      </c>
      <c r="F181" s="220" t="s">
        <v>3275</v>
      </c>
      <c r="G181" s="221" t="s">
        <v>2454</v>
      </c>
      <c r="H181" s="222">
        <v>20</v>
      </c>
      <c r="I181" s="223"/>
      <c r="J181" s="224">
        <f>ROUND(I181*H181,2)</f>
        <v>0</v>
      </c>
      <c r="K181" s="220" t="s">
        <v>729</v>
      </c>
      <c r="L181" s="44"/>
      <c r="M181" s="225" t="s">
        <v>1</v>
      </c>
      <c r="N181" s="226" t="s">
        <v>45</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188</v>
      </c>
      <c r="AT181" s="229" t="s">
        <v>183</v>
      </c>
      <c r="AU181" s="229" t="s">
        <v>127</v>
      </c>
      <c r="AY181" s="17" t="s">
        <v>181</v>
      </c>
      <c r="BE181" s="230">
        <f>IF(N181="základní",J181,0)</f>
        <v>0</v>
      </c>
      <c r="BF181" s="230">
        <f>IF(N181="snížená",J181,0)</f>
        <v>0</v>
      </c>
      <c r="BG181" s="230">
        <f>IF(N181="zákl. přenesená",J181,0)</f>
        <v>0</v>
      </c>
      <c r="BH181" s="230">
        <f>IF(N181="sníž. přenesená",J181,0)</f>
        <v>0</v>
      </c>
      <c r="BI181" s="230">
        <f>IF(N181="nulová",J181,0)</f>
        <v>0</v>
      </c>
      <c r="BJ181" s="17" t="s">
        <v>127</v>
      </c>
      <c r="BK181" s="230">
        <f>ROUND(I181*H181,2)</f>
        <v>0</v>
      </c>
      <c r="BL181" s="17" t="s">
        <v>188</v>
      </c>
      <c r="BM181" s="229" t="s">
        <v>494</v>
      </c>
    </row>
    <row r="182" s="2" customFormat="1" ht="24.15" customHeight="1">
      <c r="A182" s="38"/>
      <c r="B182" s="39"/>
      <c r="C182" s="218" t="s">
        <v>310</v>
      </c>
      <c r="D182" s="218" t="s">
        <v>183</v>
      </c>
      <c r="E182" s="219" t="s">
        <v>3276</v>
      </c>
      <c r="F182" s="220" t="s">
        <v>3277</v>
      </c>
      <c r="G182" s="221" t="s">
        <v>2454</v>
      </c>
      <c r="H182" s="222">
        <v>1</v>
      </c>
      <c r="I182" s="223"/>
      <c r="J182" s="224">
        <f>ROUND(I182*H182,2)</f>
        <v>0</v>
      </c>
      <c r="K182" s="220" t="s">
        <v>729</v>
      </c>
      <c r="L182" s="44"/>
      <c r="M182" s="225" t="s">
        <v>1</v>
      </c>
      <c r="N182" s="226" t="s">
        <v>45</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188</v>
      </c>
      <c r="AT182" s="229" t="s">
        <v>183</v>
      </c>
      <c r="AU182" s="229" t="s">
        <v>127</v>
      </c>
      <c r="AY182" s="17" t="s">
        <v>181</v>
      </c>
      <c r="BE182" s="230">
        <f>IF(N182="základní",J182,0)</f>
        <v>0</v>
      </c>
      <c r="BF182" s="230">
        <f>IF(N182="snížená",J182,0)</f>
        <v>0</v>
      </c>
      <c r="BG182" s="230">
        <f>IF(N182="zákl. přenesená",J182,0)</f>
        <v>0</v>
      </c>
      <c r="BH182" s="230">
        <f>IF(N182="sníž. přenesená",J182,0)</f>
        <v>0</v>
      </c>
      <c r="BI182" s="230">
        <f>IF(N182="nulová",J182,0)</f>
        <v>0</v>
      </c>
      <c r="BJ182" s="17" t="s">
        <v>127</v>
      </c>
      <c r="BK182" s="230">
        <f>ROUND(I182*H182,2)</f>
        <v>0</v>
      </c>
      <c r="BL182" s="17" t="s">
        <v>188</v>
      </c>
      <c r="BM182" s="229" t="s">
        <v>503</v>
      </c>
    </row>
    <row r="183" s="12" customFormat="1" ht="22.8" customHeight="1">
      <c r="A183" s="12"/>
      <c r="B183" s="202"/>
      <c r="C183" s="203"/>
      <c r="D183" s="204" t="s">
        <v>78</v>
      </c>
      <c r="E183" s="216" t="s">
        <v>3278</v>
      </c>
      <c r="F183" s="216" t="s">
        <v>3029</v>
      </c>
      <c r="G183" s="203"/>
      <c r="H183" s="203"/>
      <c r="I183" s="206"/>
      <c r="J183" s="217">
        <f>BK183</f>
        <v>0</v>
      </c>
      <c r="K183" s="203"/>
      <c r="L183" s="208"/>
      <c r="M183" s="209"/>
      <c r="N183" s="210"/>
      <c r="O183" s="210"/>
      <c r="P183" s="211">
        <f>SUM(P184:P190)</f>
        <v>0</v>
      </c>
      <c r="Q183" s="210"/>
      <c r="R183" s="211">
        <f>SUM(R184:R190)</f>
        <v>0</v>
      </c>
      <c r="S183" s="210"/>
      <c r="T183" s="212">
        <f>SUM(T184:T190)</f>
        <v>0</v>
      </c>
      <c r="U183" s="12"/>
      <c r="V183" s="12"/>
      <c r="W183" s="12"/>
      <c r="X183" s="12"/>
      <c r="Y183" s="12"/>
      <c r="Z183" s="12"/>
      <c r="AA183" s="12"/>
      <c r="AB183" s="12"/>
      <c r="AC183" s="12"/>
      <c r="AD183" s="12"/>
      <c r="AE183" s="12"/>
      <c r="AR183" s="213" t="s">
        <v>86</v>
      </c>
      <c r="AT183" s="214" t="s">
        <v>78</v>
      </c>
      <c r="AU183" s="214" t="s">
        <v>86</v>
      </c>
      <c r="AY183" s="213" t="s">
        <v>181</v>
      </c>
      <c r="BK183" s="215">
        <f>SUM(BK184:BK190)</f>
        <v>0</v>
      </c>
    </row>
    <row r="184" s="2" customFormat="1" ht="55.5" customHeight="1">
      <c r="A184" s="38"/>
      <c r="B184" s="39"/>
      <c r="C184" s="218" t="s">
        <v>86</v>
      </c>
      <c r="D184" s="218" t="s">
        <v>183</v>
      </c>
      <c r="E184" s="219" t="s">
        <v>3279</v>
      </c>
      <c r="F184" s="220" t="s">
        <v>3280</v>
      </c>
      <c r="G184" s="221" t="s">
        <v>2454</v>
      </c>
      <c r="H184" s="222">
        <v>2</v>
      </c>
      <c r="I184" s="223"/>
      <c r="J184" s="224">
        <f>ROUND(I184*H184,2)</f>
        <v>0</v>
      </c>
      <c r="K184" s="220" t="s">
        <v>729</v>
      </c>
      <c r="L184" s="44"/>
      <c r="M184" s="225" t="s">
        <v>1</v>
      </c>
      <c r="N184" s="226" t="s">
        <v>45</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188</v>
      </c>
      <c r="AT184" s="229" t="s">
        <v>183</v>
      </c>
      <c r="AU184" s="229" t="s">
        <v>127</v>
      </c>
      <c r="AY184" s="17" t="s">
        <v>181</v>
      </c>
      <c r="BE184" s="230">
        <f>IF(N184="základní",J184,0)</f>
        <v>0</v>
      </c>
      <c r="BF184" s="230">
        <f>IF(N184="snížená",J184,0)</f>
        <v>0</v>
      </c>
      <c r="BG184" s="230">
        <f>IF(N184="zákl. přenesená",J184,0)</f>
        <v>0</v>
      </c>
      <c r="BH184" s="230">
        <f>IF(N184="sníž. přenesená",J184,0)</f>
        <v>0</v>
      </c>
      <c r="BI184" s="230">
        <f>IF(N184="nulová",J184,0)</f>
        <v>0</v>
      </c>
      <c r="BJ184" s="17" t="s">
        <v>127</v>
      </c>
      <c r="BK184" s="230">
        <f>ROUND(I184*H184,2)</f>
        <v>0</v>
      </c>
      <c r="BL184" s="17" t="s">
        <v>188</v>
      </c>
      <c r="BM184" s="229" t="s">
        <v>507</v>
      </c>
    </row>
    <row r="185" s="2" customFormat="1" ht="16.5" customHeight="1">
      <c r="A185" s="38"/>
      <c r="B185" s="39"/>
      <c r="C185" s="218" t="s">
        <v>127</v>
      </c>
      <c r="D185" s="218" t="s">
        <v>183</v>
      </c>
      <c r="E185" s="219" t="s">
        <v>3281</v>
      </c>
      <c r="F185" s="220" t="s">
        <v>3224</v>
      </c>
      <c r="G185" s="221" t="s">
        <v>2454</v>
      </c>
      <c r="H185" s="222">
        <v>1</v>
      </c>
      <c r="I185" s="223"/>
      <c r="J185" s="224">
        <f>ROUND(I185*H185,2)</f>
        <v>0</v>
      </c>
      <c r="K185" s="220" t="s">
        <v>729</v>
      </c>
      <c r="L185" s="44"/>
      <c r="M185" s="225" t="s">
        <v>1</v>
      </c>
      <c r="N185" s="226" t="s">
        <v>45</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188</v>
      </c>
      <c r="AT185" s="229" t="s">
        <v>183</v>
      </c>
      <c r="AU185" s="229" t="s">
        <v>127</v>
      </c>
      <c r="AY185" s="17" t="s">
        <v>181</v>
      </c>
      <c r="BE185" s="230">
        <f>IF(N185="základní",J185,0)</f>
        <v>0</v>
      </c>
      <c r="BF185" s="230">
        <f>IF(N185="snížená",J185,0)</f>
        <v>0</v>
      </c>
      <c r="BG185" s="230">
        <f>IF(N185="zákl. přenesená",J185,0)</f>
        <v>0</v>
      </c>
      <c r="BH185" s="230">
        <f>IF(N185="sníž. přenesená",J185,0)</f>
        <v>0</v>
      </c>
      <c r="BI185" s="230">
        <f>IF(N185="nulová",J185,0)</f>
        <v>0</v>
      </c>
      <c r="BJ185" s="17" t="s">
        <v>127</v>
      </c>
      <c r="BK185" s="230">
        <f>ROUND(I185*H185,2)</f>
        <v>0</v>
      </c>
      <c r="BL185" s="17" t="s">
        <v>188</v>
      </c>
      <c r="BM185" s="229" t="s">
        <v>514</v>
      </c>
    </row>
    <row r="186" s="2" customFormat="1" ht="16.5" customHeight="1">
      <c r="A186" s="38"/>
      <c r="B186" s="39"/>
      <c r="C186" s="218" t="s">
        <v>200</v>
      </c>
      <c r="D186" s="218" t="s">
        <v>183</v>
      </c>
      <c r="E186" s="219" t="s">
        <v>3282</v>
      </c>
      <c r="F186" s="220" t="s">
        <v>3226</v>
      </c>
      <c r="G186" s="221" t="s">
        <v>2454</v>
      </c>
      <c r="H186" s="222">
        <v>1</v>
      </c>
      <c r="I186" s="223"/>
      <c r="J186" s="224">
        <f>ROUND(I186*H186,2)</f>
        <v>0</v>
      </c>
      <c r="K186" s="220" t="s">
        <v>729</v>
      </c>
      <c r="L186" s="44"/>
      <c r="M186" s="225" t="s">
        <v>1</v>
      </c>
      <c r="N186" s="226" t="s">
        <v>45</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188</v>
      </c>
      <c r="AT186" s="229" t="s">
        <v>183</v>
      </c>
      <c r="AU186" s="229" t="s">
        <v>127</v>
      </c>
      <c r="AY186" s="17" t="s">
        <v>181</v>
      </c>
      <c r="BE186" s="230">
        <f>IF(N186="základní",J186,0)</f>
        <v>0</v>
      </c>
      <c r="BF186" s="230">
        <f>IF(N186="snížená",J186,0)</f>
        <v>0</v>
      </c>
      <c r="BG186" s="230">
        <f>IF(N186="zákl. přenesená",J186,0)</f>
        <v>0</v>
      </c>
      <c r="BH186" s="230">
        <f>IF(N186="sníž. přenesená",J186,0)</f>
        <v>0</v>
      </c>
      <c r="BI186" s="230">
        <f>IF(N186="nulová",J186,0)</f>
        <v>0</v>
      </c>
      <c r="BJ186" s="17" t="s">
        <v>127</v>
      </c>
      <c r="BK186" s="230">
        <f>ROUND(I186*H186,2)</f>
        <v>0</v>
      </c>
      <c r="BL186" s="17" t="s">
        <v>188</v>
      </c>
      <c r="BM186" s="229" t="s">
        <v>519</v>
      </c>
    </row>
    <row r="187" s="2" customFormat="1" ht="33" customHeight="1">
      <c r="A187" s="38"/>
      <c r="B187" s="39"/>
      <c r="C187" s="218" t="s">
        <v>188</v>
      </c>
      <c r="D187" s="218" t="s">
        <v>183</v>
      </c>
      <c r="E187" s="219" t="s">
        <v>3283</v>
      </c>
      <c r="F187" s="220" t="s">
        <v>3284</v>
      </c>
      <c r="G187" s="221" t="s">
        <v>2454</v>
      </c>
      <c r="H187" s="222">
        <v>16</v>
      </c>
      <c r="I187" s="223"/>
      <c r="J187" s="224">
        <f>ROUND(I187*H187,2)</f>
        <v>0</v>
      </c>
      <c r="K187" s="220" t="s">
        <v>729</v>
      </c>
      <c r="L187" s="44"/>
      <c r="M187" s="225" t="s">
        <v>1</v>
      </c>
      <c r="N187" s="226" t="s">
        <v>45</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188</v>
      </c>
      <c r="AT187" s="229" t="s">
        <v>183</v>
      </c>
      <c r="AU187" s="229" t="s">
        <v>127</v>
      </c>
      <c r="AY187" s="17" t="s">
        <v>181</v>
      </c>
      <c r="BE187" s="230">
        <f>IF(N187="základní",J187,0)</f>
        <v>0</v>
      </c>
      <c r="BF187" s="230">
        <f>IF(N187="snížená",J187,0)</f>
        <v>0</v>
      </c>
      <c r="BG187" s="230">
        <f>IF(N187="zákl. přenesená",J187,0)</f>
        <v>0</v>
      </c>
      <c r="BH187" s="230">
        <f>IF(N187="sníž. přenesená",J187,0)</f>
        <v>0</v>
      </c>
      <c r="BI187" s="230">
        <f>IF(N187="nulová",J187,0)</f>
        <v>0</v>
      </c>
      <c r="BJ187" s="17" t="s">
        <v>127</v>
      </c>
      <c r="BK187" s="230">
        <f>ROUND(I187*H187,2)</f>
        <v>0</v>
      </c>
      <c r="BL187" s="17" t="s">
        <v>188</v>
      </c>
      <c r="BM187" s="229" t="s">
        <v>525</v>
      </c>
    </row>
    <row r="188" s="2" customFormat="1" ht="16.5" customHeight="1">
      <c r="A188" s="38"/>
      <c r="B188" s="39"/>
      <c r="C188" s="218" t="s">
        <v>211</v>
      </c>
      <c r="D188" s="218" t="s">
        <v>183</v>
      </c>
      <c r="E188" s="219" t="s">
        <v>3285</v>
      </c>
      <c r="F188" s="220" t="s">
        <v>3286</v>
      </c>
      <c r="G188" s="221" t="s">
        <v>2454</v>
      </c>
      <c r="H188" s="222">
        <v>2</v>
      </c>
      <c r="I188" s="223"/>
      <c r="J188" s="224">
        <f>ROUND(I188*H188,2)</f>
        <v>0</v>
      </c>
      <c r="K188" s="220" t="s">
        <v>729</v>
      </c>
      <c r="L188" s="44"/>
      <c r="M188" s="225" t="s">
        <v>1</v>
      </c>
      <c r="N188" s="226" t="s">
        <v>45</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188</v>
      </c>
      <c r="AT188" s="229" t="s">
        <v>183</v>
      </c>
      <c r="AU188" s="229" t="s">
        <v>127</v>
      </c>
      <c r="AY188" s="17" t="s">
        <v>181</v>
      </c>
      <c r="BE188" s="230">
        <f>IF(N188="základní",J188,0)</f>
        <v>0</v>
      </c>
      <c r="BF188" s="230">
        <f>IF(N188="snížená",J188,0)</f>
        <v>0</v>
      </c>
      <c r="BG188" s="230">
        <f>IF(N188="zákl. přenesená",J188,0)</f>
        <v>0</v>
      </c>
      <c r="BH188" s="230">
        <f>IF(N188="sníž. přenesená",J188,0)</f>
        <v>0</v>
      </c>
      <c r="BI188" s="230">
        <f>IF(N188="nulová",J188,0)</f>
        <v>0</v>
      </c>
      <c r="BJ188" s="17" t="s">
        <v>127</v>
      </c>
      <c r="BK188" s="230">
        <f>ROUND(I188*H188,2)</f>
        <v>0</v>
      </c>
      <c r="BL188" s="17" t="s">
        <v>188</v>
      </c>
      <c r="BM188" s="229" t="s">
        <v>529</v>
      </c>
    </row>
    <row r="189" s="2" customFormat="1" ht="24.15" customHeight="1">
      <c r="A189" s="38"/>
      <c r="B189" s="39"/>
      <c r="C189" s="218" t="s">
        <v>203</v>
      </c>
      <c r="D189" s="218" t="s">
        <v>183</v>
      </c>
      <c r="E189" s="219" t="s">
        <v>3287</v>
      </c>
      <c r="F189" s="220" t="s">
        <v>3288</v>
      </c>
      <c r="G189" s="221" t="s">
        <v>2454</v>
      </c>
      <c r="H189" s="222">
        <v>2</v>
      </c>
      <c r="I189" s="223"/>
      <c r="J189" s="224">
        <f>ROUND(I189*H189,2)</f>
        <v>0</v>
      </c>
      <c r="K189" s="220" t="s">
        <v>729</v>
      </c>
      <c r="L189" s="44"/>
      <c r="M189" s="225" t="s">
        <v>1</v>
      </c>
      <c r="N189" s="226" t="s">
        <v>45</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188</v>
      </c>
      <c r="AT189" s="229" t="s">
        <v>183</v>
      </c>
      <c r="AU189" s="229" t="s">
        <v>127</v>
      </c>
      <c r="AY189" s="17" t="s">
        <v>181</v>
      </c>
      <c r="BE189" s="230">
        <f>IF(N189="základní",J189,0)</f>
        <v>0</v>
      </c>
      <c r="BF189" s="230">
        <f>IF(N189="snížená",J189,0)</f>
        <v>0</v>
      </c>
      <c r="BG189" s="230">
        <f>IF(N189="zákl. přenesená",J189,0)</f>
        <v>0</v>
      </c>
      <c r="BH189" s="230">
        <f>IF(N189="sníž. přenesená",J189,0)</f>
        <v>0</v>
      </c>
      <c r="BI189" s="230">
        <f>IF(N189="nulová",J189,0)</f>
        <v>0</v>
      </c>
      <c r="BJ189" s="17" t="s">
        <v>127</v>
      </c>
      <c r="BK189" s="230">
        <f>ROUND(I189*H189,2)</f>
        <v>0</v>
      </c>
      <c r="BL189" s="17" t="s">
        <v>188</v>
      </c>
      <c r="BM189" s="229" t="s">
        <v>534</v>
      </c>
    </row>
    <row r="190" s="2" customFormat="1" ht="24.15" customHeight="1">
      <c r="A190" s="38"/>
      <c r="B190" s="39"/>
      <c r="C190" s="218" t="s">
        <v>220</v>
      </c>
      <c r="D190" s="218" t="s">
        <v>183</v>
      </c>
      <c r="E190" s="219" t="s">
        <v>3289</v>
      </c>
      <c r="F190" s="220" t="s">
        <v>3290</v>
      </c>
      <c r="G190" s="221" t="s">
        <v>2621</v>
      </c>
      <c r="H190" s="222">
        <v>1</v>
      </c>
      <c r="I190" s="223"/>
      <c r="J190" s="224">
        <f>ROUND(I190*H190,2)</f>
        <v>0</v>
      </c>
      <c r="K190" s="220" t="s">
        <v>729</v>
      </c>
      <c r="L190" s="44"/>
      <c r="M190" s="225" t="s">
        <v>1</v>
      </c>
      <c r="N190" s="226" t="s">
        <v>45</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188</v>
      </c>
      <c r="AT190" s="229" t="s">
        <v>183</v>
      </c>
      <c r="AU190" s="229" t="s">
        <v>127</v>
      </c>
      <c r="AY190" s="17" t="s">
        <v>181</v>
      </c>
      <c r="BE190" s="230">
        <f>IF(N190="základní",J190,0)</f>
        <v>0</v>
      </c>
      <c r="BF190" s="230">
        <f>IF(N190="snížená",J190,0)</f>
        <v>0</v>
      </c>
      <c r="BG190" s="230">
        <f>IF(N190="zákl. přenesená",J190,0)</f>
        <v>0</v>
      </c>
      <c r="BH190" s="230">
        <f>IF(N190="sníž. přenesená",J190,0)</f>
        <v>0</v>
      </c>
      <c r="BI190" s="230">
        <f>IF(N190="nulová",J190,0)</f>
        <v>0</v>
      </c>
      <c r="BJ190" s="17" t="s">
        <v>127</v>
      </c>
      <c r="BK190" s="230">
        <f>ROUND(I190*H190,2)</f>
        <v>0</v>
      </c>
      <c r="BL190" s="17" t="s">
        <v>188</v>
      </c>
      <c r="BM190" s="229" t="s">
        <v>538</v>
      </c>
    </row>
    <row r="191" s="12" customFormat="1" ht="25.92" customHeight="1">
      <c r="A191" s="12"/>
      <c r="B191" s="202"/>
      <c r="C191" s="203"/>
      <c r="D191" s="204" t="s">
        <v>78</v>
      </c>
      <c r="E191" s="205" t="s">
        <v>2633</v>
      </c>
      <c r="F191" s="205" t="s">
        <v>2634</v>
      </c>
      <c r="G191" s="203"/>
      <c r="H191" s="203"/>
      <c r="I191" s="206"/>
      <c r="J191" s="207">
        <f>BK191</f>
        <v>0</v>
      </c>
      <c r="K191" s="203"/>
      <c r="L191" s="208"/>
      <c r="M191" s="209"/>
      <c r="N191" s="210"/>
      <c r="O191" s="210"/>
      <c r="P191" s="211">
        <f>SUM(P192:P198)</f>
        <v>0</v>
      </c>
      <c r="Q191" s="210"/>
      <c r="R191" s="211">
        <f>SUM(R192:R198)</f>
        <v>0</v>
      </c>
      <c r="S191" s="210"/>
      <c r="T191" s="212">
        <f>SUM(T192:T198)</f>
        <v>0</v>
      </c>
      <c r="U191" s="12"/>
      <c r="V191" s="12"/>
      <c r="W191" s="12"/>
      <c r="X191" s="12"/>
      <c r="Y191" s="12"/>
      <c r="Z191" s="12"/>
      <c r="AA191" s="12"/>
      <c r="AB191" s="12"/>
      <c r="AC191" s="12"/>
      <c r="AD191" s="12"/>
      <c r="AE191" s="12"/>
      <c r="AR191" s="213" t="s">
        <v>188</v>
      </c>
      <c r="AT191" s="214" t="s">
        <v>78</v>
      </c>
      <c r="AU191" s="214" t="s">
        <v>79</v>
      </c>
      <c r="AY191" s="213" t="s">
        <v>181</v>
      </c>
      <c r="BK191" s="215">
        <f>SUM(BK192:BK198)</f>
        <v>0</v>
      </c>
    </row>
    <row r="192" s="2" customFormat="1" ht="16.5" customHeight="1">
      <c r="A192" s="38"/>
      <c r="B192" s="39"/>
      <c r="C192" s="218" t="s">
        <v>86</v>
      </c>
      <c r="D192" s="218" t="s">
        <v>183</v>
      </c>
      <c r="E192" s="219" t="s">
        <v>3047</v>
      </c>
      <c r="F192" s="220" t="s">
        <v>3048</v>
      </c>
      <c r="G192" s="221" t="s">
        <v>3291</v>
      </c>
      <c r="H192" s="222">
        <v>16</v>
      </c>
      <c r="I192" s="223"/>
      <c r="J192" s="224">
        <f>ROUND(I192*H192,2)</f>
        <v>0</v>
      </c>
      <c r="K192" s="220" t="s">
        <v>729</v>
      </c>
      <c r="L192" s="44"/>
      <c r="M192" s="225" t="s">
        <v>1</v>
      </c>
      <c r="N192" s="226" t="s">
        <v>45</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2638</v>
      </c>
      <c r="AT192" s="229" t="s">
        <v>183</v>
      </c>
      <c r="AU192" s="229" t="s">
        <v>86</v>
      </c>
      <c r="AY192" s="17" t="s">
        <v>181</v>
      </c>
      <c r="BE192" s="230">
        <f>IF(N192="základní",J192,0)</f>
        <v>0</v>
      </c>
      <c r="BF192" s="230">
        <f>IF(N192="snížená",J192,0)</f>
        <v>0</v>
      </c>
      <c r="BG192" s="230">
        <f>IF(N192="zákl. přenesená",J192,0)</f>
        <v>0</v>
      </c>
      <c r="BH192" s="230">
        <f>IF(N192="sníž. přenesená",J192,0)</f>
        <v>0</v>
      </c>
      <c r="BI192" s="230">
        <f>IF(N192="nulová",J192,0)</f>
        <v>0</v>
      </c>
      <c r="BJ192" s="17" t="s">
        <v>127</v>
      </c>
      <c r="BK192" s="230">
        <f>ROUND(I192*H192,2)</f>
        <v>0</v>
      </c>
      <c r="BL192" s="17" t="s">
        <v>2638</v>
      </c>
      <c r="BM192" s="229" t="s">
        <v>545</v>
      </c>
    </row>
    <row r="193" s="2" customFormat="1" ht="16.5" customHeight="1">
      <c r="A193" s="38"/>
      <c r="B193" s="39"/>
      <c r="C193" s="218" t="s">
        <v>127</v>
      </c>
      <c r="D193" s="218" t="s">
        <v>183</v>
      </c>
      <c r="E193" s="219" t="s">
        <v>3292</v>
      </c>
      <c r="F193" s="220" t="s">
        <v>3293</v>
      </c>
      <c r="G193" s="221" t="s">
        <v>3291</v>
      </c>
      <c r="H193" s="222">
        <v>16</v>
      </c>
      <c r="I193" s="223"/>
      <c r="J193" s="224">
        <f>ROUND(I193*H193,2)</f>
        <v>0</v>
      </c>
      <c r="K193" s="220" t="s">
        <v>729</v>
      </c>
      <c r="L193" s="44"/>
      <c r="M193" s="225" t="s">
        <v>1</v>
      </c>
      <c r="N193" s="226" t="s">
        <v>45</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2638</v>
      </c>
      <c r="AT193" s="229" t="s">
        <v>183</v>
      </c>
      <c r="AU193" s="229" t="s">
        <v>86</v>
      </c>
      <c r="AY193" s="17" t="s">
        <v>181</v>
      </c>
      <c r="BE193" s="230">
        <f>IF(N193="základní",J193,0)</f>
        <v>0</v>
      </c>
      <c r="BF193" s="230">
        <f>IF(N193="snížená",J193,0)</f>
        <v>0</v>
      </c>
      <c r="BG193" s="230">
        <f>IF(N193="zákl. přenesená",J193,0)</f>
        <v>0</v>
      </c>
      <c r="BH193" s="230">
        <f>IF(N193="sníž. přenesená",J193,0)</f>
        <v>0</v>
      </c>
      <c r="BI193" s="230">
        <f>IF(N193="nulová",J193,0)</f>
        <v>0</v>
      </c>
      <c r="BJ193" s="17" t="s">
        <v>127</v>
      </c>
      <c r="BK193" s="230">
        <f>ROUND(I193*H193,2)</f>
        <v>0</v>
      </c>
      <c r="BL193" s="17" t="s">
        <v>2638</v>
      </c>
      <c r="BM193" s="229" t="s">
        <v>551</v>
      </c>
    </row>
    <row r="194" s="2" customFormat="1" ht="16.5" customHeight="1">
      <c r="A194" s="38"/>
      <c r="B194" s="39"/>
      <c r="C194" s="218" t="s">
        <v>200</v>
      </c>
      <c r="D194" s="218" t="s">
        <v>183</v>
      </c>
      <c r="E194" s="219" t="s">
        <v>3294</v>
      </c>
      <c r="F194" s="220" t="s">
        <v>3295</v>
      </c>
      <c r="G194" s="221" t="s">
        <v>3291</v>
      </c>
      <c r="H194" s="222">
        <v>12</v>
      </c>
      <c r="I194" s="223"/>
      <c r="J194" s="224">
        <f>ROUND(I194*H194,2)</f>
        <v>0</v>
      </c>
      <c r="K194" s="220" t="s">
        <v>729</v>
      </c>
      <c r="L194" s="44"/>
      <c r="M194" s="225" t="s">
        <v>1</v>
      </c>
      <c r="N194" s="226" t="s">
        <v>45</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2638</v>
      </c>
      <c r="AT194" s="229" t="s">
        <v>183</v>
      </c>
      <c r="AU194" s="229" t="s">
        <v>86</v>
      </c>
      <c r="AY194" s="17" t="s">
        <v>181</v>
      </c>
      <c r="BE194" s="230">
        <f>IF(N194="základní",J194,0)</f>
        <v>0</v>
      </c>
      <c r="BF194" s="230">
        <f>IF(N194="snížená",J194,0)</f>
        <v>0</v>
      </c>
      <c r="BG194" s="230">
        <f>IF(N194="zákl. přenesená",J194,0)</f>
        <v>0</v>
      </c>
      <c r="BH194" s="230">
        <f>IF(N194="sníž. přenesená",J194,0)</f>
        <v>0</v>
      </c>
      <c r="BI194" s="230">
        <f>IF(N194="nulová",J194,0)</f>
        <v>0</v>
      </c>
      <c r="BJ194" s="17" t="s">
        <v>127</v>
      </c>
      <c r="BK194" s="230">
        <f>ROUND(I194*H194,2)</f>
        <v>0</v>
      </c>
      <c r="BL194" s="17" t="s">
        <v>2638</v>
      </c>
      <c r="BM194" s="229" t="s">
        <v>556</v>
      </c>
    </row>
    <row r="195" s="2" customFormat="1" ht="16.5" customHeight="1">
      <c r="A195" s="38"/>
      <c r="B195" s="39"/>
      <c r="C195" s="218" t="s">
        <v>188</v>
      </c>
      <c r="D195" s="218" t="s">
        <v>183</v>
      </c>
      <c r="E195" s="219" t="s">
        <v>3296</v>
      </c>
      <c r="F195" s="220" t="s">
        <v>3297</v>
      </c>
      <c r="G195" s="221" t="s">
        <v>3291</v>
      </c>
      <c r="H195" s="222">
        <v>16</v>
      </c>
      <c r="I195" s="223"/>
      <c r="J195" s="224">
        <f>ROUND(I195*H195,2)</f>
        <v>0</v>
      </c>
      <c r="K195" s="220" t="s">
        <v>729</v>
      </c>
      <c r="L195" s="44"/>
      <c r="M195" s="225" t="s">
        <v>1</v>
      </c>
      <c r="N195" s="226" t="s">
        <v>45</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2638</v>
      </c>
      <c r="AT195" s="229" t="s">
        <v>183</v>
      </c>
      <c r="AU195" s="229" t="s">
        <v>86</v>
      </c>
      <c r="AY195" s="17" t="s">
        <v>181</v>
      </c>
      <c r="BE195" s="230">
        <f>IF(N195="základní",J195,0)</f>
        <v>0</v>
      </c>
      <c r="BF195" s="230">
        <f>IF(N195="snížená",J195,0)</f>
        <v>0</v>
      </c>
      <c r="BG195" s="230">
        <f>IF(N195="zákl. přenesená",J195,0)</f>
        <v>0</v>
      </c>
      <c r="BH195" s="230">
        <f>IF(N195="sníž. přenesená",J195,0)</f>
        <v>0</v>
      </c>
      <c r="BI195" s="230">
        <f>IF(N195="nulová",J195,0)</f>
        <v>0</v>
      </c>
      <c r="BJ195" s="17" t="s">
        <v>127</v>
      </c>
      <c r="BK195" s="230">
        <f>ROUND(I195*H195,2)</f>
        <v>0</v>
      </c>
      <c r="BL195" s="17" t="s">
        <v>2638</v>
      </c>
      <c r="BM195" s="229" t="s">
        <v>562</v>
      </c>
    </row>
    <row r="196" s="2" customFormat="1" ht="16.5" customHeight="1">
      <c r="A196" s="38"/>
      <c r="B196" s="39"/>
      <c r="C196" s="218" t="s">
        <v>211</v>
      </c>
      <c r="D196" s="218" t="s">
        <v>183</v>
      </c>
      <c r="E196" s="219" t="s">
        <v>3298</v>
      </c>
      <c r="F196" s="220" t="s">
        <v>3299</v>
      </c>
      <c r="G196" s="221" t="s">
        <v>3291</v>
      </c>
      <c r="H196" s="222">
        <v>12</v>
      </c>
      <c r="I196" s="223"/>
      <c r="J196" s="224">
        <f>ROUND(I196*H196,2)</f>
        <v>0</v>
      </c>
      <c r="K196" s="220" t="s">
        <v>729</v>
      </c>
      <c r="L196" s="44"/>
      <c r="M196" s="225" t="s">
        <v>1</v>
      </c>
      <c r="N196" s="226" t="s">
        <v>45</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2638</v>
      </c>
      <c r="AT196" s="229" t="s">
        <v>183</v>
      </c>
      <c r="AU196" s="229" t="s">
        <v>86</v>
      </c>
      <c r="AY196" s="17" t="s">
        <v>181</v>
      </c>
      <c r="BE196" s="230">
        <f>IF(N196="základní",J196,0)</f>
        <v>0</v>
      </c>
      <c r="BF196" s="230">
        <f>IF(N196="snížená",J196,0)</f>
        <v>0</v>
      </c>
      <c r="BG196" s="230">
        <f>IF(N196="zákl. přenesená",J196,0)</f>
        <v>0</v>
      </c>
      <c r="BH196" s="230">
        <f>IF(N196="sníž. přenesená",J196,0)</f>
        <v>0</v>
      </c>
      <c r="BI196" s="230">
        <f>IF(N196="nulová",J196,0)</f>
        <v>0</v>
      </c>
      <c r="BJ196" s="17" t="s">
        <v>127</v>
      </c>
      <c r="BK196" s="230">
        <f>ROUND(I196*H196,2)</f>
        <v>0</v>
      </c>
      <c r="BL196" s="17" t="s">
        <v>2638</v>
      </c>
      <c r="BM196" s="229" t="s">
        <v>571</v>
      </c>
    </row>
    <row r="197" s="2" customFormat="1" ht="16.5" customHeight="1">
      <c r="A197" s="38"/>
      <c r="B197" s="39"/>
      <c r="C197" s="218" t="s">
        <v>203</v>
      </c>
      <c r="D197" s="218" t="s">
        <v>183</v>
      </c>
      <c r="E197" s="219" t="s">
        <v>3300</v>
      </c>
      <c r="F197" s="220" t="s">
        <v>3301</v>
      </c>
      <c r="G197" s="221" t="s">
        <v>3291</v>
      </c>
      <c r="H197" s="222">
        <v>20</v>
      </c>
      <c r="I197" s="223"/>
      <c r="J197" s="224">
        <f>ROUND(I197*H197,2)</f>
        <v>0</v>
      </c>
      <c r="K197" s="220" t="s">
        <v>729</v>
      </c>
      <c r="L197" s="44"/>
      <c r="M197" s="225" t="s">
        <v>1</v>
      </c>
      <c r="N197" s="226" t="s">
        <v>45</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2638</v>
      </c>
      <c r="AT197" s="229" t="s">
        <v>183</v>
      </c>
      <c r="AU197" s="229" t="s">
        <v>86</v>
      </c>
      <c r="AY197" s="17" t="s">
        <v>181</v>
      </c>
      <c r="BE197" s="230">
        <f>IF(N197="základní",J197,0)</f>
        <v>0</v>
      </c>
      <c r="BF197" s="230">
        <f>IF(N197="snížená",J197,0)</f>
        <v>0</v>
      </c>
      <c r="BG197" s="230">
        <f>IF(N197="zákl. přenesená",J197,0)</f>
        <v>0</v>
      </c>
      <c r="BH197" s="230">
        <f>IF(N197="sníž. přenesená",J197,0)</f>
        <v>0</v>
      </c>
      <c r="BI197" s="230">
        <f>IF(N197="nulová",J197,0)</f>
        <v>0</v>
      </c>
      <c r="BJ197" s="17" t="s">
        <v>127</v>
      </c>
      <c r="BK197" s="230">
        <f>ROUND(I197*H197,2)</f>
        <v>0</v>
      </c>
      <c r="BL197" s="17" t="s">
        <v>2638</v>
      </c>
      <c r="BM197" s="229" t="s">
        <v>575</v>
      </c>
    </row>
    <row r="198" s="2" customFormat="1" ht="24.15" customHeight="1">
      <c r="A198" s="38"/>
      <c r="B198" s="39"/>
      <c r="C198" s="218" t="s">
        <v>220</v>
      </c>
      <c r="D198" s="218" t="s">
        <v>183</v>
      </c>
      <c r="E198" s="219" t="s">
        <v>3302</v>
      </c>
      <c r="F198" s="220" t="s">
        <v>3303</v>
      </c>
      <c r="G198" s="221" t="s">
        <v>3291</v>
      </c>
      <c r="H198" s="222">
        <v>40</v>
      </c>
      <c r="I198" s="223"/>
      <c r="J198" s="224">
        <f>ROUND(I198*H198,2)</f>
        <v>0</v>
      </c>
      <c r="K198" s="220" t="s">
        <v>729</v>
      </c>
      <c r="L198" s="44"/>
      <c r="M198" s="225" t="s">
        <v>1</v>
      </c>
      <c r="N198" s="226" t="s">
        <v>45</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2638</v>
      </c>
      <c r="AT198" s="229" t="s">
        <v>183</v>
      </c>
      <c r="AU198" s="229" t="s">
        <v>86</v>
      </c>
      <c r="AY198" s="17" t="s">
        <v>181</v>
      </c>
      <c r="BE198" s="230">
        <f>IF(N198="základní",J198,0)</f>
        <v>0</v>
      </c>
      <c r="BF198" s="230">
        <f>IF(N198="snížená",J198,0)</f>
        <v>0</v>
      </c>
      <c r="BG198" s="230">
        <f>IF(N198="zákl. přenesená",J198,0)</f>
        <v>0</v>
      </c>
      <c r="BH198" s="230">
        <f>IF(N198="sníž. přenesená",J198,0)</f>
        <v>0</v>
      </c>
      <c r="BI198" s="230">
        <f>IF(N198="nulová",J198,0)</f>
        <v>0</v>
      </c>
      <c r="BJ198" s="17" t="s">
        <v>127</v>
      </c>
      <c r="BK198" s="230">
        <f>ROUND(I198*H198,2)</f>
        <v>0</v>
      </c>
      <c r="BL198" s="17" t="s">
        <v>2638</v>
      </c>
      <c r="BM198" s="229" t="s">
        <v>587</v>
      </c>
    </row>
    <row r="199" s="12" customFormat="1" ht="25.92" customHeight="1">
      <c r="A199" s="12"/>
      <c r="B199" s="202"/>
      <c r="C199" s="203"/>
      <c r="D199" s="204" t="s">
        <v>78</v>
      </c>
      <c r="E199" s="205" t="s">
        <v>132</v>
      </c>
      <c r="F199" s="205" t="s">
        <v>3051</v>
      </c>
      <c r="G199" s="203"/>
      <c r="H199" s="203"/>
      <c r="I199" s="206"/>
      <c r="J199" s="207">
        <f>BK199</f>
        <v>0</v>
      </c>
      <c r="K199" s="203"/>
      <c r="L199" s="208"/>
      <c r="M199" s="209"/>
      <c r="N199" s="210"/>
      <c r="O199" s="210"/>
      <c r="P199" s="211">
        <f>SUM(P200:P203)</f>
        <v>0</v>
      </c>
      <c r="Q199" s="210"/>
      <c r="R199" s="211">
        <f>SUM(R200:R203)</f>
        <v>0</v>
      </c>
      <c r="S199" s="210"/>
      <c r="T199" s="212">
        <f>SUM(T200:T203)</f>
        <v>0</v>
      </c>
      <c r="U199" s="12"/>
      <c r="V199" s="12"/>
      <c r="W199" s="12"/>
      <c r="X199" s="12"/>
      <c r="Y199" s="12"/>
      <c r="Z199" s="12"/>
      <c r="AA199" s="12"/>
      <c r="AB199" s="12"/>
      <c r="AC199" s="12"/>
      <c r="AD199" s="12"/>
      <c r="AE199" s="12"/>
      <c r="AR199" s="213" t="s">
        <v>211</v>
      </c>
      <c r="AT199" s="214" t="s">
        <v>78</v>
      </c>
      <c r="AU199" s="214" t="s">
        <v>79</v>
      </c>
      <c r="AY199" s="213" t="s">
        <v>181</v>
      </c>
      <c r="BK199" s="215">
        <f>SUM(BK200:BK203)</f>
        <v>0</v>
      </c>
    </row>
    <row r="200" s="2" customFormat="1" ht="16.5" customHeight="1">
      <c r="A200" s="38"/>
      <c r="B200" s="39"/>
      <c r="C200" s="218" t="s">
        <v>86</v>
      </c>
      <c r="D200" s="218" t="s">
        <v>183</v>
      </c>
      <c r="E200" s="219" t="s">
        <v>3304</v>
      </c>
      <c r="F200" s="220" t="s">
        <v>3305</v>
      </c>
      <c r="G200" s="221" t="s">
        <v>1473</v>
      </c>
      <c r="H200" s="222">
        <v>1</v>
      </c>
      <c r="I200" s="223"/>
      <c r="J200" s="224">
        <f>ROUND(I200*H200,2)</f>
        <v>0</v>
      </c>
      <c r="K200" s="220" t="s">
        <v>729</v>
      </c>
      <c r="L200" s="44"/>
      <c r="M200" s="225" t="s">
        <v>1</v>
      </c>
      <c r="N200" s="226" t="s">
        <v>45</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188</v>
      </c>
      <c r="AT200" s="229" t="s">
        <v>183</v>
      </c>
      <c r="AU200" s="229" t="s">
        <v>86</v>
      </c>
      <c r="AY200" s="17" t="s">
        <v>181</v>
      </c>
      <c r="BE200" s="230">
        <f>IF(N200="základní",J200,0)</f>
        <v>0</v>
      </c>
      <c r="BF200" s="230">
        <f>IF(N200="snížená",J200,0)</f>
        <v>0</v>
      </c>
      <c r="BG200" s="230">
        <f>IF(N200="zákl. přenesená",J200,0)</f>
        <v>0</v>
      </c>
      <c r="BH200" s="230">
        <f>IF(N200="sníž. přenesená",J200,0)</f>
        <v>0</v>
      </c>
      <c r="BI200" s="230">
        <f>IF(N200="nulová",J200,0)</f>
        <v>0</v>
      </c>
      <c r="BJ200" s="17" t="s">
        <v>127</v>
      </c>
      <c r="BK200" s="230">
        <f>ROUND(I200*H200,2)</f>
        <v>0</v>
      </c>
      <c r="BL200" s="17" t="s">
        <v>188</v>
      </c>
      <c r="BM200" s="229" t="s">
        <v>591</v>
      </c>
    </row>
    <row r="201" s="2" customFormat="1" ht="24.15" customHeight="1">
      <c r="A201" s="38"/>
      <c r="B201" s="39"/>
      <c r="C201" s="218" t="s">
        <v>127</v>
      </c>
      <c r="D201" s="218" t="s">
        <v>183</v>
      </c>
      <c r="E201" s="219" t="s">
        <v>3306</v>
      </c>
      <c r="F201" s="220" t="s">
        <v>3307</v>
      </c>
      <c r="G201" s="221" t="s">
        <v>1473</v>
      </c>
      <c r="H201" s="222">
        <v>1</v>
      </c>
      <c r="I201" s="223"/>
      <c r="J201" s="224">
        <f>ROUND(I201*H201,2)</f>
        <v>0</v>
      </c>
      <c r="K201" s="220" t="s">
        <v>729</v>
      </c>
      <c r="L201" s="44"/>
      <c r="M201" s="225" t="s">
        <v>1</v>
      </c>
      <c r="N201" s="226" t="s">
        <v>45</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188</v>
      </c>
      <c r="AT201" s="229" t="s">
        <v>183</v>
      </c>
      <c r="AU201" s="229" t="s">
        <v>86</v>
      </c>
      <c r="AY201" s="17" t="s">
        <v>181</v>
      </c>
      <c r="BE201" s="230">
        <f>IF(N201="základní",J201,0)</f>
        <v>0</v>
      </c>
      <c r="BF201" s="230">
        <f>IF(N201="snížená",J201,0)</f>
        <v>0</v>
      </c>
      <c r="BG201" s="230">
        <f>IF(N201="zákl. přenesená",J201,0)</f>
        <v>0</v>
      </c>
      <c r="BH201" s="230">
        <f>IF(N201="sníž. přenesená",J201,0)</f>
        <v>0</v>
      </c>
      <c r="BI201" s="230">
        <f>IF(N201="nulová",J201,0)</f>
        <v>0</v>
      </c>
      <c r="BJ201" s="17" t="s">
        <v>127</v>
      </c>
      <c r="BK201" s="230">
        <f>ROUND(I201*H201,2)</f>
        <v>0</v>
      </c>
      <c r="BL201" s="17" t="s">
        <v>188</v>
      </c>
      <c r="BM201" s="229" t="s">
        <v>596</v>
      </c>
    </row>
    <row r="202" s="2" customFormat="1" ht="16.5" customHeight="1">
      <c r="A202" s="38"/>
      <c r="B202" s="39"/>
      <c r="C202" s="218" t="s">
        <v>200</v>
      </c>
      <c r="D202" s="218" t="s">
        <v>183</v>
      </c>
      <c r="E202" s="219" t="s">
        <v>3308</v>
      </c>
      <c r="F202" s="220" t="s">
        <v>3055</v>
      </c>
      <c r="G202" s="221" t="s">
        <v>1473</v>
      </c>
      <c r="H202" s="222">
        <v>1</v>
      </c>
      <c r="I202" s="223"/>
      <c r="J202" s="224">
        <f>ROUND(I202*H202,2)</f>
        <v>0</v>
      </c>
      <c r="K202" s="220" t="s">
        <v>729</v>
      </c>
      <c r="L202" s="44"/>
      <c r="M202" s="225" t="s">
        <v>1</v>
      </c>
      <c r="N202" s="226" t="s">
        <v>45</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188</v>
      </c>
      <c r="AT202" s="229" t="s">
        <v>183</v>
      </c>
      <c r="AU202" s="229" t="s">
        <v>86</v>
      </c>
      <c r="AY202" s="17" t="s">
        <v>181</v>
      </c>
      <c r="BE202" s="230">
        <f>IF(N202="základní",J202,0)</f>
        <v>0</v>
      </c>
      <c r="BF202" s="230">
        <f>IF(N202="snížená",J202,0)</f>
        <v>0</v>
      </c>
      <c r="BG202" s="230">
        <f>IF(N202="zákl. přenesená",J202,0)</f>
        <v>0</v>
      </c>
      <c r="BH202" s="230">
        <f>IF(N202="sníž. přenesená",J202,0)</f>
        <v>0</v>
      </c>
      <c r="BI202" s="230">
        <f>IF(N202="nulová",J202,0)</f>
        <v>0</v>
      </c>
      <c r="BJ202" s="17" t="s">
        <v>127</v>
      </c>
      <c r="BK202" s="230">
        <f>ROUND(I202*H202,2)</f>
        <v>0</v>
      </c>
      <c r="BL202" s="17" t="s">
        <v>188</v>
      </c>
      <c r="BM202" s="229" t="s">
        <v>602</v>
      </c>
    </row>
    <row r="203" s="2" customFormat="1" ht="16.5" customHeight="1">
      <c r="A203" s="38"/>
      <c r="B203" s="39"/>
      <c r="C203" s="218" t="s">
        <v>188</v>
      </c>
      <c r="D203" s="218" t="s">
        <v>183</v>
      </c>
      <c r="E203" s="219" t="s">
        <v>3309</v>
      </c>
      <c r="F203" s="220" t="s">
        <v>3310</v>
      </c>
      <c r="G203" s="221" t="s">
        <v>1473</v>
      </c>
      <c r="H203" s="222">
        <v>1</v>
      </c>
      <c r="I203" s="223"/>
      <c r="J203" s="224">
        <f>ROUND(I203*H203,2)</f>
        <v>0</v>
      </c>
      <c r="K203" s="220" t="s">
        <v>729</v>
      </c>
      <c r="L203" s="44"/>
      <c r="M203" s="284" t="s">
        <v>1</v>
      </c>
      <c r="N203" s="285" t="s">
        <v>45</v>
      </c>
      <c r="O203" s="282"/>
      <c r="P203" s="286">
        <f>O203*H203</f>
        <v>0</v>
      </c>
      <c r="Q203" s="286">
        <v>0</v>
      </c>
      <c r="R203" s="286">
        <f>Q203*H203</f>
        <v>0</v>
      </c>
      <c r="S203" s="286">
        <v>0</v>
      </c>
      <c r="T203" s="287">
        <f>S203*H203</f>
        <v>0</v>
      </c>
      <c r="U203" s="38"/>
      <c r="V203" s="38"/>
      <c r="W203" s="38"/>
      <c r="X203" s="38"/>
      <c r="Y203" s="38"/>
      <c r="Z203" s="38"/>
      <c r="AA203" s="38"/>
      <c r="AB203" s="38"/>
      <c r="AC203" s="38"/>
      <c r="AD203" s="38"/>
      <c r="AE203" s="38"/>
      <c r="AR203" s="229" t="s">
        <v>188</v>
      </c>
      <c r="AT203" s="229" t="s">
        <v>183</v>
      </c>
      <c r="AU203" s="229" t="s">
        <v>86</v>
      </c>
      <c r="AY203" s="17" t="s">
        <v>181</v>
      </c>
      <c r="BE203" s="230">
        <f>IF(N203="základní",J203,0)</f>
        <v>0</v>
      </c>
      <c r="BF203" s="230">
        <f>IF(N203="snížená",J203,0)</f>
        <v>0</v>
      </c>
      <c r="BG203" s="230">
        <f>IF(N203="zákl. přenesená",J203,0)</f>
        <v>0</v>
      </c>
      <c r="BH203" s="230">
        <f>IF(N203="sníž. přenesená",J203,0)</f>
        <v>0</v>
      </c>
      <c r="BI203" s="230">
        <f>IF(N203="nulová",J203,0)</f>
        <v>0</v>
      </c>
      <c r="BJ203" s="17" t="s">
        <v>127</v>
      </c>
      <c r="BK203" s="230">
        <f>ROUND(I203*H203,2)</f>
        <v>0</v>
      </c>
      <c r="BL203" s="17" t="s">
        <v>188</v>
      </c>
      <c r="BM203" s="229" t="s">
        <v>607</v>
      </c>
    </row>
    <row r="204" s="2" customFormat="1" ht="6.96" customHeight="1">
      <c r="A204" s="38"/>
      <c r="B204" s="66"/>
      <c r="C204" s="67"/>
      <c r="D204" s="67"/>
      <c r="E204" s="67"/>
      <c r="F204" s="67"/>
      <c r="G204" s="67"/>
      <c r="H204" s="67"/>
      <c r="I204" s="67"/>
      <c r="J204" s="67"/>
      <c r="K204" s="67"/>
      <c r="L204" s="44"/>
      <c r="M204" s="38"/>
      <c r="O204" s="38"/>
      <c r="P204" s="38"/>
      <c r="Q204" s="38"/>
      <c r="R204" s="38"/>
      <c r="S204" s="38"/>
      <c r="T204" s="38"/>
      <c r="U204" s="38"/>
      <c r="V204" s="38"/>
      <c r="W204" s="38"/>
      <c r="X204" s="38"/>
      <c r="Y204" s="38"/>
      <c r="Z204" s="38"/>
      <c r="AA204" s="38"/>
      <c r="AB204" s="38"/>
      <c r="AC204" s="38"/>
      <c r="AD204" s="38"/>
      <c r="AE204" s="38"/>
    </row>
  </sheetData>
  <sheetProtection sheet="1" autoFilter="0" formatColumns="0" formatRows="0" objects="1" scenarios="1" spinCount="100000" saltValue="CgSOnhgwn5hPNbe8C9bE8e+7rrwWmrTRCwhKDod91TKkFh+fMJnP67AwPYjQGge+qUL36PhMKS+VzNeeF0zPSQ==" hashValue="Hjj6uFDY73E3bzVC1ZHdI7okYqXtRi4jJvkkswXcgB88cFsmXj4ENP0qQ9WoU8VhXFv1nvwtlCW+/Zb8l9JGGA==" algorithmName="SHA-512" password="C24F"/>
  <autoFilter ref="C123:K203"/>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120</v>
      </c>
    </row>
    <row r="3" s="1" customFormat="1" ht="6.96" customHeight="1">
      <c r="B3" s="136"/>
      <c r="C3" s="137"/>
      <c r="D3" s="137"/>
      <c r="E3" s="137"/>
      <c r="F3" s="137"/>
      <c r="G3" s="137"/>
      <c r="H3" s="137"/>
      <c r="I3" s="137"/>
      <c r="J3" s="137"/>
      <c r="K3" s="137"/>
      <c r="L3" s="20"/>
      <c r="AT3" s="17" t="s">
        <v>86</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3311</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ROUND((SUM(BE122:BE191)),  2)</f>
        <v>0</v>
      </c>
      <c r="G33" s="38"/>
      <c r="H33" s="38"/>
      <c r="I33" s="155">
        <v>0.20999999999999999</v>
      </c>
      <c r="J33" s="154">
        <f>ROUND(((SUM(BE122:BE191))*I33),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ROUND((SUM(BF122:BF191)),  2)</f>
        <v>0</v>
      </c>
      <c r="G34" s="38"/>
      <c r="H34" s="38"/>
      <c r="I34" s="155">
        <v>0.12</v>
      </c>
      <c r="J34" s="154">
        <f>ROUND(((SUM(BF122:BF191))*I34),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ROUND((SUM(BG122:BG191)),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ROUND((SUM(BH122:BH191)),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ROUND((SUM(BI122:BI191)),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01.4.7 - MaR</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J122</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3312</v>
      </c>
      <c r="E97" s="182"/>
      <c r="F97" s="182"/>
      <c r="G97" s="182"/>
      <c r="H97" s="182"/>
      <c r="I97" s="182"/>
      <c r="J97" s="183">
        <f>J123</f>
        <v>0</v>
      </c>
      <c r="K97" s="180"/>
      <c r="L97" s="184"/>
      <c r="S97" s="9"/>
      <c r="T97" s="9"/>
      <c r="U97" s="9"/>
      <c r="V97" s="9"/>
      <c r="W97" s="9"/>
      <c r="X97" s="9"/>
      <c r="Y97" s="9"/>
      <c r="Z97" s="9"/>
      <c r="AA97" s="9"/>
      <c r="AB97" s="9"/>
      <c r="AC97" s="9"/>
      <c r="AD97" s="9"/>
      <c r="AE97" s="9"/>
    </row>
    <row r="98" s="9" customFormat="1" ht="24.96" customHeight="1">
      <c r="A98" s="9"/>
      <c r="B98" s="179"/>
      <c r="C98" s="180"/>
      <c r="D98" s="181" t="s">
        <v>3313</v>
      </c>
      <c r="E98" s="182"/>
      <c r="F98" s="182"/>
      <c r="G98" s="182"/>
      <c r="H98" s="182"/>
      <c r="I98" s="182"/>
      <c r="J98" s="183">
        <f>J134</f>
        <v>0</v>
      </c>
      <c r="K98" s="180"/>
      <c r="L98" s="184"/>
      <c r="S98" s="9"/>
      <c r="T98" s="9"/>
      <c r="U98" s="9"/>
      <c r="V98" s="9"/>
      <c r="W98" s="9"/>
      <c r="X98" s="9"/>
      <c r="Y98" s="9"/>
      <c r="Z98" s="9"/>
      <c r="AA98" s="9"/>
      <c r="AB98" s="9"/>
      <c r="AC98" s="9"/>
      <c r="AD98" s="9"/>
      <c r="AE98" s="9"/>
    </row>
    <row r="99" s="9" customFormat="1" ht="24.96" customHeight="1">
      <c r="A99" s="9"/>
      <c r="B99" s="179"/>
      <c r="C99" s="180"/>
      <c r="D99" s="181" t="s">
        <v>3314</v>
      </c>
      <c r="E99" s="182"/>
      <c r="F99" s="182"/>
      <c r="G99" s="182"/>
      <c r="H99" s="182"/>
      <c r="I99" s="182"/>
      <c r="J99" s="183">
        <f>J149</f>
        <v>0</v>
      </c>
      <c r="K99" s="180"/>
      <c r="L99" s="184"/>
      <c r="S99" s="9"/>
      <c r="T99" s="9"/>
      <c r="U99" s="9"/>
      <c r="V99" s="9"/>
      <c r="W99" s="9"/>
      <c r="X99" s="9"/>
      <c r="Y99" s="9"/>
      <c r="Z99" s="9"/>
      <c r="AA99" s="9"/>
      <c r="AB99" s="9"/>
      <c r="AC99" s="9"/>
      <c r="AD99" s="9"/>
      <c r="AE99" s="9"/>
    </row>
    <row r="100" s="9" customFormat="1" ht="24.96" customHeight="1">
      <c r="A100" s="9"/>
      <c r="B100" s="179"/>
      <c r="C100" s="180"/>
      <c r="D100" s="181" t="s">
        <v>3315</v>
      </c>
      <c r="E100" s="182"/>
      <c r="F100" s="182"/>
      <c r="G100" s="182"/>
      <c r="H100" s="182"/>
      <c r="I100" s="182"/>
      <c r="J100" s="183">
        <f>J157</f>
        <v>0</v>
      </c>
      <c r="K100" s="180"/>
      <c r="L100" s="184"/>
      <c r="S100" s="9"/>
      <c r="T100" s="9"/>
      <c r="U100" s="9"/>
      <c r="V100" s="9"/>
      <c r="W100" s="9"/>
      <c r="X100" s="9"/>
      <c r="Y100" s="9"/>
      <c r="Z100" s="9"/>
      <c r="AA100" s="9"/>
      <c r="AB100" s="9"/>
      <c r="AC100" s="9"/>
      <c r="AD100" s="9"/>
      <c r="AE100" s="9"/>
    </row>
    <row r="101" s="9" customFormat="1" ht="24.96" customHeight="1">
      <c r="A101" s="9"/>
      <c r="B101" s="179"/>
      <c r="C101" s="180"/>
      <c r="D101" s="181" t="s">
        <v>3316</v>
      </c>
      <c r="E101" s="182"/>
      <c r="F101" s="182"/>
      <c r="G101" s="182"/>
      <c r="H101" s="182"/>
      <c r="I101" s="182"/>
      <c r="J101" s="183">
        <f>J159</f>
        <v>0</v>
      </c>
      <c r="K101" s="180"/>
      <c r="L101" s="184"/>
      <c r="S101" s="9"/>
      <c r="T101" s="9"/>
      <c r="U101" s="9"/>
      <c r="V101" s="9"/>
      <c r="W101" s="9"/>
      <c r="X101" s="9"/>
      <c r="Y101" s="9"/>
      <c r="Z101" s="9"/>
      <c r="AA101" s="9"/>
      <c r="AB101" s="9"/>
      <c r="AC101" s="9"/>
      <c r="AD101" s="9"/>
      <c r="AE101" s="9"/>
    </row>
    <row r="102" s="9" customFormat="1" ht="24.96" customHeight="1">
      <c r="A102" s="9"/>
      <c r="B102" s="179"/>
      <c r="C102" s="180"/>
      <c r="D102" s="181" t="s">
        <v>3317</v>
      </c>
      <c r="E102" s="182"/>
      <c r="F102" s="182"/>
      <c r="G102" s="182"/>
      <c r="H102" s="182"/>
      <c r="I102" s="182"/>
      <c r="J102" s="183">
        <f>J181</f>
        <v>0</v>
      </c>
      <c r="K102" s="180"/>
      <c r="L102" s="184"/>
      <c r="S102" s="9"/>
      <c r="T102" s="9"/>
      <c r="U102" s="9"/>
      <c r="V102" s="9"/>
      <c r="W102" s="9"/>
      <c r="X102" s="9"/>
      <c r="Y102" s="9"/>
      <c r="Z102" s="9"/>
      <c r="AA102" s="9"/>
      <c r="AB102" s="9"/>
      <c r="AC102" s="9"/>
      <c r="AD102" s="9"/>
      <c r="AE102" s="9"/>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166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74" t="str">
        <f>E7</f>
        <v>0022025 - Transformace Domova pod Kuňkou - areál Ke Tvrzi</v>
      </c>
      <c r="F112" s="32"/>
      <c r="G112" s="32"/>
      <c r="H112" s="32"/>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135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SO 01.4.7 - MaR</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 xml:space="preserve"> </v>
      </c>
      <c r="G116" s="40"/>
      <c r="H116" s="40"/>
      <c r="I116" s="32" t="s">
        <v>22</v>
      </c>
      <c r="J116" s="79" t="str">
        <f>IF(J12="","",J12)</f>
        <v>28. 3. 2025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E15</f>
        <v>Pardubický kraj</v>
      </c>
      <c r="G118" s="40"/>
      <c r="H118" s="40"/>
      <c r="I118" s="32" t="s">
        <v>32</v>
      </c>
      <c r="J118" s="36" t="str">
        <f>E21</f>
        <v>Sinc s.r.o.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30</v>
      </c>
      <c r="D119" s="40"/>
      <c r="E119" s="40"/>
      <c r="F119" s="27" t="str">
        <f>IF(E18="","",E18)</f>
        <v>Vyplň údaj</v>
      </c>
      <c r="G119" s="40"/>
      <c r="H119" s="40"/>
      <c r="I119" s="32" t="s">
        <v>37</v>
      </c>
      <c r="J119" s="36" t="str">
        <f>E24</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1"/>
      <c r="B121" s="192"/>
      <c r="C121" s="193" t="s">
        <v>167</v>
      </c>
      <c r="D121" s="194" t="s">
        <v>64</v>
      </c>
      <c r="E121" s="194" t="s">
        <v>60</v>
      </c>
      <c r="F121" s="194" t="s">
        <v>61</v>
      </c>
      <c r="G121" s="194" t="s">
        <v>168</v>
      </c>
      <c r="H121" s="194" t="s">
        <v>169</v>
      </c>
      <c r="I121" s="194" t="s">
        <v>170</v>
      </c>
      <c r="J121" s="194" t="s">
        <v>139</v>
      </c>
      <c r="K121" s="195" t="s">
        <v>171</v>
      </c>
      <c r="L121" s="196"/>
      <c r="M121" s="100" t="s">
        <v>1</v>
      </c>
      <c r="N121" s="101" t="s">
        <v>43</v>
      </c>
      <c r="O121" s="101" t="s">
        <v>172</v>
      </c>
      <c r="P121" s="101" t="s">
        <v>173</v>
      </c>
      <c r="Q121" s="101" t="s">
        <v>174</v>
      </c>
      <c r="R121" s="101" t="s">
        <v>175</v>
      </c>
      <c r="S121" s="101" t="s">
        <v>176</v>
      </c>
      <c r="T121" s="102" t="s">
        <v>177</v>
      </c>
      <c r="U121" s="191"/>
      <c r="V121" s="191"/>
      <c r="W121" s="191"/>
      <c r="X121" s="191"/>
      <c r="Y121" s="191"/>
      <c r="Z121" s="191"/>
      <c r="AA121" s="191"/>
      <c r="AB121" s="191"/>
      <c r="AC121" s="191"/>
      <c r="AD121" s="191"/>
      <c r="AE121" s="191"/>
    </row>
    <row r="122" s="2" customFormat="1" ht="22.8" customHeight="1">
      <c r="A122" s="38"/>
      <c r="B122" s="39"/>
      <c r="C122" s="107" t="s">
        <v>178</v>
      </c>
      <c r="D122" s="40"/>
      <c r="E122" s="40"/>
      <c r="F122" s="40"/>
      <c r="G122" s="40"/>
      <c r="H122" s="40"/>
      <c r="I122" s="40"/>
      <c r="J122" s="197">
        <f>BK122</f>
        <v>0</v>
      </c>
      <c r="K122" s="40"/>
      <c r="L122" s="44"/>
      <c r="M122" s="103"/>
      <c r="N122" s="198"/>
      <c r="O122" s="104"/>
      <c r="P122" s="199">
        <f>P123+P134+P149+P157+P159+P181</f>
        <v>0</v>
      </c>
      <c r="Q122" s="104"/>
      <c r="R122" s="199">
        <f>R123+R134+R149+R157+R159+R181</f>
        <v>0</v>
      </c>
      <c r="S122" s="104"/>
      <c r="T122" s="200">
        <f>T123+T134+T149+T157+T159+T181</f>
        <v>0</v>
      </c>
      <c r="U122" s="38"/>
      <c r="V122" s="38"/>
      <c r="W122" s="38"/>
      <c r="X122" s="38"/>
      <c r="Y122" s="38"/>
      <c r="Z122" s="38"/>
      <c r="AA122" s="38"/>
      <c r="AB122" s="38"/>
      <c r="AC122" s="38"/>
      <c r="AD122" s="38"/>
      <c r="AE122" s="38"/>
      <c r="AT122" s="17" t="s">
        <v>78</v>
      </c>
      <c r="AU122" s="17" t="s">
        <v>141</v>
      </c>
      <c r="BK122" s="201">
        <f>BK123+BK134+BK149+BK157+BK159+BK181</f>
        <v>0</v>
      </c>
    </row>
    <row r="123" s="12" customFormat="1" ht="25.92" customHeight="1">
      <c r="A123" s="12"/>
      <c r="B123" s="202"/>
      <c r="C123" s="203"/>
      <c r="D123" s="204" t="s">
        <v>78</v>
      </c>
      <c r="E123" s="205" t="s">
        <v>3064</v>
      </c>
      <c r="F123" s="205" t="s">
        <v>3318</v>
      </c>
      <c r="G123" s="203"/>
      <c r="H123" s="203"/>
      <c r="I123" s="206"/>
      <c r="J123" s="207">
        <f>BK123</f>
        <v>0</v>
      </c>
      <c r="K123" s="203"/>
      <c r="L123" s="208"/>
      <c r="M123" s="209"/>
      <c r="N123" s="210"/>
      <c r="O123" s="210"/>
      <c r="P123" s="211">
        <f>SUM(P124:P133)</f>
        <v>0</v>
      </c>
      <c r="Q123" s="210"/>
      <c r="R123" s="211">
        <f>SUM(R124:R133)</f>
        <v>0</v>
      </c>
      <c r="S123" s="210"/>
      <c r="T123" s="212">
        <f>SUM(T124:T133)</f>
        <v>0</v>
      </c>
      <c r="U123" s="12"/>
      <c r="V123" s="12"/>
      <c r="W123" s="12"/>
      <c r="X123" s="12"/>
      <c r="Y123" s="12"/>
      <c r="Z123" s="12"/>
      <c r="AA123" s="12"/>
      <c r="AB123" s="12"/>
      <c r="AC123" s="12"/>
      <c r="AD123" s="12"/>
      <c r="AE123" s="12"/>
      <c r="AR123" s="213" t="s">
        <v>86</v>
      </c>
      <c r="AT123" s="214" t="s">
        <v>78</v>
      </c>
      <c r="AU123" s="214" t="s">
        <v>79</v>
      </c>
      <c r="AY123" s="213" t="s">
        <v>181</v>
      </c>
      <c r="BK123" s="215">
        <f>SUM(BK124:BK133)</f>
        <v>0</v>
      </c>
    </row>
    <row r="124" s="2" customFormat="1" ht="24.15" customHeight="1">
      <c r="A124" s="38"/>
      <c r="B124" s="39"/>
      <c r="C124" s="218" t="s">
        <v>86</v>
      </c>
      <c r="D124" s="218" t="s">
        <v>183</v>
      </c>
      <c r="E124" s="219" t="s">
        <v>3319</v>
      </c>
      <c r="F124" s="220" t="s">
        <v>3320</v>
      </c>
      <c r="G124" s="221" t="s">
        <v>2454</v>
      </c>
      <c r="H124" s="222">
        <v>1</v>
      </c>
      <c r="I124" s="223"/>
      <c r="J124" s="224">
        <f>ROUND(I124*H124,2)</f>
        <v>0</v>
      </c>
      <c r="K124" s="220" t="s">
        <v>729</v>
      </c>
      <c r="L124" s="44"/>
      <c r="M124" s="225" t="s">
        <v>1</v>
      </c>
      <c r="N124" s="226" t="s">
        <v>45</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188</v>
      </c>
      <c r="AT124" s="229" t="s">
        <v>183</v>
      </c>
      <c r="AU124" s="229" t="s">
        <v>86</v>
      </c>
      <c r="AY124" s="17" t="s">
        <v>181</v>
      </c>
      <c r="BE124" s="230">
        <f>IF(N124="základní",J124,0)</f>
        <v>0</v>
      </c>
      <c r="BF124" s="230">
        <f>IF(N124="snížená",J124,0)</f>
        <v>0</v>
      </c>
      <c r="BG124" s="230">
        <f>IF(N124="zákl. přenesená",J124,0)</f>
        <v>0</v>
      </c>
      <c r="BH124" s="230">
        <f>IF(N124="sníž. přenesená",J124,0)</f>
        <v>0</v>
      </c>
      <c r="BI124" s="230">
        <f>IF(N124="nulová",J124,0)</f>
        <v>0</v>
      </c>
      <c r="BJ124" s="17" t="s">
        <v>127</v>
      </c>
      <c r="BK124" s="230">
        <f>ROUND(I124*H124,2)</f>
        <v>0</v>
      </c>
      <c r="BL124" s="17" t="s">
        <v>188</v>
      </c>
      <c r="BM124" s="229" t="s">
        <v>127</v>
      </c>
    </row>
    <row r="125" s="2" customFormat="1" ht="24.15" customHeight="1">
      <c r="A125" s="38"/>
      <c r="B125" s="39"/>
      <c r="C125" s="218" t="s">
        <v>127</v>
      </c>
      <c r="D125" s="218" t="s">
        <v>183</v>
      </c>
      <c r="E125" s="219" t="s">
        <v>3321</v>
      </c>
      <c r="F125" s="220" t="s">
        <v>3322</v>
      </c>
      <c r="G125" s="221" t="s">
        <v>2454</v>
      </c>
      <c r="H125" s="222">
        <v>1</v>
      </c>
      <c r="I125" s="223"/>
      <c r="J125" s="224">
        <f>ROUND(I125*H125,2)</f>
        <v>0</v>
      </c>
      <c r="K125" s="220" t="s">
        <v>729</v>
      </c>
      <c r="L125" s="44"/>
      <c r="M125" s="225" t="s">
        <v>1</v>
      </c>
      <c r="N125" s="226" t="s">
        <v>45</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188</v>
      </c>
      <c r="AT125" s="229" t="s">
        <v>183</v>
      </c>
      <c r="AU125" s="229" t="s">
        <v>86</v>
      </c>
      <c r="AY125" s="17" t="s">
        <v>181</v>
      </c>
      <c r="BE125" s="230">
        <f>IF(N125="základní",J125,0)</f>
        <v>0</v>
      </c>
      <c r="BF125" s="230">
        <f>IF(N125="snížená",J125,0)</f>
        <v>0</v>
      </c>
      <c r="BG125" s="230">
        <f>IF(N125="zákl. přenesená",J125,0)</f>
        <v>0</v>
      </c>
      <c r="BH125" s="230">
        <f>IF(N125="sníž. přenesená",J125,0)</f>
        <v>0</v>
      </c>
      <c r="BI125" s="230">
        <f>IF(N125="nulová",J125,0)</f>
        <v>0</v>
      </c>
      <c r="BJ125" s="17" t="s">
        <v>127</v>
      </c>
      <c r="BK125" s="230">
        <f>ROUND(I125*H125,2)</f>
        <v>0</v>
      </c>
      <c r="BL125" s="17" t="s">
        <v>188</v>
      </c>
      <c r="BM125" s="229" t="s">
        <v>188</v>
      </c>
    </row>
    <row r="126" s="2" customFormat="1" ht="24.15" customHeight="1">
      <c r="A126" s="38"/>
      <c r="B126" s="39"/>
      <c r="C126" s="218" t="s">
        <v>200</v>
      </c>
      <c r="D126" s="218" t="s">
        <v>183</v>
      </c>
      <c r="E126" s="219" t="s">
        <v>3323</v>
      </c>
      <c r="F126" s="220" t="s">
        <v>3324</v>
      </c>
      <c r="G126" s="221" t="s">
        <v>2454</v>
      </c>
      <c r="H126" s="222">
        <v>3</v>
      </c>
      <c r="I126" s="223"/>
      <c r="J126" s="224">
        <f>ROUND(I126*H126,2)</f>
        <v>0</v>
      </c>
      <c r="K126" s="220" t="s">
        <v>729</v>
      </c>
      <c r="L126" s="44"/>
      <c r="M126" s="225" t="s">
        <v>1</v>
      </c>
      <c r="N126" s="226" t="s">
        <v>45</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188</v>
      </c>
      <c r="AT126" s="229" t="s">
        <v>183</v>
      </c>
      <c r="AU126" s="229" t="s">
        <v>86</v>
      </c>
      <c r="AY126" s="17" t="s">
        <v>181</v>
      </c>
      <c r="BE126" s="230">
        <f>IF(N126="základní",J126,0)</f>
        <v>0</v>
      </c>
      <c r="BF126" s="230">
        <f>IF(N126="snížená",J126,0)</f>
        <v>0</v>
      </c>
      <c r="BG126" s="230">
        <f>IF(N126="zákl. přenesená",J126,0)</f>
        <v>0</v>
      </c>
      <c r="BH126" s="230">
        <f>IF(N126="sníž. přenesená",J126,0)</f>
        <v>0</v>
      </c>
      <c r="BI126" s="230">
        <f>IF(N126="nulová",J126,0)</f>
        <v>0</v>
      </c>
      <c r="BJ126" s="17" t="s">
        <v>127</v>
      </c>
      <c r="BK126" s="230">
        <f>ROUND(I126*H126,2)</f>
        <v>0</v>
      </c>
      <c r="BL126" s="17" t="s">
        <v>188</v>
      </c>
      <c r="BM126" s="229" t="s">
        <v>203</v>
      </c>
    </row>
    <row r="127" s="2" customFormat="1" ht="24.15" customHeight="1">
      <c r="A127" s="38"/>
      <c r="B127" s="39"/>
      <c r="C127" s="218" t="s">
        <v>188</v>
      </c>
      <c r="D127" s="218" t="s">
        <v>183</v>
      </c>
      <c r="E127" s="219" t="s">
        <v>3325</v>
      </c>
      <c r="F127" s="220" t="s">
        <v>3326</v>
      </c>
      <c r="G127" s="221" t="s">
        <v>2454</v>
      </c>
      <c r="H127" s="222">
        <v>2</v>
      </c>
      <c r="I127" s="223"/>
      <c r="J127" s="224">
        <f>ROUND(I127*H127,2)</f>
        <v>0</v>
      </c>
      <c r="K127" s="220" t="s">
        <v>729</v>
      </c>
      <c r="L127" s="44"/>
      <c r="M127" s="225" t="s">
        <v>1</v>
      </c>
      <c r="N127" s="226" t="s">
        <v>45</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188</v>
      </c>
      <c r="AT127" s="229" t="s">
        <v>183</v>
      </c>
      <c r="AU127" s="229" t="s">
        <v>86</v>
      </c>
      <c r="AY127" s="17" t="s">
        <v>181</v>
      </c>
      <c r="BE127" s="230">
        <f>IF(N127="základní",J127,0)</f>
        <v>0</v>
      </c>
      <c r="BF127" s="230">
        <f>IF(N127="snížená",J127,0)</f>
        <v>0</v>
      </c>
      <c r="BG127" s="230">
        <f>IF(N127="zákl. přenesená",J127,0)</f>
        <v>0</v>
      </c>
      <c r="BH127" s="230">
        <f>IF(N127="sníž. přenesená",J127,0)</f>
        <v>0</v>
      </c>
      <c r="BI127" s="230">
        <f>IF(N127="nulová",J127,0)</f>
        <v>0</v>
      </c>
      <c r="BJ127" s="17" t="s">
        <v>127</v>
      </c>
      <c r="BK127" s="230">
        <f>ROUND(I127*H127,2)</f>
        <v>0</v>
      </c>
      <c r="BL127" s="17" t="s">
        <v>188</v>
      </c>
      <c r="BM127" s="229" t="s">
        <v>208</v>
      </c>
    </row>
    <row r="128" s="2" customFormat="1" ht="24.15" customHeight="1">
      <c r="A128" s="38"/>
      <c r="B128" s="39"/>
      <c r="C128" s="218" t="s">
        <v>211</v>
      </c>
      <c r="D128" s="218" t="s">
        <v>183</v>
      </c>
      <c r="E128" s="219" t="s">
        <v>3327</v>
      </c>
      <c r="F128" s="220" t="s">
        <v>3328</v>
      </c>
      <c r="G128" s="221" t="s">
        <v>2454</v>
      </c>
      <c r="H128" s="222">
        <v>1</v>
      </c>
      <c r="I128" s="223"/>
      <c r="J128" s="224">
        <f>ROUND(I128*H128,2)</f>
        <v>0</v>
      </c>
      <c r="K128" s="220" t="s">
        <v>729</v>
      </c>
      <c r="L128" s="44"/>
      <c r="M128" s="225" t="s">
        <v>1</v>
      </c>
      <c r="N128" s="226" t="s">
        <v>45</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188</v>
      </c>
      <c r="AT128" s="229" t="s">
        <v>183</v>
      </c>
      <c r="AU128" s="229" t="s">
        <v>86</v>
      </c>
      <c r="AY128" s="17" t="s">
        <v>181</v>
      </c>
      <c r="BE128" s="230">
        <f>IF(N128="základní",J128,0)</f>
        <v>0</v>
      </c>
      <c r="BF128" s="230">
        <f>IF(N128="snížená",J128,0)</f>
        <v>0</v>
      </c>
      <c r="BG128" s="230">
        <f>IF(N128="zákl. přenesená",J128,0)</f>
        <v>0</v>
      </c>
      <c r="BH128" s="230">
        <f>IF(N128="sníž. přenesená",J128,0)</f>
        <v>0</v>
      </c>
      <c r="BI128" s="230">
        <f>IF(N128="nulová",J128,0)</f>
        <v>0</v>
      </c>
      <c r="BJ128" s="17" t="s">
        <v>127</v>
      </c>
      <c r="BK128" s="230">
        <f>ROUND(I128*H128,2)</f>
        <v>0</v>
      </c>
      <c r="BL128" s="17" t="s">
        <v>188</v>
      </c>
      <c r="BM128" s="229" t="s">
        <v>214</v>
      </c>
    </row>
    <row r="129" s="2" customFormat="1" ht="24.15" customHeight="1">
      <c r="A129" s="38"/>
      <c r="B129" s="39"/>
      <c r="C129" s="218" t="s">
        <v>203</v>
      </c>
      <c r="D129" s="218" t="s">
        <v>183</v>
      </c>
      <c r="E129" s="219" t="s">
        <v>3329</v>
      </c>
      <c r="F129" s="220" t="s">
        <v>3330</v>
      </c>
      <c r="G129" s="221" t="s">
        <v>2454</v>
      </c>
      <c r="H129" s="222">
        <v>1</v>
      </c>
      <c r="I129" s="223"/>
      <c r="J129" s="224">
        <f>ROUND(I129*H129,2)</f>
        <v>0</v>
      </c>
      <c r="K129" s="220" t="s">
        <v>729</v>
      </c>
      <c r="L129" s="44"/>
      <c r="M129" s="225" t="s">
        <v>1</v>
      </c>
      <c r="N129" s="226" t="s">
        <v>45</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188</v>
      </c>
      <c r="AT129" s="229" t="s">
        <v>183</v>
      </c>
      <c r="AU129" s="229" t="s">
        <v>86</v>
      </c>
      <c r="AY129" s="17" t="s">
        <v>181</v>
      </c>
      <c r="BE129" s="230">
        <f>IF(N129="základní",J129,0)</f>
        <v>0</v>
      </c>
      <c r="BF129" s="230">
        <f>IF(N129="snížená",J129,0)</f>
        <v>0</v>
      </c>
      <c r="BG129" s="230">
        <f>IF(N129="zákl. přenesená",J129,0)</f>
        <v>0</v>
      </c>
      <c r="BH129" s="230">
        <f>IF(N129="sníž. přenesená",J129,0)</f>
        <v>0</v>
      </c>
      <c r="BI129" s="230">
        <f>IF(N129="nulová",J129,0)</f>
        <v>0</v>
      </c>
      <c r="BJ129" s="17" t="s">
        <v>127</v>
      </c>
      <c r="BK129" s="230">
        <f>ROUND(I129*H129,2)</f>
        <v>0</v>
      </c>
      <c r="BL129" s="17" t="s">
        <v>188</v>
      </c>
      <c r="BM129" s="229" t="s">
        <v>8</v>
      </c>
    </row>
    <row r="130" s="2" customFormat="1" ht="24.15" customHeight="1">
      <c r="A130" s="38"/>
      <c r="B130" s="39"/>
      <c r="C130" s="218" t="s">
        <v>220</v>
      </c>
      <c r="D130" s="218" t="s">
        <v>183</v>
      </c>
      <c r="E130" s="219" t="s">
        <v>3331</v>
      </c>
      <c r="F130" s="220" t="s">
        <v>3332</v>
      </c>
      <c r="G130" s="221" t="s">
        <v>2454</v>
      </c>
      <c r="H130" s="222">
        <v>1</v>
      </c>
      <c r="I130" s="223"/>
      <c r="J130" s="224">
        <f>ROUND(I130*H130,2)</f>
        <v>0</v>
      </c>
      <c r="K130" s="220" t="s">
        <v>729</v>
      </c>
      <c r="L130" s="44"/>
      <c r="M130" s="225" t="s">
        <v>1</v>
      </c>
      <c r="N130" s="226" t="s">
        <v>45</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188</v>
      </c>
      <c r="AT130" s="229" t="s">
        <v>183</v>
      </c>
      <c r="AU130" s="229" t="s">
        <v>86</v>
      </c>
      <c r="AY130" s="17" t="s">
        <v>181</v>
      </c>
      <c r="BE130" s="230">
        <f>IF(N130="základní",J130,0)</f>
        <v>0</v>
      </c>
      <c r="BF130" s="230">
        <f>IF(N130="snížená",J130,0)</f>
        <v>0</v>
      </c>
      <c r="BG130" s="230">
        <f>IF(N130="zákl. přenesená",J130,0)</f>
        <v>0</v>
      </c>
      <c r="BH130" s="230">
        <f>IF(N130="sníž. přenesená",J130,0)</f>
        <v>0</v>
      </c>
      <c r="BI130" s="230">
        <f>IF(N130="nulová",J130,0)</f>
        <v>0</v>
      </c>
      <c r="BJ130" s="17" t="s">
        <v>127</v>
      </c>
      <c r="BK130" s="230">
        <f>ROUND(I130*H130,2)</f>
        <v>0</v>
      </c>
      <c r="BL130" s="17" t="s">
        <v>188</v>
      </c>
      <c r="BM130" s="229" t="s">
        <v>223</v>
      </c>
    </row>
    <row r="131" s="2" customFormat="1" ht="21.75" customHeight="1">
      <c r="A131" s="38"/>
      <c r="B131" s="39"/>
      <c r="C131" s="218" t="s">
        <v>208</v>
      </c>
      <c r="D131" s="218" t="s">
        <v>183</v>
      </c>
      <c r="E131" s="219" t="s">
        <v>3333</v>
      </c>
      <c r="F131" s="220" t="s">
        <v>3334</v>
      </c>
      <c r="G131" s="221" t="s">
        <v>2454</v>
      </c>
      <c r="H131" s="222">
        <v>12</v>
      </c>
      <c r="I131" s="223"/>
      <c r="J131" s="224">
        <f>ROUND(I131*H131,2)</f>
        <v>0</v>
      </c>
      <c r="K131" s="220" t="s">
        <v>729</v>
      </c>
      <c r="L131" s="44"/>
      <c r="M131" s="225" t="s">
        <v>1</v>
      </c>
      <c r="N131" s="226" t="s">
        <v>45</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188</v>
      </c>
      <c r="AT131" s="229" t="s">
        <v>183</v>
      </c>
      <c r="AU131" s="229" t="s">
        <v>86</v>
      </c>
      <c r="AY131" s="17" t="s">
        <v>181</v>
      </c>
      <c r="BE131" s="230">
        <f>IF(N131="základní",J131,0)</f>
        <v>0</v>
      </c>
      <c r="BF131" s="230">
        <f>IF(N131="snížená",J131,0)</f>
        <v>0</v>
      </c>
      <c r="BG131" s="230">
        <f>IF(N131="zákl. přenesená",J131,0)</f>
        <v>0</v>
      </c>
      <c r="BH131" s="230">
        <f>IF(N131="sníž. přenesená",J131,0)</f>
        <v>0</v>
      </c>
      <c r="BI131" s="230">
        <f>IF(N131="nulová",J131,0)</f>
        <v>0</v>
      </c>
      <c r="BJ131" s="17" t="s">
        <v>127</v>
      </c>
      <c r="BK131" s="230">
        <f>ROUND(I131*H131,2)</f>
        <v>0</v>
      </c>
      <c r="BL131" s="17" t="s">
        <v>188</v>
      </c>
      <c r="BM131" s="229" t="s">
        <v>228</v>
      </c>
    </row>
    <row r="132" s="2" customFormat="1" ht="24.15" customHeight="1">
      <c r="A132" s="38"/>
      <c r="B132" s="39"/>
      <c r="C132" s="218" t="s">
        <v>232</v>
      </c>
      <c r="D132" s="218" t="s">
        <v>183</v>
      </c>
      <c r="E132" s="219" t="s">
        <v>3335</v>
      </c>
      <c r="F132" s="220" t="s">
        <v>3336</v>
      </c>
      <c r="G132" s="221" t="s">
        <v>2454</v>
      </c>
      <c r="H132" s="222">
        <v>15</v>
      </c>
      <c r="I132" s="223"/>
      <c r="J132" s="224">
        <f>ROUND(I132*H132,2)</f>
        <v>0</v>
      </c>
      <c r="K132" s="220" t="s">
        <v>729</v>
      </c>
      <c r="L132" s="44"/>
      <c r="M132" s="225" t="s">
        <v>1</v>
      </c>
      <c r="N132" s="226" t="s">
        <v>45</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188</v>
      </c>
      <c r="AT132" s="229" t="s">
        <v>183</v>
      </c>
      <c r="AU132" s="229" t="s">
        <v>86</v>
      </c>
      <c r="AY132" s="17" t="s">
        <v>181</v>
      </c>
      <c r="BE132" s="230">
        <f>IF(N132="základní",J132,0)</f>
        <v>0</v>
      </c>
      <c r="BF132" s="230">
        <f>IF(N132="snížená",J132,0)</f>
        <v>0</v>
      </c>
      <c r="BG132" s="230">
        <f>IF(N132="zákl. přenesená",J132,0)</f>
        <v>0</v>
      </c>
      <c r="BH132" s="230">
        <f>IF(N132="sníž. přenesená",J132,0)</f>
        <v>0</v>
      </c>
      <c r="BI132" s="230">
        <f>IF(N132="nulová",J132,0)</f>
        <v>0</v>
      </c>
      <c r="BJ132" s="17" t="s">
        <v>127</v>
      </c>
      <c r="BK132" s="230">
        <f>ROUND(I132*H132,2)</f>
        <v>0</v>
      </c>
      <c r="BL132" s="17" t="s">
        <v>188</v>
      </c>
      <c r="BM132" s="229" t="s">
        <v>236</v>
      </c>
    </row>
    <row r="133" s="2" customFormat="1" ht="21.75" customHeight="1">
      <c r="A133" s="38"/>
      <c r="B133" s="39"/>
      <c r="C133" s="218" t="s">
        <v>214</v>
      </c>
      <c r="D133" s="218" t="s">
        <v>183</v>
      </c>
      <c r="E133" s="219" t="s">
        <v>3337</v>
      </c>
      <c r="F133" s="220" t="s">
        <v>3338</v>
      </c>
      <c r="G133" s="221" t="s">
        <v>2454</v>
      </c>
      <c r="H133" s="222">
        <v>23</v>
      </c>
      <c r="I133" s="223"/>
      <c r="J133" s="224">
        <f>ROUND(I133*H133,2)</f>
        <v>0</v>
      </c>
      <c r="K133" s="220" t="s">
        <v>729</v>
      </c>
      <c r="L133" s="44"/>
      <c r="M133" s="225" t="s">
        <v>1</v>
      </c>
      <c r="N133" s="226" t="s">
        <v>45</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188</v>
      </c>
      <c r="AT133" s="229" t="s">
        <v>183</v>
      </c>
      <c r="AU133" s="229" t="s">
        <v>86</v>
      </c>
      <c r="AY133" s="17" t="s">
        <v>181</v>
      </c>
      <c r="BE133" s="230">
        <f>IF(N133="základní",J133,0)</f>
        <v>0</v>
      </c>
      <c r="BF133" s="230">
        <f>IF(N133="snížená",J133,0)</f>
        <v>0</v>
      </c>
      <c r="BG133" s="230">
        <f>IF(N133="zákl. přenesená",J133,0)</f>
        <v>0</v>
      </c>
      <c r="BH133" s="230">
        <f>IF(N133="sníž. přenesená",J133,0)</f>
        <v>0</v>
      </c>
      <c r="BI133" s="230">
        <f>IF(N133="nulová",J133,0)</f>
        <v>0</v>
      </c>
      <c r="BJ133" s="17" t="s">
        <v>127</v>
      </c>
      <c r="BK133" s="230">
        <f>ROUND(I133*H133,2)</f>
        <v>0</v>
      </c>
      <c r="BL133" s="17" t="s">
        <v>188</v>
      </c>
      <c r="BM133" s="229" t="s">
        <v>242</v>
      </c>
    </row>
    <row r="134" s="12" customFormat="1" ht="25.92" customHeight="1">
      <c r="A134" s="12"/>
      <c r="B134" s="202"/>
      <c r="C134" s="203"/>
      <c r="D134" s="204" t="s">
        <v>78</v>
      </c>
      <c r="E134" s="205" t="s">
        <v>3100</v>
      </c>
      <c r="F134" s="205" t="s">
        <v>3339</v>
      </c>
      <c r="G134" s="203"/>
      <c r="H134" s="203"/>
      <c r="I134" s="206"/>
      <c r="J134" s="207">
        <f>BK134</f>
        <v>0</v>
      </c>
      <c r="K134" s="203"/>
      <c r="L134" s="208"/>
      <c r="M134" s="209"/>
      <c r="N134" s="210"/>
      <c r="O134" s="210"/>
      <c r="P134" s="211">
        <f>SUM(P135:P148)</f>
        <v>0</v>
      </c>
      <c r="Q134" s="210"/>
      <c r="R134" s="211">
        <f>SUM(R135:R148)</f>
        <v>0</v>
      </c>
      <c r="S134" s="210"/>
      <c r="T134" s="212">
        <f>SUM(T135:T148)</f>
        <v>0</v>
      </c>
      <c r="U134" s="12"/>
      <c r="V134" s="12"/>
      <c r="W134" s="12"/>
      <c r="X134" s="12"/>
      <c r="Y134" s="12"/>
      <c r="Z134" s="12"/>
      <c r="AA134" s="12"/>
      <c r="AB134" s="12"/>
      <c r="AC134" s="12"/>
      <c r="AD134" s="12"/>
      <c r="AE134" s="12"/>
      <c r="AR134" s="213" t="s">
        <v>86</v>
      </c>
      <c r="AT134" s="214" t="s">
        <v>78</v>
      </c>
      <c r="AU134" s="214" t="s">
        <v>79</v>
      </c>
      <c r="AY134" s="213" t="s">
        <v>181</v>
      </c>
      <c r="BK134" s="215">
        <f>SUM(BK135:BK148)</f>
        <v>0</v>
      </c>
    </row>
    <row r="135" s="2" customFormat="1" ht="24.15" customHeight="1">
      <c r="A135" s="38"/>
      <c r="B135" s="39"/>
      <c r="C135" s="218" t="s">
        <v>244</v>
      </c>
      <c r="D135" s="218" t="s">
        <v>183</v>
      </c>
      <c r="E135" s="219" t="s">
        <v>3340</v>
      </c>
      <c r="F135" s="220" t="s">
        <v>3341</v>
      </c>
      <c r="G135" s="221" t="s">
        <v>2454</v>
      </c>
      <c r="H135" s="222">
        <v>3</v>
      </c>
      <c r="I135" s="223"/>
      <c r="J135" s="224">
        <f>ROUND(I135*H135,2)</f>
        <v>0</v>
      </c>
      <c r="K135" s="220" t="s">
        <v>729</v>
      </c>
      <c r="L135" s="44"/>
      <c r="M135" s="225" t="s">
        <v>1</v>
      </c>
      <c r="N135" s="226" t="s">
        <v>45</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188</v>
      </c>
      <c r="AT135" s="229" t="s">
        <v>183</v>
      </c>
      <c r="AU135" s="229" t="s">
        <v>86</v>
      </c>
      <c r="AY135" s="17" t="s">
        <v>181</v>
      </c>
      <c r="BE135" s="230">
        <f>IF(N135="základní",J135,0)</f>
        <v>0</v>
      </c>
      <c r="BF135" s="230">
        <f>IF(N135="snížená",J135,0)</f>
        <v>0</v>
      </c>
      <c r="BG135" s="230">
        <f>IF(N135="zákl. přenesená",J135,0)</f>
        <v>0</v>
      </c>
      <c r="BH135" s="230">
        <f>IF(N135="sníž. přenesená",J135,0)</f>
        <v>0</v>
      </c>
      <c r="BI135" s="230">
        <f>IF(N135="nulová",J135,0)</f>
        <v>0</v>
      </c>
      <c r="BJ135" s="17" t="s">
        <v>127</v>
      </c>
      <c r="BK135" s="230">
        <f>ROUND(I135*H135,2)</f>
        <v>0</v>
      </c>
      <c r="BL135" s="17" t="s">
        <v>188</v>
      </c>
      <c r="BM135" s="229" t="s">
        <v>247</v>
      </c>
    </row>
    <row r="136" s="2" customFormat="1" ht="24.15" customHeight="1">
      <c r="A136" s="38"/>
      <c r="B136" s="39"/>
      <c r="C136" s="218" t="s">
        <v>8</v>
      </c>
      <c r="D136" s="218" t="s">
        <v>183</v>
      </c>
      <c r="E136" s="219" t="s">
        <v>3342</v>
      </c>
      <c r="F136" s="220" t="s">
        <v>3343</v>
      </c>
      <c r="G136" s="221" t="s">
        <v>2454</v>
      </c>
      <c r="H136" s="222">
        <v>3</v>
      </c>
      <c r="I136" s="223"/>
      <c r="J136" s="224">
        <f>ROUND(I136*H136,2)</f>
        <v>0</v>
      </c>
      <c r="K136" s="220" t="s">
        <v>729</v>
      </c>
      <c r="L136" s="44"/>
      <c r="M136" s="225" t="s">
        <v>1</v>
      </c>
      <c r="N136" s="226" t="s">
        <v>45</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188</v>
      </c>
      <c r="AT136" s="229" t="s">
        <v>183</v>
      </c>
      <c r="AU136" s="229" t="s">
        <v>86</v>
      </c>
      <c r="AY136" s="17" t="s">
        <v>181</v>
      </c>
      <c r="BE136" s="230">
        <f>IF(N136="základní",J136,0)</f>
        <v>0</v>
      </c>
      <c r="BF136" s="230">
        <f>IF(N136="snížená",J136,0)</f>
        <v>0</v>
      </c>
      <c r="BG136" s="230">
        <f>IF(N136="zákl. přenesená",J136,0)</f>
        <v>0</v>
      </c>
      <c r="BH136" s="230">
        <f>IF(N136="sníž. přenesená",J136,0)</f>
        <v>0</v>
      </c>
      <c r="BI136" s="230">
        <f>IF(N136="nulová",J136,0)</f>
        <v>0</v>
      </c>
      <c r="BJ136" s="17" t="s">
        <v>127</v>
      </c>
      <c r="BK136" s="230">
        <f>ROUND(I136*H136,2)</f>
        <v>0</v>
      </c>
      <c r="BL136" s="17" t="s">
        <v>188</v>
      </c>
      <c r="BM136" s="229" t="s">
        <v>249</v>
      </c>
    </row>
    <row r="137" s="2" customFormat="1" ht="33" customHeight="1">
      <c r="A137" s="38"/>
      <c r="B137" s="39"/>
      <c r="C137" s="218" t="s">
        <v>251</v>
      </c>
      <c r="D137" s="218" t="s">
        <v>183</v>
      </c>
      <c r="E137" s="219" t="s">
        <v>3344</v>
      </c>
      <c r="F137" s="220" t="s">
        <v>3345</v>
      </c>
      <c r="G137" s="221" t="s">
        <v>2454</v>
      </c>
      <c r="H137" s="222">
        <v>4</v>
      </c>
      <c r="I137" s="223"/>
      <c r="J137" s="224">
        <f>ROUND(I137*H137,2)</f>
        <v>0</v>
      </c>
      <c r="K137" s="220" t="s">
        <v>729</v>
      </c>
      <c r="L137" s="44"/>
      <c r="M137" s="225" t="s">
        <v>1</v>
      </c>
      <c r="N137" s="226" t="s">
        <v>45</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188</v>
      </c>
      <c r="AT137" s="229" t="s">
        <v>183</v>
      </c>
      <c r="AU137" s="229" t="s">
        <v>86</v>
      </c>
      <c r="AY137" s="17" t="s">
        <v>181</v>
      </c>
      <c r="BE137" s="230">
        <f>IF(N137="základní",J137,0)</f>
        <v>0</v>
      </c>
      <c r="BF137" s="230">
        <f>IF(N137="snížená",J137,0)</f>
        <v>0</v>
      </c>
      <c r="BG137" s="230">
        <f>IF(N137="zákl. přenesená",J137,0)</f>
        <v>0</v>
      </c>
      <c r="BH137" s="230">
        <f>IF(N137="sníž. přenesená",J137,0)</f>
        <v>0</v>
      </c>
      <c r="BI137" s="230">
        <f>IF(N137="nulová",J137,0)</f>
        <v>0</v>
      </c>
      <c r="BJ137" s="17" t="s">
        <v>127</v>
      </c>
      <c r="BK137" s="230">
        <f>ROUND(I137*H137,2)</f>
        <v>0</v>
      </c>
      <c r="BL137" s="17" t="s">
        <v>188</v>
      </c>
      <c r="BM137" s="229" t="s">
        <v>254</v>
      </c>
    </row>
    <row r="138" s="2" customFormat="1" ht="24.15" customHeight="1">
      <c r="A138" s="38"/>
      <c r="B138" s="39"/>
      <c r="C138" s="218" t="s">
        <v>223</v>
      </c>
      <c r="D138" s="218" t="s">
        <v>183</v>
      </c>
      <c r="E138" s="219" t="s">
        <v>3346</v>
      </c>
      <c r="F138" s="220" t="s">
        <v>3347</v>
      </c>
      <c r="G138" s="221" t="s">
        <v>2454</v>
      </c>
      <c r="H138" s="222">
        <v>2</v>
      </c>
      <c r="I138" s="223"/>
      <c r="J138" s="224">
        <f>ROUND(I138*H138,2)</f>
        <v>0</v>
      </c>
      <c r="K138" s="220" t="s">
        <v>729</v>
      </c>
      <c r="L138" s="44"/>
      <c r="M138" s="225" t="s">
        <v>1</v>
      </c>
      <c r="N138" s="226" t="s">
        <v>45</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188</v>
      </c>
      <c r="AT138" s="229" t="s">
        <v>183</v>
      </c>
      <c r="AU138" s="229" t="s">
        <v>86</v>
      </c>
      <c r="AY138" s="17" t="s">
        <v>181</v>
      </c>
      <c r="BE138" s="230">
        <f>IF(N138="základní",J138,0)</f>
        <v>0</v>
      </c>
      <c r="BF138" s="230">
        <f>IF(N138="snížená",J138,0)</f>
        <v>0</v>
      </c>
      <c r="BG138" s="230">
        <f>IF(N138="zákl. přenesená",J138,0)</f>
        <v>0</v>
      </c>
      <c r="BH138" s="230">
        <f>IF(N138="sníž. přenesená",J138,0)</f>
        <v>0</v>
      </c>
      <c r="BI138" s="230">
        <f>IF(N138="nulová",J138,0)</f>
        <v>0</v>
      </c>
      <c r="BJ138" s="17" t="s">
        <v>127</v>
      </c>
      <c r="BK138" s="230">
        <f>ROUND(I138*H138,2)</f>
        <v>0</v>
      </c>
      <c r="BL138" s="17" t="s">
        <v>188</v>
      </c>
      <c r="BM138" s="229" t="s">
        <v>259</v>
      </c>
    </row>
    <row r="139" s="2" customFormat="1" ht="24.15" customHeight="1">
      <c r="A139" s="38"/>
      <c r="B139" s="39"/>
      <c r="C139" s="218" t="s">
        <v>262</v>
      </c>
      <c r="D139" s="218" t="s">
        <v>183</v>
      </c>
      <c r="E139" s="219" t="s">
        <v>3348</v>
      </c>
      <c r="F139" s="220" t="s">
        <v>3349</v>
      </c>
      <c r="G139" s="221" t="s">
        <v>2454</v>
      </c>
      <c r="H139" s="222">
        <v>3</v>
      </c>
      <c r="I139" s="223"/>
      <c r="J139" s="224">
        <f>ROUND(I139*H139,2)</f>
        <v>0</v>
      </c>
      <c r="K139" s="220" t="s">
        <v>729</v>
      </c>
      <c r="L139" s="44"/>
      <c r="M139" s="225" t="s">
        <v>1</v>
      </c>
      <c r="N139" s="226" t="s">
        <v>45</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188</v>
      </c>
      <c r="AT139" s="229" t="s">
        <v>183</v>
      </c>
      <c r="AU139" s="229" t="s">
        <v>86</v>
      </c>
      <c r="AY139" s="17" t="s">
        <v>181</v>
      </c>
      <c r="BE139" s="230">
        <f>IF(N139="základní",J139,0)</f>
        <v>0</v>
      </c>
      <c r="BF139" s="230">
        <f>IF(N139="snížená",J139,0)</f>
        <v>0</v>
      </c>
      <c r="BG139" s="230">
        <f>IF(N139="zákl. přenesená",J139,0)</f>
        <v>0</v>
      </c>
      <c r="BH139" s="230">
        <f>IF(N139="sníž. přenesená",J139,0)</f>
        <v>0</v>
      </c>
      <c r="BI139" s="230">
        <f>IF(N139="nulová",J139,0)</f>
        <v>0</v>
      </c>
      <c r="BJ139" s="17" t="s">
        <v>127</v>
      </c>
      <c r="BK139" s="230">
        <f>ROUND(I139*H139,2)</f>
        <v>0</v>
      </c>
      <c r="BL139" s="17" t="s">
        <v>188</v>
      </c>
      <c r="BM139" s="229" t="s">
        <v>265</v>
      </c>
    </row>
    <row r="140" s="2" customFormat="1" ht="24.15" customHeight="1">
      <c r="A140" s="38"/>
      <c r="B140" s="39"/>
      <c r="C140" s="218" t="s">
        <v>228</v>
      </c>
      <c r="D140" s="218" t="s">
        <v>183</v>
      </c>
      <c r="E140" s="219" t="s">
        <v>3350</v>
      </c>
      <c r="F140" s="220" t="s">
        <v>3351</v>
      </c>
      <c r="G140" s="221" t="s">
        <v>2454</v>
      </c>
      <c r="H140" s="222">
        <v>1</v>
      </c>
      <c r="I140" s="223"/>
      <c r="J140" s="224">
        <f>ROUND(I140*H140,2)</f>
        <v>0</v>
      </c>
      <c r="K140" s="220" t="s">
        <v>729</v>
      </c>
      <c r="L140" s="44"/>
      <c r="M140" s="225" t="s">
        <v>1</v>
      </c>
      <c r="N140" s="226" t="s">
        <v>45</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188</v>
      </c>
      <c r="AT140" s="229" t="s">
        <v>183</v>
      </c>
      <c r="AU140" s="229" t="s">
        <v>86</v>
      </c>
      <c r="AY140" s="17" t="s">
        <v>181</v>
      </c>
      <c r="BE140" s="230">
        <f>IF(N140="základní",J140,0)</f>
        <v>0</v>
      </c>
      <c r="BF140" s="230">
        <f>IF(N140="snížená",J140,0)</f>
        <v>0</v>
      </c>
      <c r="BG140" s="230">
        <f>IF(N140="zákl. přenesená",J140,0)</f>
        <v>0</v>
      </c>
      <c r="BH140" s="230">
        <f>IF(N140="sníž. přenesená",J140,0)</f>
        <v>0</v>
      </c>
      <c r="BI140" s="230">
        <f>IF(N140="nulová",J140,0)</f>
        <v>0</v>
      </c>
      <c r="BJ140" s="17" t="s">
        <v>127</v>
      </c>
      <c r="BK140" s="230">
        <f>ROUND(I140*H140,2)</f>
        <v>0</v>
      </c>
      <c r="BL140" s="17" t="s">
        <v>188</v>
      </c>
      <c r="BM140" s="229" t="s">
        <v>269</v>
      </c>
    </row>
    <row r="141" s="2" customFormat="1" ht="44.25" customHeight="1">
      <c r="A141" s="38"/>
      <c r="B141" s="39"/>
      <c r="C141" s="218" t="s">
        <v>275</v>
      </c>
      <c r="D141" s="218" t="s">
        <v>183</v>
      </c>
      <c r="E141" s="219" t="s">
        <v>3352</v>
      </c>
      <c r="F141" s="220" t="s">
        <v>3353</v>
      </c>
      <c r="G141" s="221" t="s">
        <v>2454</v>
      </c>
      <c r="H141" s="222">
        <v>2</v>
      </c>
      <c r="I141" s="223"/>
      <c r="J141" s="224">
        <f>ROUND(I141*H141,2)</f>
        <v>0</v>
      </c>
      <c r="K141" s="220" t="s">
        <v>729</v>
      </c>
      <c r="L141" s="44"/>
      <c r="M141" s="225" t="s">
        <v>1</v>
      </c>
      <c r="N141" s="226" t="s">
        <v>45</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188</v>
      </c>
      <c r="AT141" s="229" t="s">
        <v>183</v>
      </c>
      <c r="AU141" s="229" t="s">
        <v>86</v>
      </c>
      <c r="AY141" s="17" t="s">
        <v>181</v>
      </c>
      <c r="BE141" s="230">
        <f>IF(N141="základní",J141,0)</f>
        <v>0</v>
      </c>
      <c r="BF141" s="230">
        <f>IF(N141="snížená",J141,0)</f>
        <v>0</v>
      </c>
      <c r="BG141" s="230">
        <f>IF(N141="zákl. přenesená",J141,0)</f>
        <v>0</v>
      </c>
      <c r="BH141" s="230">
        <f>IF(N141="sníž. přenesená",J141,0)</f>
        <v>0</v>
      </c>
      <c r="BI141" s="230">
        <f>IF(N141="nulová",J141,0)</f>
        <v>0</v>
      </c>
      <c r="BJ141" s="17" t="s">
        <v>127</v>
      </c>
      <c r="BK141" s="230">
        <f>ROUND(I141*H141,2)</f>
        <v>0</v>
      </c>
      <c r="BL141" s="17" t="s">
        <v>188</v>
      </c>
      <c r="BM141" s="229" t="s">
        <v>278</v>
      </c>
    </row>
    <row r="142" s="2" customFormat="1" ht="33" customHeight="1">
      <c r="A142" s="38"/>
      <c r="B142" s="39"/>
      <c r="C142" s="218" t="s">
        <v>236</v>
      </c>
      <c r="D142" s="218" t="s">
        <v>183</v>
      </c>
      <c r="E142" s="219" t="s">
        <v>3354</v>
      </c>
      <c r="F142" s="220" t="s">
        <v>3355</v>
      </c>
      <c r="G142" s="221" t="s">
        <v>2454</v>
      </c>
      <c r="H142" s="222">
        <v>1</v>
      </c>
      <c r="I142" s="223"/>
      <c r="J142" s="224">
        <f>ROUND(I142*H142,2)</f>
        <v>0</v>
      </c>
      <c r="K142" s="220" t="s">
        <v>729</v>
      </c>
      <c r="L142" s="44"/>
      <c r="M142" s="225" t="s">
        <v>1</v>
      </c>
      <c r="N142" s="226" t="s">
        <v>45</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188</v>
      </c>
      <c r="AT142" s="229" t="s">
        <v>183</v>
      </c>
      <c r="AU142" s="229" t="s">
        <v>86</v>
      </c>
      <c r="AY142" s="17" t="s">
        <v>181</v>
      </c>
      <c r="BE142" s="230">
        <f>IF(N142="základní",J142,0)</f>
        <v>0</v>
      </c>
      <c r="BF142" s="230">
        <f>IF(N142="snížená",J142,0)</f>
        <v>0</v>
      </c>
      <c r="BG142" s="230">
        <f>IF(N142="zákl. přenesená",J142,0)</f>
        <v>0</v>
      </c>
      <c r="BH142" s="230">
        <f>IF(N142="sníž. přenesená",J142,0)</f>
        <v>0</v>
      </c>
      <c r="BI142" s="230">
        <f>IF(N142="nulová",J142,0)</f>
        <v>0</v>
      </c>
      <c r="BJ142" s="17" t="s">
        <v>127</v>
      </c>
      <c r="BK142" s="230">
        <f>ROUND(I142*H142,2)</f>
        <v>0</v>
      </c>
      <c r="BL142" s="17" t="s">
        <v>188</v>
      </c>
      <c r="BM142" s="229" t="s">
        <v>283</v>
      </c>
    </row>
    <row r="143" s="2" customFormat="1" ht="24.15" customHeight="1">
      <c r="A143" s="38"/>
      <c r="B143" s="39"/>
      <c r="C143" s="218" t="s">
        <v>286</v>
      </c>
      <c r="D143" s="218" t="s">
        <v>183</v>
      </c>
      <c r="E143" s="219" t="s">
        <v>3356</v>
      </c>
      <c r="F143" s="220" t="s">
        <v>3357</v>
      </c>
      <c r="G143" s="221" t="s">
        <v>2454</v>
      </c>
      <c r="H143" s="222">
        <v>4</v>
      </c>
      <c r="I143" s="223"/>
      <c r="J143" s="224">
        <f>ROUND(I143*H143,2)</f>
        <v>0</v>
      </c>
      <c r="K143" s="220" t="s">
        <v>729</v>
      </c>
      <c r="L143" s="44"/>
      <c r="M143" s="225" t="s">
        <v>1</v>
      </c>
      <c r="N143" s="226" t="s">
        <v>45</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188</v>
      </c>
      <c r="AT143" s="229" t="s">
        <v>183</v>
      </c>
      <c r="AU143" s="229" t="s">
        <v>86</v>
      </c>
      <c r="AY143" s="17" t="s">
        <v>181</v>
      </c>
      <c r="BE143" s="230">
        <f>IF(N143="základní",J143,0)</f>
        <v>0</v>
      </c>
      <c r="BF143" s="230">
        <f>IF(N143="snížená",J143,0)</f>
        <v>0</v>
      </c>
      <c r="BG143" s="230">
        <f>IF(N143="zákl. přenesená",J143,0)</f>
        <v>0</v>
      </c>
      <c r="BH143" s="230">
        <f>IF(N143="sníž. přenesená",J143,0)</f>
        <v>0</v>
      </c>
      <c r="BI143" s="230">
        <f>IF(N143="nulová",J143,0)</f>
        <v>0</v>
      </c>
      <c r="BJ143" s="17" t="s">
        <v>127</v>
      </c>
      <c r="BK143" s="230">
        <f>ROUND(I143*H143,2)</f>
        <v>0</v>
      </c>
      <c r="BL143" s="17" t="s">
        <v>188</v>
      </c>
      <c r="BM143" s="229" t="s">
        <v>289</v>
      </c>
    </row>
    <row r="144" s="2" customFormat="1" ht="24.15" customHeight="1">
      <c r="A144" s="38"/>
      <c r="B144" s="39"/>
      <c r="C144" s="218" t="s">
        <v>242</v>
      </c>
      <c r="D144" s="218" t="s">
        <v>183</v>
      </c>
      <c r="E144" s="219" t="s">
        <v>3358</v>
      </c>
      <c r="F144" s="220" t="s">
        <v>3359</v>
      </c>
      <c r="G144" s="221" t="s">
        <v>2454</v>
      </c>
      <c r="H144" s="222">
        <v>1</v>
      </c>
      <c r="I144" s="223"/>
      <c r="J144" s="224">
        <f>ROUND(I144*H144,2)</f>
        <v>0</v>
      </c>
      <c r="K144" s="220" t="s">
        <v>729</v>
      </c>
      <c r="L144" s="44"/>
      <c r="M144" s="225" t="s">
        <v>1</v>
      </c>
      <c r="N144" s="226" t="s">
        <v>45</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188</v>
      </c>
      <c r="AT144" s="229" t="s">
        <v>183</v>
      </c>
      <c r="AU144" s="229" t="s">
        <v>86</v>
      </c>
      <c r="AY144" s="17" t="s">
        <v>181</v>
      </c>
      <c r="BE144" s="230">
        <f>IF(N144="základní",J144,0)</f>
        <v>0</v>
      </c>
      <c r="BF144" s="230">
        <f>IF(N144="snížená",J144,0)</f>
        <v>0</v>
      </c>
      <c r="BG144" s="230">
        <f>IF(N144="zákl. přenesená",J144,0)</f>
        <v>0</v>
      </c>
      <c r="BH144" s="230">
        <f>IF(N144="sníž. přenesená",J144,0)</f>
        <v>0</v>
      </c>
      <c r="BI144" s="230">
        <f>IF(N144="nulová",J144,0)</f>
        <v>0</v>
      </c>
      <c r="BJ144" s="17" t="s">
        <v>127</v>
      </c>
      <c r="BK144" s="230">
        <f>ROUND(I144*H144,2)</f>
        <v>0</v>
      </c>
      <c r="BL144" s="17" t="s">
        <v>188</v>
      </c>
      <c r="BM144" s="229" t="s">
        <v>293</v>
      </c>
    </row>
    <row r="145" s="2" customFormat="1" ht="24.15" customHeight="1">
      <c r="A145" s="38"/>
      <c r="B145" s="39"/>
      <c r="C145" s="218" t="s">
        <v>7</v>
      </c>
      <c r="D145" s="218" t="s">
        <v>183</v>
      </c>
      <c r="E145" s="219" t="s">
        <v>3360</v>
      </c>
      <c r="F145" s="220" t="s">
        <v>3361</v>
      </c>
      <c r="G145" s="221" t="s">
        <v>2454</v>
      </c>
      <c r="H145" s="222">
        <v>28</v>
      </c>
      <c r="I145" s="223"/>
      <c r="J145" s="224">
        <f>ROUND(I145*H145,2)</f>
        <v>0</v>
      </c>
      <c r="K145" s="220" t="s">
        <v>729</v>
      </c>
      <c r="L145" s="44"/>
      <c r="M145" s="225" t="s">
        <v>1</v>
      </c>
      <c r="N145" s="226" t="s">
        <v>45</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188</v>
      </c>
      <c r="AT145" s="229" t="s">
        <v>183</v>
      </c>
      <c r="AU145" s="229" t="s">
        <v>86</v>
      </c>
      <c r="AY145" s="17" t="s">
        <v>181</v>
      </c>
      <c r="BE145" s="230">
        <f>IF(N145="základní",J145,0)</f>
        <v>0</v>
      </c>
      <c r="BF145" s="230">
        <f>IF(N145="snížená",J145,0)</f>
        <v>0</v>
      </c>
      <c r="BG145" s="230">
        <f>IF(N145="zákl. přenesená",J145,0)</f>
        <v>0</v>
      </c>
      <c r="BH145" s="230">
        <f>IF(N145="sníž. přenesená",J145,0)</f>
        <v>0</v>
      </c>
      <c r="BI145" s="230">
        <f>IF(N145="nulová",J145,0)</f>
        <v>0</v>
      </c>
      <c r="BJ145" s="17" t="s">
        <v>127</v>
      </c>
      <c r="BK145" s="230">
        <f>ROUND(I145*H145,2)</f>
        <v>0</v>
      </c>
      <c r="BL145" s="17" t="s">
        <v>188</v>
      </c>
      <c r="BM145" s="229" t="s">
        <v>298</v>
      </c>
    </row>
    <row r="146" s="2" customFormat="1" ht="37.8" customHeight="1">
      <c r="A146" s="38"/>
      <c r="B146" s="39"/>
      <c r="C146" s="218" t="s">
        <v>247</v>
      </c>
      <c r="D146" s="218" t="s">
        <v>183</v>
      </c>
      <c r="E146" s="219" t="s">
        <v>3362</v>
      </c>
      <c r="F146" s="220" t="s">
        <v>3363</v>
      </c>
      <c r="G146" s="221" t="s">
        <v>2454</v>
      </c>
      <c r="H146" s="222">
        <v>23</v>
      </c>
      <c r="I146" s="223"/>
      <c r="J146" s="224">
        <f>ROUND(I146*H146,2)</f>
        <v>0</v>
      </c>
      <c r="K146" s="220" t="s">
        <v>729</v>
      </c>
      <c r="L146" s="44"/>
      <c r="M146" s="225" t="s">
        <v>1</v>
      </c>
      <c r="N146" s="226" t="s">
        <v>45</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188</v>
      </c>
      <c r="AT146" s="229" t="s">
        <v>183</v>
      </c>
      <c r="AU146" s="229" t="s">
        <v>86</v>
      </c>
      <c r="AY146" s="17" t="s">
        <v>181</v>
      </c>
      <c r="BE146" s="230">
        <f>IF(N146="základní",J146,0)</f>
        <v>0</v>
      </c>
      <c r="BF146" s="230">
        <f>IF(N146="snížená",J146,0)</f>
        <v>0</v>
      </c>
      <c r="BG146" s="230">
        <f>IF(N146="zákl. přenesená",J146,0)</f>
        <v>0</v>
      </c>
      <c r="BH146" s="230">
        <f>IF(N146="sníž. přenesená",J146,0)</f>
        <v>0</v>
      </c>
      <c r="BI146" s="230">
        <f>IF(N146="nulová",J146,0)</f>
        <v>0</v>
      </c>
      <c r="BJ146" s="17" t="s">
        <v>127</v>
      </c>
      <c r="BK146" s="230">
        <f>ROUND(I146*H146,2)</f>
        <v>0</v>
      </c>
      <c r="BL146" s="17" t="s">
        <v>188</v>
      </c>
      <c r="BM146" s="229" t="s">
        <v>305</v>
      </c>
    </row>
    <row r="147" s="2" customFormat="1" ht="33" customHeight="1">
      <c r="A147" s="38"/>
      <c r="B147" s="39"/>
      <c r="C147" s="218" t="s">
        <v>310</v>
      </c>
      <c r="D147" s="218" t="s">
        <v>183</v>
      </c>
      <c r="E147" s="219" t="s">
        <v>3364</v>
      </c>
      <c r="F147" s="220" t="s">
        <v>3365</v>
      </c>
      <c r="G147" s="221" t="s">
        <v>2454</v>
      </c>
      <c r="H147" s="222">
        <v>5</v>
      </c>
      <c r="I147" s="223"/>
      <c r="J147" s="224">
        <f>ROUND(I147*H147,2)</f>
        <v>0</v>
      </c>
      <c r="K147" s="220" t="s">
        <v>729</v>
      </c>
      <c r="L147" s="44"/>
      <c r="M147" s="225" t="s">
        <v>1</v>
      </c>
      <c r="N147" s="226" t="s">
        <v>45</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188</v>
      </c>
      <c r="AT147" s="229" t="s">
        <v>183</v>
      </c>
      <c r="AU147" s="229" t="s">
        <v>86</v>
      </c>
      <c r="AY147" s="17" t="s">
        <v>181</v>
      </c>
      <c r="BE147" s="230">
        <f>IF(N147="základní",J147,0)</f>
        <v>0</v>
      </c>
      <c r="BF147" s="230">
        <f>IF(N147="snížená",J147,0)</f>
        <v>0</v>
      </c>
      <c r="BG147" s="230">
        <f>IF(N147="zákl. přenesená",J147,0)</f>
        <v>0</v>
      </c>
      <c r="BH147" s="230">
        <f>IF(N147="sníž. přenesená",J147,0)</f>
        <v>0</v>
      </c>
      <c r="BI147" s="230">
        <f>IF(N147="nulová",J147,0)</f>
        <v>0</v>
      </c>
      <c r="BJ147" s="17" t="s">
        <v>127</v>
      </c>
      <c r="BK147" s="230">
        <f>ROUND(I147*H147,2)</f>
        <v>0</v>
      </c>
      <c r="BL147" s="17" t="s">
        <v>188</v>
      </c>
      <c r="BM147" s="229" t="s">
        <v>313</v>
      </c>
    </row>
    <row r="148" s="2" customFormat="1" ht="24.15" customHeight="1">
      <c r="A148" s="38"/>
      <c r="B148" s="39"/>
      <c r="C148" s="218" t="s">
        <v>249</v>
      </c>
      <c r="D148" s="218" t="s">
        <v>183</v>
      </c>
      <c r="E148" s="219" t="s">
        <v>3366</v>
      </c>
      <c r="F148" s="220" t="s">
        <v>3367</v>
      </c>
      <c r="G148" s="221" t="s">
        <v>2454</v>
      </c>
      <c r="H148" s="222">
        <v>2</v>
      </c>
      <c r="I148" s="223"/>
      <c r="J148" s="224">
        <f>ROUND(I148*H148,2)</f>
        <v>0</v>
      </c>
      <c r="K148" s="220" t="s">
        <v>729</v>
      </c>
      <c r="L148" s="44"/>
      <c r="M148" s="225" t="s">
        <v>1</v>
      </c>
      <c r="N148" s="226" t="s">
        <v>45</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188</v>
      </c>
      <c r="AT148" s="229" t="s">
        <v>183</v>
      </c>
      <c r="AU148" s="229" t="s">
        <v>86</v>
      </c>
      <c r="AY148" s="17" t="s">
        <v>181</v>
      </c>
      <c r="BE148" s="230">
        <f>IF(N148="základní",J148,0)</f>
        <v>0</v>
      </c>
      <c r="BF148" s="230">
        <f>IF(N148="snížená",J148,0)</f>
        <v>0</v>
      </c>
      <c r="BG148" s="230">
        <f>IF(N148="zákl. přenesená",J148,0)</f>
        <v>0</v>
      </c>
      <c r="BH148" s="230">
        <f>IF(N148="sníž. přenesená",J148,0)</f>
        <v>0</v>
      </c>
      <c r="BI148" s="230">
        <f>IF(N148="nulová",J148,0)</f>
        <v>0</v>
      </c>
      <c r="BJ148" s="17" t="s">
        <v>127</v>
      </c>
      <c r="BK148" s="230">
        <f>ROUND(I148*H148,2)</f>
        <v>0</v>
      </c>
      <c r="BL148" s="17" t="s">
        <v>188</v>
      </c>
      <c r="BM148" s="229" t="s">
        <v>317</v>
      </c>
    </row>
    <row r="149" s="12" customFormat="1" ht="25.92" customHeight="1">
      <c r="A149" s="12"/>
      <c r="B149" s="202"/>
      <c r="C149" s="203"/>
      <c r="D149" s="204" t="s">
        <v>78</v>
      </c>
      <c r="E149" s="205" t="s">
        <v>3102</v>
      </c>
      <c r="F149" s="205" t="s">
        <v>3368</v>
      </c>
      <c r="G149" s="203"/>
      <c r="H149" s="203"/>
      <c r="I149" s="206"/>
      <c r="J149" s="207">
        <f>BK149</f>
        <v>0</v>
      </c>
      <c r="K149" s="203"/>
      <c r="L149" s="208"/>
      <c r="M149" s="209"/>
      <c r="N149" s="210"/>
      <c r="O149" s="210"/>
      <c r="P149" s="211">
        <f>SUM(P150:P156)</f>
        <v>0</v>
      </c>
      <c r="Q149" s="210"/>
      <c r="R149" s="211">
        <f>SUM(R150:R156)</f>
        <v>0</v>
      </c>
      <c r="S149" s="210"/>
      <c r="T149" s="212">
        <f>SUM(T150:T156)</f>
        <v>0</v>
      </c>
      <c r="U149" s="12"/>
      <c r="V149" s="12"/>
      <c r="W149" s="12"/>
      <c r="X149" s="12"/>
      <c r="Y149" s="12"/>
      <c r="Z149" s="12"/>
      <c r="AA149" s="12"/>
      <c r="AB149" s="12"/>
      <c r="AC149" s="12"/>
      <c r="AD149" s="12"/>
      <c r="AE149" s="12"/>
      <c r="AR149" s="213" t="s">
        <v>86</v>
      </c>
      <c r="AT149" s="214" t="s">
        <v>78</v>
      </c>
      <c r="AU149" s="214" t="s">
        <v>79</v>
      </c>
      <c r="AY149" s="213" t="s">
        <v>181</v>
      </c>
      <c r="BK149" s="215">
        <f>SUM(BK150:BK156)</f>
        <v>0</v>
      </c>
    </row>
    <row r="150" s="2" customFormat="1" ht="24.15" customHeight="1">
      <c r="A150" s="38"/>
      <c r="B150" s="39"/>
      <c r="C150" s="218" t="s">
        <v>322</v>
      </c>
      <c r="D150" s="218" t="s">
        <v>183</v>
      </c>
      <c r="E150" s="219" t="s">
        <v>3369</v>
      </c>
      <c r="F150" s="220" t="s">
        <v>3370</v>
      </c>
      <c r="G150" s="221" t="s">
        <v>2454</v>
      </c>
      <c r="H150" s="222">
        <v>2</v>
      </c>
      <c r="I150" s="223"/>
      <c r="J150" s="224">
        <f>ROUND(I150*H150,2)</f>
        <v>0</v>
      </c>
      <c r="K150" s="220" t="s">
        <v>729</v>
      </c>
      <c r="L150" s="44"/>
      <c r="M150" s="225" t="s">
        <v>1</v>
      </c>
      <c r="N150" s="226" t="s">
        <v>45</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188</v>
      </c>
      <c r="AT150" s="229" t="s">
        <v>183</v>
      </c>
      <c r="AU150" s="229" t="s">
        <v>86</v>
      </c>
      <c r="AY150" s="17" t="s">
        <v>181</v>
      </c>
      <c r="BE150" s="230">
        <f>IF(N150="základní",J150,0)</f>
        <v>0</v>
      </c>
      <c r="BF150" s="230">
        <f>IF(N150="snížená",J150,0)</f>
        <v>0</v>
      </c>
      <c r="BG150" s="230">
        <f>IF(N150="zákl. přenesená",J150,0)</f>
        <v>0</v>
      </c>
      <c r="BH150" s="230">
        <f>IF(N150="sníž. přenesená",J150,0)</f>
        <v>0</v>
      </c>
      <c r="BI150" s="230">
        <f>IF(N150="nulová",J150,0)</f>
        <v>0</v>
      </c>
      <c r="BJ150" s="17" t="s">
        <v>127</v>
      </c>
      <c r="BK150" s="230">
        <f>ROUND(I150*H150,2)</f>
        <v>0</v>
      </c>
      <c r="BL150" s="17" t="s">
        <v>188</v>
      </c>
      <c r="BM150" s="229" t="s">
        <v>325</v>
      </c>
    </row>
    <row r="151" s="2" customFormat="1" ht="21.75" customHeight="1">
      <c r="A151" s="38"/>
      <c r="B151" s="39"/>
      <c r="C151" s="218" t="s">
        <v>254</v>
      </c>
      <c r="D151" s="218" t="s">
        <v>183</v>
      </c>
      <c r="E151" s="219" t="s">
        <v>3371</v>
      </c>
      <c r="F151" s="220" t="s">
        <v>3372</v>
      </c>
      <c r="G151" s="221" t="s">
        <v>2454</v>
      </c>
      <c r="H151" s="222">
        <v>1</v>
      </c>
      <c r="I151" s="223"/>
      <c r="J151" s="224">
        <f>ROUND(I151*H151,2)</f>
        <v>0</v>
      </c>
      <c r="K151" s="220" t="s">
        <v>729</v>
      </c>
      <c r="L151" s="44"/>
      <c r="M151" s="225" t="s">
        <v>1</v>
      </c>
      <c r="N151" s="226" t="s">
        <v>45</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188</v>
      </c>
      <c r="AT151" s="229" t="s">
        <v>183</v>
      </c>
      <c r="AU151" s="229" t="s">
        <v>86</v>
      </c>
      <c r="AY151" s="17" t="s">
        <v>181</v>
      </c>
      <c r="BE151" s="230">
        <f>IF(N151="základní",J151,0)</f>
        <v>0</v>
      </c>
      <c r="BF151" s="230">
        <f>IF(N151="snížená",J151,0)</f>
        <v>0</v>
      </c>
      <c r="BG151" s="230">
        <f>IF(N151="zákl. přenesená",J151,0)</f>
        <v>0</v>
      </c>
      <c r="BH151" s="230">
        <f>IF(N151="sníž. přenesená",J151,0)</f>
        <v>0</v>
      </c>
      <c r="BI151" s="230">
        <f>IF(N151="nulová",J151,0)</f>
        <v>0</v>
      </c>
      <c r="BJ151" s="17" t="s">
        <v>127</v>
      </c>
      <c r="BK151" s="230">
        <f>ROUND(I151*H151,2)</f>
        <v>0</v>
      </c>
      <c r="BL151" s="17" t="s">
        <v>188</v>
      </c>
      <c r="BM151" s="229" t="s">
        <v>333</v>
      </c>
    </row>
    <row r="152" s="2" customFormat="1" ht="24.15" customHeight="1">
      <c r="A152" s="38"/>
      <c r="B152" s="39"/>
      <c r="C152" s="218" t="s">
        <v>339</v>
      </c>
      <c r="D152" s="218" t="s">
        <v>183</v>
      </c>
      <c r="E152" s="219" t="s">
        <v>3373</v>
      </c>
      <c r="F152" s="220" t="s">
        <v>3374</v>
      </c>
      <c r="G152" s="221" t="s">
        <v>2454</v>
      </c>
      <c r="H152" s="222">
        <v>1</v>
      </c>
      <c r="I152" s="223"/>
      <c r="J152" s="224">
        <f>ROUND(I152*H152,2)</f>
        <v>0</v>
      </c>
      <c r="K152" s="220" t="s">
        <v>729</v>
      </c>
      <c r="L152" s="44"/>
      <c r="M152" s="225" t="s">
        <v>1</v>
      </c>
      <c r="N152" s="226" t="s">
        <v>45</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188</v>
      </c>
      <c r="AT152" s="229" t="s">
        <v>183</v>
      </c>
      <c r="AU152" s="229" t="s">
        <v>86</v>
      </c>
      <c r="AY152" s="17" t="s">
        <v>181</v>
      </c>
      <c r="BE152" s="230">
        <f>IF(N152="základní",J152,0)</f>
        <v>0</v>
      </c>
      <c r="BF152" s="230">
        <f>IF(N152="snížená",J152,0)</f>
        <v>0</v>
      </c>
      <c r="BG152" s="230">
        <f>IF(N152="zákl. přenesená",J152,0)</f>
        <v>0</v>
      </c>
      <c r="BH152" s="230">
        <f>IF(N152="sníž. přenesená",J152,0)</f>
        <v>0</v>
      </c>
      <c r="BI152" s="230">
        <f>IF(N152="nulová",J152,0)</f>
        <v>0</v>
      </c>
      <c r="BJ152" s="17" t="s">
        <v>127</v>
      </c>
      <c r="BK152" s="230">
        <f>ROUND(I152*H152,2)</f>
        <v>0</v>
      </c>
      <c r="BL152" s="17" t="s">
        <v>188</v>
      </c>
      <c r="BM152" s="229" t="s">
        <v>342</v>
      </c>
    </row>
    <row r="153" s="2" customFormat="1" ht="24.15" customHeight="1">
      <c r="A153" s="38"/>
      <c r="B153" s="39"/>
      <c r="C153" s="218" t="s">
        <v>259</v>
      </c>
      <c r="D153" s="218" t="s">
        <v>183</v>
      </c>
      <c r="E153" s="219" t="s">
        <v>3375</v>
      </c>
      <c r="F153" s="220" t="s">
        <v>3376</v>
      </c>
      <c r="G153" s="221" t="s">
        <v>2454</v>
      </c>
      <c r="H153" s="222">
        <v>20</v>
      </c>
      <c r="I153" s="223"/>
      <c r="J153" s="224">
        <f>ROUND(I153*H153,2)</f>
        <v>0</v>
      </c>
      <c r="K153" s="220" t="s">
        <v>729</v>
      </c>
      <c r="L153" s="44"/>
      <c r="M153" s="225" t="s">
        <v>1</v>
      </c>
      <c r="N153" s="226" t="s">
        <v>45</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188</v>
      </c>
      <c r="AT153" s="229" t="s">
        <v>183</v>
      </c>
      <c r="AU153" s="229" t="s">
        <v>86</v>
      </c>
      <c r="AY153" s="17" t="s">
        <v>181</v>
      </c>
      <c r="BE153" s="230">
        <f>IF(N153="základní",J153,0)</f>
        <v>0</v>
      </c>
      <c r="BF153" s="230">
        <f>IF(N153="snížená",J153,0)</f>
        <v>0</v>
      </c>
      <c r="BG153" s="230">
        <f>IF(N153="zákl. přenesená",J153,0)</f>
        <v>0</v>
      </c>
      <c r="BH153" s="230">
        <f>IF(N153="sníž. přenesená",J153,0)</f>
        <v>0</v>
      </c>
      <c r="BI153" s="230">
        <f>IF(N153="nulová",J153,0)</f>
        <v>0</v>
      </c>
      <c r="BJ153" s="17" t="s">
        <v>127</v>
      </c>
      <c r="BK153" s="230">
        <f>ROUND(I153*H153,2)</f>
        <v>0</v>
      </c>
      <c r="BL153" s="17" t="s">
        <v>188</v>
      </c>
      <c r="BM153" s="229" t="s">
        <v>348</v>
      </c>
    </row>
    <row r="154" s="2" customFormat="1" ht="24.15" customHeight="1">
      <c r="A154" s="38"/>
      <c r="B154" s="39"/>
      <c r="C154" s="218" t="s">
        <v>354</v>
      </c>
      <c r="D154" s="218" t="s">
        <v>183</v>
      </c>
      <c r="E154" s="219" t="s">
        <v>3377</v>
      </c>
      <c r="F154" s="220" t="s">
        <v>3378</v>
      </c>
      <c r="G154" s="221" t="s">
        <v>2454</v>
      </c>
      <c r="H154" s="222">
        <v>23</v>
      </c>
      <c r="I154" s="223"/>
      <c r="J154" s="224">
        <f>ROUND(I154*H154,2)</f>
        <v>0</v>
      </c>
      <c r="K154" s="220" t="s">
        <v>729</v>
      </c>
      <c r="L154" s="44"/>
      <c r="M154" s="225" t="s">
        <v>1</v>
      </c>
      <c r="N154" s="226" t="s">
        <v>45</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188</v>
      </c>
      <c r="AT154" s="229" t="s">
        <v>183</v>
      </c>
      <c r="AU154" s="229" t="s">
        <v>86</v>
      </c>
      <c r="AY154" s="17" t="s">
        <v>181</v>
      </c>
      <c r="BE154" s="230">
        <f>IF(N154="základní",J154,0)</f>
        <v>0</v>
      </c>
      <c r="BF154" s="230">
        <f>IF(N154="snížená",J154,0)</f>
        <v>0</v>
      </c>
      <c r="BG154" s="230">
        <f>IF(N154="zákl. přenesená",J154,0)</f>
        <v>0</v>
      </c>
      <c r="BH154" s="230">
        <f>IF(N154="sníž. přenesená",J154,0)</f>
        <v>0</v>
      </c>
      <c r="BI154" s="230">
        <f>IF(N154="nulová",J154,0)</f>
        <v>0</v>
      </c>
      <c r="BJ154" s="17" t="s">
        <v>127</v>
      </c>
      <c r="BK154" s="230">
        <f>ROUND(I154*H154,2)</f>
        <v>0</v>
      </c>
      <c r="BL154" s="17" t="s">
        <v>188</v>
      </c>
      <c r="BM154" s="229" t="s">
        <v>357</v>
      </c>
    </row>
    <row r="155" s="2" customFormat="1" ht="24.15" customHeight="1">
      <c r="A155" s="38"/>
      <c r="B155" s="39"/>
      <c r="C155" s="218" t="s">
        <v>265</v>
      </c>
      <c r="D155" s="218" t="s">
        <v>183</v>
      </c>
      <c r="E155" s="219" t="s">
        <v>3379</v>
      </c>
      <c r="F155" s="220" t="s">
        <v>3380</v>
      </c>
      <c r="G155" s="221" t="s">
        <v>2454</v>
      </c>
      <c r="H155" s="222">
        <v>2</v>
      </c>
      <c r="I155" s="223"/>
      <c r="J155" s="224">
        <f>ROUND(I155*H155,2)</f>
        <v>0</v>
      </c>
      <c r="K155" s="220" t="s">
        <v>729</v>
      </c>
      <c r="L155" s="44"/>
      <c r="M155" s="225" t="s">
        <v>1</v>
      </c>
      <c r="N155" s="226" t="s">
        <v>45</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188</v>
      </c>
      <c r="AT155" s="229" t="s">
        <v>183</v>
      </c>
      <c r="AU155" s="229" t="s">
        <v>86</v>
      </c>
      <c r="AY155" s="17" t="s">
        <v>181</v>
      </c>
      <c r="BE155" s="230">
        <f>IF(N155="základní",J155,0)</f>
        <v>0</v>
      </c>
      <c r="BF155" s="230">
        <f>IF(N155="snížená",J155,0)</f>
        <v>0</v>
      </c>
      <c r="BG155" s="230">
        <f>IF(N155="zákl. přenesená",J155,0)</f>
        <v>0</v>
      </c>
      <c r="BH155" s="230">
        <f>IF(N155="sníž. přenesená",J155,0)</f>
        <v>0</v>
      </c>
      <c r="BI155" s="230">
        <f>IF(N155="nulová",J155,0)</f>
        <v>0</v>
      </c>
      <c r="BJ155" s="17" t="s">
        <v>127</v>
      </c>
      <c r="BK155" s="230">
        <f>ROUND(I155*H155,2)</f>
        <v>0</v>
      </c>
      <c r="BL155" s="17" t="s">
        <v>188</v>
      </c>
      <c r="BM155" s="229" t="s">
        <v>362</v>
      </c>
    </row>
    <row r="156" s="2" customFormat="1" ht="24.15" customHeight="1">
      <c r="A156" s="38"/>
      <c r="B156" s="39"/>
      <c r="C156" s="218" t="s">
        <v>365</v>
      </c>
      <c r="D156" s="218" t="s">
        <v>183</v>
      </c>
      <c r="E156" s="219" t="s">
        <v>3381</v>
      </c>
      <c r="F156" s="220" t="s">
        <v>3382</v>
      </c>
      <c r="G156" s="221" t="s">
        <v>1473</v>
      </c>
      <c r="H156" s="222">
        <v>1</v>
      </c>
      <c r="I156" s="223"/>
      <c r="J156" s="224">
        <f>ROUND(I156*H156,2)</f>
        <v>0</v>
      </c>
      <c r="K156" s="220" t="s">
        <v>729</v>
      </c>
      <c r="L156" s="44"/>
      <c r="M156" s="225" t="s">
        <v>1</v>
      </c>
      <c r="N156" s="226" t="s">
        <v>45</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188</v>
      </c>
      <c r="AT156" s="229" t="s">
        <v>183</v>
      </c>
      <c r="AU156" s="229" t="s">
        <v>86</v>
      </c>
      <c r="AY156" s="17" t="s">
        <v>181</v>
      </c>
      <c r="BE156" s="230">
        <f>IF(N156="základní",J156,0)</f>
        <v>0</v>
      </c>
      <c r="BF156" s="230">
        <f>IF(N156="snížená",J156,0)</f>
        <v>0</v>
      </c>
      <c r="BG156" s="230">
        <f>IF(N156="zákl. přenesená",J156,0)</f>
        <v>0</v>
      </c>
      <c r="BH156" s="230">
        <f>IF(N156="sníž. přenesená",J156,0)</f>
        <v>0</v>
      </c>
      <c r="BI156" s="230">
        <f>IF(N156="nulová",J156,0)</f>
        <v>0</v>
      </c>
      <c r="BJ156" s="17" t="s">
        <v>127</v>
      </c>
      <c r="BK156" s="230">
        <f>ROUND(I156*H156,2)</f>
        <v>0</v>
      </c>
      <c r="BL156" s="17" t="s">
        <v>188</v>
      </c>
      <c r="BM156" s="229" t="s">
        <v>368</v>
      </c>
    </row>
    <row r="157" s="12" customFormat="1" ht="25.92" customHeight="1">
      <c r="A157" s="12"/>
      <c r="B157" s="202"/>
      <c r="C157" s="203"/>
      <c r="D157" s="204" t="s">
        <v>78</v>
      </c>
      <c r="E157" s="205" t="s">
        <v>3114</v>
      </c>
      <c r="F157" s="205" t="s">
        <v>3383</v>
      </c>
      <c r="G157" s="203"/>
      <c r="H157" s="203"/>
      <c r="I157" s="206"/>
      <c r="J157" s="207">
        <f>BK157</f>
        <v>0</v>
      </c>
      <c r="K157" s="203"/>
      <c r="L157" s="208"/>
      <c r="M157" s="209"/>
      <c r="N157" s="210"/>
      <c r="O157" s="210"/>
      <c r="P157" s="211">
        <f>P158</f>
        <v>0</v>
      </c>
      <c r="Q157" s="210"/>
      <c r="R157" s="211">
        <f>R158</f>
        <v>0</v>
      </c>
      <c r="S157" s="210"/>
      <c r="T157" s="212">
        <f>T158</f>
        <v>0</v>
      </c>
      <c r="U157" s="12"/>
      <c r="V157" s="12"/>
      <c r="W157" s="12"/>
      <c r="X157" s="12"/>
      <c r="Y157" s="12"/>
      <c r="Z157" s="12"/>
      <c r="AA157" s="12"/>
      <c r="AB157" s="12"/>
      <c r="AC157" s="12"/>
      <c r="AD157" s="12"/>
      <c r="AE157" s="12"/>
      <c r="AR157" s="213" t="s">
        <v>86</v>
      </c>
      <c r="AT157" s="214" t="s">
        <v>78</v>
      </c>
      <c r="AU157" s="214" t="s">
        <v>79</v>
      </c>
      <c r="AY157" s="213" t="s">
        <v>181</v>
      </c>
      <c r="BK157" s="215">
        <f>BK158</f>
        <v>0</v>
      </c>
    </row>
    <row r="158" s="2" customFormat="1" ht="24.15" customHeight="1">
      <c r="A158" s="38"/>
      <c r="B158" s="39"/>
      <c r="C158" s="218" t="s">
        <v>269</v>
      </c>
      <c r="D158" s="218" t="s">
        <v>183</v>
      </c>
      <c r="E158" s="219" t="s">
        <v>3384</v>
      </c>
      <c r="F158" s="220" t="s">
        <v>3385</v>
      </c>
      <c r="G158" s="221" t="s">
        <v>2454</v>
      </c>
      <c r="H158" s="222">
        <v>1</v>
      </c>
      <c r="I158" s="223"/>
      <c r="J158" s="224">
        <f>ROUND(I158*H158,2)</f>
        <v>0</v>
      </c>
      <c r="K158" s="220" t="s">
        <v>729</v>
      </c>
      <c r="L158" s="44"/>
      <c r="M158" s="225" t="s">
        <v>1</v>
      </c>
      <c r="N158" s="226" t="s">
        <v>45</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188</v>
      </c>
      <c r="AT158" s="229" t="s">
        <v>183</v>
      </c>
      <c r="AU158" s="229" t="s">
        <v>86</v>
      </c>
      <c r="AY158" s="17" t="s">
        <v>181</v>
      </c>
      <c r="BE158" s="230">
        <f>IF(N158="základní",J158,0)</f>
        <v>0</v>
      </c>
      <c r="BF158" s="230">
        <f>IF(N158="snížená",J158,0)</f>
        <v>0</v>
      </c>
      <c r="BG158" s="230">
        <f>IF(N158="zákl. přenesená",J158,0)</f>
        <v>0</v>
      </c>
      <c r="BH158" s="230">
        <f>IF(N158="sníž. přenesená",J158,0)</f>
        <v>0</v>
      </c>
      <c r="BI158" s="230">
        <f>IF(N158="nulová",J158,0)</f>
        <v>0</v>
      </c>
      <c r="BJ158" s="17" t="s">
        <v>127</v>
      </c>
      <c r="BK158" s="230">
        <f>ROUND(I158*H158,2)</f>
        <v>0</v>
      </c>
      <c r="BL158" s="17" t="s">
        <v>188</v>
      </c>
      <c r="BM158" s="229" t="s">
        <v>373</v>
      </c>
    </row>
    <row r="159" s="12" customFormat="1" ht="25.92" customHeight="1">
      <c r="A159" s="12"/>
      <c r="B159" s="202"/>
      <c r="C159" s="203"/>
      <c r="D159" s="204" t="s">
        <v>78</v>
      </c>
      <c r="E159" s="205" t="s">
        <v>3118</v>
      </c>
      <c r="F159" s="205" t="s">
        <v>3386</v>
      </c>
      <c r="G159" s="203"/>
      <c r="H159" s="203"/>
      <c r="I159" s="206"/>
      <c r="J159" s="207">
        <f>BK159</f>
        <v>0</v>
      </c>
      <c r="K159" s="203"/>
      <c r="L159" s="208"/>
      <c r="M159" s="209"/>
      <c r="N159" s="210"/>
      <c r="O159" s="210"/>
      <c r="P159" s="211">
        <f>SUM(P160:P180)</f>
        <v>0</v>
      </c>
      <c r="Q159" s="210"/>
      <c r="R159" s="211">
        <f>SUM(R160:R180)</f>
        <v>0</v>
      </c>
      <c r="S159" s="210"/>
      <c r="T159" s="212">
        <f>SUM(T160:T180)</f>
        <v>0</v>
      </c>
      <c r="U159" s="12"/>
      <c r="V159" s="12"/>
      <c r="W159" s="12"/>
      <c r="X159" s="12"/>
      <c r="Y159" s="12"/>
      <c r="Z159" s="12"/>
      <c r="AA159" s="12"/>
      <c r="AB159" s="12"/>
      <c r="AC159" s="12"/>
      <c r="AD159" s="12"/>
      <c r="AE159" s="12"/>
      <c r="AR159" s="213" t="s">
        <v>86</v>
      </c>
      <c r="AT159" s="214" t="s">
        <v>78</v>
      </c>
      <c r="AU159" s="214" t="s">
        <v>79</v>
      </c>
      <c r="AY159" s="213" t="s">
        <v>181</v>
      </c>
      <c r="BK159" s="215">
        <f>SUM(BK160:BK180)</f>
        <v>0</v>
      </c>
    </row>
    <row r="160" s="2" customFormat="1" ht="16.5" customHeight="1">
      <c r="A160" s="38"/>
      <c r="B160" s="39"/>
      <c r="C160" s="218" t="s">
        <v>376</v>
      </c>
      <c r="D160" s="218" t="s">
        <v>183</v>
      </c>
      <c r="E160" s="219" t="s">
        <v>3387</v>
      </c>
      <c r="F160" s="220" t="s">
        <v>3388</v>
      </c>
      <c r="G160" s="221" t="s">
        <v>241</v>
      </c>
      <c r="H160" s="222">
        <v>348</v>
      </c>
      <c r="I160" s="223"/>
      <c r="J160" s="224">
        <f>ROUND(I160*H160,2)</f>
        <v>0</v>
      </c>
      <c r="K160" s="220" t="s">
        <v>729</v>
      </c>
      <c r="L160" s="44"/>
      <c r="M160" s="225" t="s">
        <v>1</v>
      </c>
      <c r="N160" s="226" t="s">
        <v>45</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188</v>
      </c>
      <c r="AT160" s="229" t="s">
        <v>183</v>
      </c>
      <c r="AU160" s="229" t="s">
        <v>86</v>
      </c>
      <c r="AY160" s="17" t="s">
        <v>181</v>
      </c>
      <c r="BE160" s="230">
        <f>IF(N160="základní",J160,0)</f>
        <v>0</v>
      </c>
      <c r="BF160" s="230">
        <f>IF(N160="snížená",J160,0)</f>
        <v>0</v>
      </c>
      <c r="BG160" s="230">
        <f>IF(N160="zákl. přenesená",J160,0)</f>
        <v>0</v>
      </c>
      <c r="BH160" s="230">
        <f>IF(N160="sníž. přenesená",J160,0)</f>
        <v>0</v>
      </c>
      <c r="BI160" s="230">
        <f>IF(N160="nulová",J160,0)</f>
        <v>0</v>
      </c>
      <c r="BJ160" s="17" t="s">
        <v>127</v>
      </c>
      <c r="BK160" s="230">
        <f>ROUND(I160*H160,2)</f>
        <v>0</v>
      </c>
      <c r="BL160" s="17" t="s">
        <v>188</v>
      </c>
      <c r="BM160" s="229" t="s">
        <v>379</v>
      </c>
    </row>
    <row r="161" s="2" customFormat="1" ht="16.5" customHeight="1">
      <c r="A161" s="38"/>
      <c r="B161" s="39"/>
      <c r="C161" s="218" t="s">
        <v>278</v>
      </c>
      <c r="D161" s="218" t="s">
        <v>183</v>
      </c>
      <c r="E161" s="219" t="s">
        <v>3389</v>
      </c>
      <c r="F161" s="220" t="s">
        <v>3390</v>
      </c>
      <c r="G161" s="221" t="s">
        <v>241</v>
      </c>
      <c r="H161" s="222">
        <v>714</v>
      </c>
      <c r="I161" s="223"/>
      <c r="J161" s="224">
        <f>ROUND(I161*H161,2)</f>
        <v>0</v>
      </c>
      <c r="K161" s="220" t="s">
        <v>729</v>
      </c>
      <c r="L161" s="44"/>
      <c r="M161" s="225" t="s">
        <v>1</v>
      </c>
      <c r="N161" s="226" t="s">
        <v>45</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188</v>
      </c>
      <c r="AT161" s="229" t="s">
        <v>183</v>
      </c>
      <c r="AU161" s="229" t="s">
        <v>86</v>
      </c>
      <c r="AY161" s="17" t="s">
        <v>181</v>
      </c>
      <c r="BE161" s="230">
        <f>IF(N161="základní",J161,0)</f>
        <v>0</v>
      </c>
      <c r="BF161" s="230">
        <f>IF(N161="snížená",J161,0)</f>
        <v>0</v>
      </c>
      <c r="BG161" s="230">
        <f>IF(N161="zákl. přenesená",J161,0)</f>
        <v>0</v>
      </c>
      <c r="BH161" s="230">
        <f>IF(N161="sníž. přenesená",J161,0)</f>
        <v>0</v>
      </c>
      <c r="BI161" s="230">
        <f>IF(N161="nulová",J161,0)</f>
        <v>0</v>
      </c>
      <c r="BJ161" s="17" t="s">
        <v>127</v>
      </c>
      <c r="BK161" s="230">
        <f>ROUND(I161*H161,2)</f>
        <v>0</v>
      </c>
      <c r="BL161" s="17" t="s">
        <v>188</v>
      </c>
      <c r="BM161" s="229" t="s">
        <v>384</v>
      </c>
    </row>
    <row r="162" s="2" customFormat="1" ht="16.5" customHeight="1">
      <c r="A162" s="38"/>
      <c r="B162" s="39"/>
      <c r="C162" s="218" t="s">
        <v>387</v>
      </c>
      <c r="D162" s="218" t="s">
        <v>183</v>
      </c>
      <c r="E162" s="219" t="s">
        <v>3391</v>
      </c>
      <c r="F162" s="220" t="s">
        <v>3392</v>
      </c>
      <c r="G162" s="221" t="s">
        <v>241</v>
      </c>
      <c r="H162" s="222">
        <v>36</v>
      </c>
      <c r="I162" s="223"/>
      <c r="J162" s="224">
        <f>ROUND(I162*H162,2)</f>
        <v>0</v>
      </c>
      <c r="K162" s="220" t="s">
        <v>729</v>
      </c>
      <c r="L162" s="44"/>
      <c r="M162" s="225" t="s">
        <v>1</v>
      </c>
      <c r="N162" s="226" t="s">
        <v>45</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188</v>
      </c>
      <c r="AT162" s="229" t="s">
        <v>183</v>
      </c>
      <c r="AU162" s="229" t="s">
        <v>86</v>
      </c>
      <c r="AY162" s="17" t="s">
        <v>181</v>
      </c>
      <c r="BE162" s="230">
        <f>IF(N162="základní",J162,0)</f>
        <v>0</v>
      </c>
      <c r="BF162" s="230">
        <f>IF(N162="snížená",J162,0)</f>
        <v>0</v>
      </c>
      <c r="BG162" s="230">
        <f>IF(N162="zákl. přenesená",J162,0)</f>
        <v>0</v>
      </c>
      <c r="BH162" s="230">
        <f>IF(N162="sníž. přenesená",J162,0)</f>
        <v>0</v>
      </c>
      <c r="BI162" s="230">
        <f>IF(N162="nulová",J162,0)</f>
        <v>0</v>
      </c>
      <c r="BJ162" s="17" t="s">
        <v>127</v>
      </c>
      <c r="BK162" s="230">
        <f>ROUND(I162*H162,2)</f>
        <v>0</v>
      </c>
      <c r="BL162" s="17" t="s">
        <v>188</v>
      </c>
      <c r="BM162" s="229" t="s">
        <v>390</v>
      </c>
    </row>
    <row r="163" s="2" customFormat="1" ht="16.5" customHeight="1">
      <c r="A163" s="38"/>
      <c r="B163" s="39"/>
      <c r="C163" s="218" t="s">
        <v>283</v>
      </c>
      <c r="D163" s="218" t="s">
        <v>183</v>
      </c>
      <c r="E163" s="219" t="s">
        <v>3393</v>
      </c>
      <c r="F163" s="220" t="s">
        <v>3394</v>
      </c>
      <c r="G163" s="221" t="s">
        <v>241</v>
      </c>
      <c r="H163" s="222">
        <v>480</v>
      </c>
      <c r="I163" s="223"/>
      <c r="J163" s="224">
        <f>ROUND(I163*H163,2)</f>
        <v>0</v>
      </c>
      <c r="K163" s="220" t="s">
        <v>729</v>
      </c>
      <c r="L163" s="44"/>
      <c r="M163" s="225" t="s">
        <v>1</v>
      </c>
      <c r="N163" s="226" t="s">
        <v>45</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188</v>
      </c>
      <c r="AT163" s="229" t="s">
        <v>183</v>
      </c>
      <c r="AU163" s="229" t="s">
        <v>86</v>
      </c>
      <c r="AY163" s="17" t="s">
        <v>181</v>
      </c>
      <c r="BE163" s="230">
        <f>IF(N163="základní",J163,0)</f>
        <v>0</v>
      </c>
      <c r="BF163" s="230">
        <f>IF(N163="snížená",J163,0)</f>
        <v>0</v>
      </c>
      <c r="BG163" s="230">
        <f>IF(N163="zákl. přenesená",J163,0)</f>
        <v>0</v>
      </c>
      <c r="BH163" s="230">
        <f>IF(N163="sníž. přenesená",J163,0)</f>
        <v>0</v>
      </c>
      <c r="BI163" s="230">
        <f>IF(N163="nulová",J163,0)</f>
        <v>0</v>
      </c>
      <c r="BJ163" s="17" t="s">
        <v>127</v>
      </c>
      <c r="BK163" s="230">
        <f>ROUND(I163*H163,2)</f>
        <v>0</v>
      </c>
      <c r="BL163" s="17" t="s">
        <v>188</v>
      </c>
      <c r="BM163" s="229" t="s">
        <v>395</v>
      </c>
    </row>
    <row r="164" s="2" customFormat="1" ht="16.5" customHeight="1">
      <c r="A164" s="38"/>
      <c r="B164" s="39"/>
      <c r="C164" s="218" t="s">
        <v>398</v>
      </c>
      <c r="D164" s="218" t="s">
        <v>183</v>
      </c>
      <c r="E164" s="219" t="s">
        <v>3395</v>
      </c>
      <c r="F164" s="220" t="s">
        <v>3396</v>
      </c>
      <c r="G164" s="221" t="s">
        <v>241</v>
      </c>
      <c r="H164" s="222">
        <v>138</v>
      </c>
      <c r="I164" s="223"/>
      <c r="J164" s="224">
        <f>ROUND(I164*H164,2)</f>
        <v>0</v>
      </c>
      <c r="K164" s="220" t="s">
        <v>729</v>
      </c>
      <c r="L164" s="44"/>
      <c r="M164" s="225" t="s">
        <v>1</v>
      </c>
      <c r="N164" s="226" t="s">
        <v>45</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188</v>
      </c>
      <c r="AT164" s="229" t="s">
        <v>183</v>
      </c>
      <c r="AU164" s="229" t="s">
        <v>86</v>
      </c>
      <c r="AY164" s="17" t="s">
        <v>181</v>
      </c>
      <c r="BE164" s="230">
        <f>IF(N164="základní",J164,0)</f>
        <v>0</v>
      </c>
      <c r="BF164" s="230">
        <f>IF(N164="snížená",J164,0)</f>
        <v>0</v>
      </c>
      <c r="BG164" s="230">
        <f>IF(N164="zákl. přenesená",J164,0)</f>
        <v>0</v>
      </c>
      <c r="BH164" s="230">
        <f>IF(N164="sníž. přenesená",J164,0)</f>
        <v>0</v>
      </c>
      <c r="BI164" s="230">
        <f>IF(N164="nulová",J164,0)</f>
        <v>0</v>
      </c>
      <c r="BJ164" s="17" t="s">
        <v>127</v>
      </c>
      <c r="BK164" s="230">
        <f>ROUND(I164*H164,2)</f>
        <v>0</v>
      </c>
      <c r="BL164" s="17" t="s">
        <v>188</v>
      </c>
      <c r="BM164" s="229" t="s">
        <v>401</v>
      </c>
    </row>
    <row r="165" s="2" customFormat="1" ht="16.5" customHeight="1">
      <c r="A165" s="38"/>
      <c r="B165" s="39"/>
      <c r="C165" s="218" t="s">
        <v>289</v>
      </c>
      <c r="D165" s="218" t="s">
        <v>183</v>
      </c>
      <c r="E165" s="219" t="s">
        <v>3397</v>
      </c>
      <c r="F165" s="220" t="s">
        <v>3398</v>
      </c>
      <c r="G165" s="221" t="s">
        <v>241</v>
      </c>
      <c r="H165" s="222">
        <v>234</v>
      </c>
      <c r="I165" s="223"/>
      <c r="J165" s="224">
        <f>ROUND(I165*H165,2)</f>
        <v>0</v>
      </c>
      <c r="K165" s="220" t="s">
        <v>729</v>
      </c>
      <c r="L165" s="44"/>
      <c r="M165" s="225" t="s">
        <v>1</v>
      </c>
      <c r="N165" s="226" t="s">
        <v>45</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188</v>
      </c>
      <c r="AT165" s="229" t="s">
        <v>183</v>
      </c>
      <c r="AU165" s="229" t="s">
        <v>86</v>
      </c>
      <c r="AY165" s="17" t="s">
        <v>181</v>
      </c>
      <c r="BE165" s="230">
        <f>IF(N165="základní",J165,0)</f>
        <v>0</v>
      </c>
      <c r="BF165" s="230">
        <f>IF(N165="snížená",J165,0)</f>
        <v>0</v>
      </c>
      <c r="BG165" s="230">
        <f>IF(N165="zákl. přenesená",J165,0)</f>
        <v>0</v>
      </c>
      <c r="BH165" s="230">
        <f>IF(N165="sníž. přenesená",J165,0)</f>
        <v>0</v>
      </c>
      <c r="BI165" s="230">
        <f>IF(N165="nulová",J165,0)</f>
        <v>0</v>
      </c>
      <c r="BJ165" s="17" t="s">
        <v>127</v>
      </c>
      <c r="BK165" s="230">
        <f>ROUND(I165*H165,2)</f>
        <v>0</v>
      </c>
      <c r="BL165" s="17" t="s">
        <v>188</v>
      </c>
      <c r="BM165" s="229" t="s">
        <v>406</v>
      </c>
    </row>
    <row r="166" s="2" customFormat="1" ht="16.5" customHeight="1">
      <c r="A166" s="38"/>
      <c r="B166" s="39"/>
      <c r="C166" s="218" t="s">
        <v>409</v>
      </c>
      <c r="D166" s="218" t="s">
        <v>183</v>
      </c>
      <c r="E166" s="219" t="s">
        <v>3399</v>
      </c>
      <c r="F166" s="220" t="s">
        <v>3400</v>
      </c>
      <c r="G166" s="221" t="s">
        <v>241</v>
      </c>
      <c r="H166" s="222">
        <v>66</v>
      </c>
      <c r="I166" s="223"/>
      <c r="J166" s="224">
        <f>ROUND(I166*H166,2)</f>
        <v>0</v>
      </c>
      <c r="K166" s="220" t="s">
        <v>729</v>
      </c>
      <c r="L166" s="44"/>
      <c r="M166" s="225" t="s">
        <v>1</v>
      </c>
      <c r="N166" s="226" t="s">
        <v>45</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188</v>
      </c>
      <c r="AT166" s="229" t="s">
        <v>183</v>
      </c>
      <c r="AU166" s="229" t="s">
        <v>86</v>
      </c>
      <c r="AY166" s="17" t="s">
        <v>181</v>
      </c>
      <c r="BE166" s="230">
        <f>IF(N166="základní",J166,0)</f>
        <v>0</v>
      </c>
      <c r="BF166" s="230">
        <f>IF(N166="snížená",J166,0)</f>
        <v>0</v>
      </c>
      <c r="BG166" s="230">
        <f>IF(N166="zákl. přenesená",J166,0)</f>
        <v>0</v>
      </c>
      <c r="BH166" s="230">
        <f>IF(N166="sníž. přenesená",J166,0)</f>
        <v>0</v>
      </c>
      <c r="BI166" s="230">
        <f>IF(N166="nulová",J166,0)</f>
        <v>0</v>
      </c>
      <c r="BJ166" s="17" t="s">
        <v>127</v>
      </c>
      <c r="BK166" s="230">
        <f>ROUND(I166*H166,2)</f>
        <v>0</v>
      </c>
      <c r="BL166" s="17" t="s">
        <v>188</v>
      </c>
      <c r="BM166" s="229" t="s">
        <v>412</v>
      </c>
    </row>
    <row r="167" s="2" customFormat="1" ht="16.5" customHeight="1">
      <c r="A167" s="38"/>
      <c r="B167" s="39"/>
      <c r="C167" s="218" t="s">
        <v>293</v>
      </c>
      <c r="D167" s="218" t="s">
        <v>183</v>
      </c>
      <c r="E167" s="219" t="s">
        <v>3401</v>
      </c>
      <c r="F167" s="220" t="s">
        <v>3402</v>
      </c>
      <c r="G167" s="221" t="s">
        <v>241</v>
      </c>
      <c r="H167" s="222">
        <v>216</v>
      </c>
      <c r="I167" s="223"/>
      <c r="J167" s="224">
        <f>ROUND(I167*H167,2)</f>
        <v>0</v>
      </c>
      <c r="K167" s="220" t="s">
        <v>729</v>
      </c>
      <c r="L167" s="44"/>
      <c r="M167" s="225" t="s">
        <v>1</v>
      </c>
      <c r="N167" s="226" t="s">
        <v>45</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188</v>
      </c>
      <c r="AT167" s="229" t="s">
        <v>183</v>
      </c>
      <c r="AU167" s="229" t="s">
        <v>86</v>
      </c>
      <c r="AY167" s="17" t="s">
        <v>181</v>
      </c>
      <c r="BE167" s="230">
        <f>IF(N167="základní",J167,0)</f>
        <v>0</v>
      </c>
      <c r="BF167" s="230">
        <f>IF(N167="snížená",J167,0)</f>
        <v>0</v>
      </c>
      <c r="BG167" s="230">
        <f>IF(N167="zákl. přenesená",J167,0)</f>
        <v>0</v>
      </c>
      <c r="BH167" s="230">
        <f>IF(N167="sníž. přenesená",J167,0)</f>
        <v>0</v>
      </c>
      <c r="BI167" s="230">
        <f>IF(N167="nulová",J167,0)</f>
        <v>0</v>
      </c>
      <c r="BJ167" s="17" t="s">
        <v>127</v>
      </c>
      <c r="BK167" s="230">
        <f>ROUND(I167*H167,2)</f>
        <v>0</v>
      </c>
      <c r="BL167" s="17" t="s">
        <v>188</v>
      </c>
      <c r="BM167" s="229" t="s">
        <v>417</v>
      </c>
    </row>
    <row r="168" s="2" customFormat="1" ht="16.5" customHeight="1">
      <c r="A168" s="38"/>
      <c r="B168" s="39"/>
      <c r="C168" s="218" t="s">
        <v>419</v>
      </c>
      <c r="D168" s="218" t="s">
        <v>183</v>
      </c>
      <c r="E168" s="219" t="s">
        <v>3403</v>
      </c>
      <c r="F168" s="220" t="s">
        <v>3404</v>
      </c>
      <c r="G168" s="221" t="s">
        <v>241</v>
      </c>
      <c r="H168" s="222">
        <v>228</v>
      </c>
      <c r="I168" s="223"/>
      <c r="J168" s="224">
        <f>ROUND(I168*H168,2)</f>
        <v>0</v>
      </c>
      <c r="K168" s="220" t="s">
        <v>729</v>
      </c>
      <c r="L168" s="44"/>
      <c r="M168" s="225" t="s">
        <v>1</v>
      </c>
      <c r="N168" s="226" t="s">
        <v>45</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188</v>
      </c>
      <c r="AT168" s="229" t="s">
        <v>183</v>
      </c>
      <c r="AU168" s="229" t="s">
        <v>86</v>
      </c>
      <c r="AY168" s="17" t="s">
        <v>181</v>
      </c>
      <c r="BE168" s="230">
        <f>IF(N168="základní",J168,0)</f>
        <v>0</v>
      </c>
      <c r="BF168" s="230">
        <f>IF(N168="snížená",J168,0)</f>
        <v>0</v>
      </c>
      <c r="BG168" s="230">
        <f>IF(N168="zákl. přenesená",J168,0)</f>
        <v>0</v>
      </c>
      <c r="BH168" s="230">
        <f>IF(N168="sníž. přenesená",J168,0)</f>
        <v>0</v>
      </c>
      <c r="BI168" s="230">
        <f>IF(N168="nulová",J168,0)</f>
        <v>0</v>
      </c>
      <c r="BJ168" s="17" t="s">
        <v>127</v>
      </c>
      <c r="BK168" s="230">
        <f>ROUND(I168*H168,2)</f>
        <v>0</v>
      </c>
      <c r="BL168" s="17" t="s">
        <v>188</v>
      </c>
      <c r="BM168" s="229" t="s">
        <v>422</v>
      </c>
    </row>
    <row r="169" s="2" customFormat="1" ht="16.5" customHeight="1">
      <c r="A169" s="38"/>
      <c r="B169" s="39"/>
      <c r="C169" s="218" t="s">
        <v>298</v>
      </c>
      <c r="D169" s="218" t="s">
        <v>183</v>
      </c>
      <c r="E169" s="219" t="s">
        <v>3405</v>
      </c>
      <c r="F169" s="220" t="s">
        <v>3406</v>
      </c>
      <c r="G169" s="221" t="s">
        <v>241</v>
      </c>
      <c r="H169" s="222">
        <v>145</v>
      </c>
      <c r="I169" s="223"/>
      <c r="J169" s="224">
        <f>ROUND(I169*H169,2)</f>
        <v>0</v>
      </c>
      <c r="K169" s="220" t="s">
        <v>729</v>
      </c>
      <c r="L169" s="44"/>
      <c r="M169" s="225" t="s">
        <v>1</v>
      </c>
      <c r="N169" s="226" t="s">
        <v>45</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188</v>
      </c>
      <c r="AT169" s="229" t="s">
        <v>183</v>
      </c>
      <c r="AU169" s="229" t="s">
        <v>86</v>
      </c>
      <c r="AY169" s="17" t="s">
        <v>181</v>
      </c>
      <c r="BE169" s="230">
        <f>IF(N169="základní",J169,0)</f>
        <v>0</v>
      </c>
      <c r="BF169" s="230">
        <f>IF(N169="snížená",J169,0)</f>
        <v>0</v>
      </c>
      <c r="BG169" s="230">
        <f>IF(N169="zákl. přenesená",J169,0)</f>
        <v>0</v>
      </c>
      <c r="BH169" s="230">
        <f>IF(N169="sníž. přenesená",J169,0)</f>
        <v>0</v>
      </c>
      <c r="BI169" s="230">
        <f>IF(N169="nulová",J169,0)</f>
        <v>0</v>
      </c>
      <c r="BJ169" s="17" t="s">
        <v>127</v>
      </c>
      <c r="BK169" s="230">
        <f>ROUND(I169*H169,2)</f>
        <v>0</v>
      </c>
      <c r="BL169" s="17" t="s">
        <v>188</v>
      </c>
      <c r="BM169" s="229" t="s">
        <v>427</v>
      </c>
    </row>
    <row r="170" s="2" customFormat="1" ht="24.15" customHeight="1">
      <c r="A170" s="38"/>
      <c r="B170" s="39"/>
      <c r="C170" s="218" t="s">
        <v>431</v>
      </c>
      <c r="D170" s="218" t="s">
        <v>183</v>
      </c>
      <c r="E170" s="219" t="s">
        <v>3407</v>
      </c>
      <c r="F170" s="220" t="s">
        <v>3408</v>
      </c>
      <c r="G170" s="221" t="s">
        <v>241</v>
      </c>
      <c r="H170" s="222">
        <v>4</v>
      </c>
      <c r="I170" s="223"/>
      <c r="J170" s="224">
        <f>ROUND(I170*H170,2)</f>
        <v>0</v>
      </c>
      <c r="K170" s="220" t="s">
        <v>729</v>
      </c>
      <c r="L170" s="44"/>
      <c r="M170" s="225" t="s">
        <v>1</v>
      </c>
      <c r="N170" s="226" t="s">
        <v>45</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188</v>
      </c>
      <c r="AT170" s="229" t="s">
        <v>183</v>
      </c>
      <c r="AU170" s="229" t="s">
        <v>86</v>
      </c>
      <c r="AY170" s="17" t="s">
        <v>181</v>
      </c>
      <c r="BE170" s="230">
        <f>IF(N170="základní",J170,0)</f>
        <v>0</v>
      </c>
      <c r="BF170" s="230">
        <f>IF(N170="snížená",J170,0)</f>
        <v>0</v>
      </c>
      <c r="BG170" s="230">
        <f>IF(N170="zákl. přenesená",J170,0)</f>
        <v>0</v>
      </c>
      <c r="BH170" s="230">
        <f>IF(N170="sníž. přenesená",J170,0)</f>
        <v>0</v>
      </c>
      <c r="BI170" s="230">
        <f>IF(N170="nulová",J170,0)</f>
        <v>0</v>
      </c>
      <c r="BJ170" s="17" t="s">
        <v>127</v>
      </c>
      <c r="BK170" s="230">
        <f>ROUND(I170*H170,2)</f>
        <v>0</v>
      </c>
      <c r="BL170" s="17" t="s">
        <v>188</v>
      </c>
      <c r="BM170" s="229" t="s">
        <v>434</v>
      </c>
    </row>
    <row r="171" s="2" customFormat="1" ht="24.15" customHeight="1">
      <c r="A171" s="38"/>
      <c r="B171" s="39"/>
      <c r="C171" s="218" t="s">
        <v>305</v>
      </c>
      <c r="D171" s="218" t="s">
        <v>183</v>
      </c>
      <c r="E171" s="219" t="s">
        <v>3409</v>
      </c>
      <c r="F171" s="220" t="s">
        <v>3410</v>
      </c>
      <c r="G171" s="221" t="s">
        <v>241</v>
      </c>
      <c r="H171" s="222">
        <v>6</v>
      </c>
      <c r="I171" s="223"/>
      <c r="J171" s="224">
        <f>ROUND(I171*H171,2)</f>
        <v>0</v>
      </c>
      <c r="K171" s="220" t="s">
        <v>729</v>
      </c>
      <c r="L171" s="44"/>
      <c r="M171" s="225" t="s">
        <v>1</v>
      </c>
      <c r="N171" s="226" t="s">
        <v>45</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188</v>
      </c>
      <c r="AT171" s="229" t="s">
        <v>183</v>
      </c>
      <c r="AU171" s="229" t="s">
        <v>86</v>
      </c>
      <c r="AY171" s="17" t="s">
        <v>181</v>
      </c>
      <c r="BE171" s="230">
        <f>IF(N171="základní",J171,0)</f>
        <v>0</v>
      </c>
      <c r="BF171" s="230">
        <f>IF(N171="snížená",J171,0)</f>
        <v>0</v>
      </c>
      <c r="BG171" s="230">
        <f>IF(N171="zákl. přenesená",J171,0)</f>
        <v>0</v>
      </c>
      <c r="BH171" s="230">
        <f>IF(N171="sníž. přenesená",J171,0)</f>
        <v>0</v>
      </c>
      <c r="BI171" s="230">
        <f>IF(N171="nulová",J171,0)</f>
        <v>0</v>
      </c>
      <c r="BJ171" s="17" t="s">
        <v>127</v>
      </c>
      <c r="BK171" s="230">
        <f>ROUND(I171*H171,2)</f>
        <v>0</v>
      </c>
      <c r="BL171" s="17" t="s">
        <v>188</v>
      </c>
      <c r="BM171" s="229" t="s">
        <v>439</v>
      </c>
    </row>
    <row r="172" s="2" customFormat="1" ht="24.15" customHeight="1">
      <c r="A172" s="38"/>
      <c r="B172" s="39"/>
      <c r="C172" s="218" t="s">
        <v>443</v>
      </c>
      <c r="D172" s="218" t="s">
        <v>183</v>
      </c>
      <c r="E172" s="219" t="s">
        <v>3411</v>
      </c>
      <c r="F172" s="220" t="s">
        <v>3412</v>
      </c>
      <c r="G172" s="221" t="s">
        <v>241</v>
      </c>
      <c r="H172" s="222">
        <v>42</v>
      </c>
      <c r="I172" s="223"/>
      <c r="J172" s="224">
        <f>ROUND(I172*H172,2)</f>
        <v>0</v>
      </c>
      <c r="K172" s="220" t="s">
        <v>729</v>
      </c>
      <c r="L172" s="44"/>
      <c r="M172" s="225" t="s">
        <v>1</v>
      </c>
      <c r="N172" s="226" t="s">
        <v>45</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188</v>
      </c>
      <c r="AT172" s="229" t="s">
        <v>183</v>
      </c>
      <c r="AU172" s="229" t="s">
        <v>86</v>
      </c>
      <c r="AY172" s="17" t="s">
        <v>181</v>
      </c>
      <c r="BE172" s="230">
        <f>IF(N172="základní",J172,0)</f>
        <v>0</v>
      </c>
      <c r="BF172" s="230">
        <f>IF(N172="snížená",J172,0)</f>
        <v>0</v>
      </c>
      <c r="BG172" s="230">
        <f>IF(N172="zákl. přenesená",J172,0)</f>
        <v>0</v>
      </c>
      <c r="BH172" s="230">
        <f>IF(N172="sníž. přenesená",J172,0)</f>
        <v>0</v>
      </c>
      <c r="BI172" s="230">
        <f>IF(N172="nulová",J172,0)</f>
        <v>0</v>
      </c>
      <c r="BJ172" s="17" t="s">
        <v>127</v>
      </c>
      <c r="BK172" s="230">
        <f>ROUND(I172*H172,2)</f>
        <v>0</v>
      </c>
      <c r="BL172" s="17" t="s">
        <v>188</v>
      </c>
      <c r="BM172" s="229" t="s">
        <v>446</v>
      </c>
    </row>
    <row r="173" s="2" customFormat="1" ht="24.15" customHeight="1">
      <c r="A173" s="38"/>
      <c r="B173" s="39"/>
      <c r="C173" s="218" t="s">
        <v>313</v>
      </c>
      <c r="D173" s="218" t="s">
        <v>183</v>
      </c>
      <c r="E173" s="219" t="s">
        <v>3413</v>
      </c>
      <c r="F173" s="220" t="s">
        <v>3414</v>
      </c>
      <c r="G173" s="221" t="s">
        <v>241</v>
      </c>
      <c r="H173" s="222">
        <v>24</v>
      </c>
      <c r="I173" s="223"/>
      <c r="J173" s="224">
        <f>ROUND(I173*H173,2)</f>
        <v>0</v>
      </c>
      <c r="K173" s="220" t="s">
        <v>729</v>
      </c>
      <c r="L173" s="44"/>
      <c r="M173" s="225" t="s">
        <v>1</v>
      </c>
      <c r="N173" s="226" t="s">
        <v>45</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188</v>
      </c>
      <c r="AT173" s="229" t="s">
        <v>183</v>
      </c>
      <c r="AU173" s="229" t="s">
        <v>86</v>
      </c>
      <c r="AY173" s="17" t="s">
        <v>181</v>
      </c>
      <c r="BE173" s="230">
        <f>IF(N173="základní",J173,0)</f>
        <v>0</v>
      </c>
      <c r="BF173" s="230">
        <f>IF(N173="snížená",J173,0)</f>
        <v>0</v>
      </c>
      <c r="BG173" s="230">
        <f>IF(N173="zákl. přenesená",J173,0)</f>
        <v>0</v>
      </c>
      <c r="BH173" s="230">
        <f>IF(N173="sníž. přenesená",J173,0)</f>
        <v>0</v>
      </c>
      <c r="BI173" s="230">
        <f>IF(N173="nulová",J173,0)</f>
        <v>0</v>
      </c>
      <c r="BJ173" s="17" t="s">
        <v>127</v>
      </c>
      <c r="BK173" s="230">
        <f>ROUND(I173*H173,2)</f>
        <v>0</v>
      </c>
      <c r="BL173" s="17" t="s">
        <v>188</v>
      </c>
      <c r="BM173" s="229" t="s">
        <v>452</v>
      </c>
    </row>
    <row r="174" s="2" customFormat="1" ht="24.15" customHeight="1">
      <c r="A174" s="38"/>
      <c r="B174" s="39"/>
      <c r="C174" s="218" t="s">
        <v>458</v>
      </c>
      <c r="D174" s="218" t="s">
        <v>183</v>
      </c>
      <c r="E174" s="219" t="s">
        <v>3415</v>
      </c>
      <c r="F174" s="220" t="s">
        <v>3416</v>
      </c>
      <c r="G174" s="221" t="s">
        <v>241</v>
      </c>
      <c r="H174" s="222">
        <v>46</v>
      </c>
      <c r="I174" s="223"/>
      <c r="J174" s="224">
        <f>ROUND(I174*H174,2)</f>
        <v>0</v>
      </c>
      <c r="K174" s="220" t="s">
        <v>729</v>
      </c>
      <c r="L174" s="44"/>
      <c r="M174" s="225" t="s">
        <v>1</v>
      </c>
      <c r="N174" s="226" t="s">
        <v>45</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188</v>
      </c>
      <c r="AT174" s="229" t="s">
        <v>183</v>
      </c>
      <c r="AU174" s="229" t="s">
        <v>86</v>
      </c>
      <c r="AY174" s="17" t="s">
        <v>181</v>
      </c>
      <c r="BE174" s="230">
        <f>IF(N174="základní",J174,0)</f>
        <v>0</v>
      </c>
      <c r="BF174" s="230">
        <f>IF(N174="snížená",J174,0)</f>
        <v>0</v>
      </c>
      <c r="BG174" s="230">
        <f>IF(N174="zákl. přenesená",J174,0)</f>
        <v>0</v>
      </c>
      <c r="BH174" s="230">
        <f>IF(N174="sníž. přenesená",J174,0)</f>
        <v>0</v>
      </c>
      <c r="BI174" s="230">
        <f>IF(N174="nulová",J174,0)</f>
        <v>0</v>
      </c>
      <c r="BJ174" s="17" t="s">
        <v>127</v>
      </c>
      <c r="BK174" s="230">
        <f>ROUND(I174*H174,2)</f>
        <v>0</v>
      </c>
      <c r="BL174" s="17" t="s">
        <v>188</v>
      </c>
      <c r="BM174" s="229" t="s">
        <v>461</v>
      </c>
    </row>
    <row r="175" s="2" customFormat="1" ht="24.15" customHeight="1">
      <c r="A175" s="38"/>
      <c r="B175" s="39"/>
      <c r="C175" s="218" t="s">
        <v>317</v>
      </c>
      <c r="D175" s="218" t="s">
        <v>183</v>
      </c>
      <c r="E175" s="219" t="s">
        <v>3417</v>
      </c>
      <c r="F175" s="220" t="s">
        <v>3418</v>
      </c>
      <c r="G175" s="221" t="s">
        <v>241</v>
      </c>
      <c r="H175" s="222">
        <v>94</v>
      </c>
      <c r="I175" s="223"/>
      <c r="J175" s="224">
        <f>ROUND(I175*H175,2)</f>
        <v>0</v>
      </c>
      <c r="K175" s="220" t="s">
        <v>729</v>
      </c>
      <c r="L175" s="44"/>
      <c r="M175" s="225" t="s">
        <v>1</v>
      </c>
      <c r="N175" s="226" t="s">
        <v>45</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188</v>
      </c>
      <c r="AT175" s="229" t="s">
        <v>183</v>
      </c>
      <c r="AU175" s="229" t="s">
        <v>86</v>
      </c>
      <c r="AY175" s="17" t="s">
        <v>181</v>
      </c>
      <c r="BE175" s="230">
        <f>IF(N175="základní",J175,0)</f>
        <v>0</v>
      </c>
      <c r="BF175" s="230">
        <f>IF(N175="snížená",J175,0)</f>
        <v>0</v>
      </c>
      <c r="BG175" s="230">
        <f>IF(N175="zákl. přenesená",J175,0)</f>
        <v>0</v>
      </c>
      <c r="BH175" s="230">
        <f>IF(N175="sníž. přenesená",J175,0)</f>
        <v>0</v>
      </c>
      <c r="BI175" s="230">
        <f>IF(N175="nulová",J175,0)</f>
        <v>0</v>
      </c>
      <c r="BJ175" s="17" t="s">
        <v>127</v>
      </c>
      <c r="BK175" s="230">
        <f>ROUND(I175*H175,2)</f>
        <v>0</v>
      </c>
      <c r="BL175" s="17" t="s">
        <v>188</v>
      </c>
      <c r="BM175" s="229" t="s">
        <v>470</v>
      </c>
    </row>
    <row r="176" s="2" customFormat="1" ht="24.15" customHeight="1">
      <c r="A176" s="38"/>
      <c r="B176" s="39"/>
      <c r="C176" s="218" t="s">
        <v>476</v>
      </c>
      <c r="D176" s="218" t="s">
        <v>183</v>
      </c>
      <c r="E176" s="219" t="s">
        <v>3419</v>
      </c>
      <c r="F176" s="220" t="s">
        <v>3420</v>
      </c>
      <c r="G176" s="221" t="s">
        <v>241</v>
      </c>
      <c r="H176" s="222">
        <v>146</v>
      </c>
      <c r="I176" s="223"/>
      <c r="J176" s="224">
        <f>ROUND(I176*H176,2)</f>
        <v>0</v>
      </c>
      <c r="K176" s="220" t="s">
        <v>729</v>
      </c>
      <c r="L176" s="44"/>
      <c r="M176" s="225" t="s">
        <v>1</v>
      </c>
      <c r="N176" s="226" t="s">
        <v>45</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188</v>
      </c>
      <c r="AT176" s="229" t="s">
        <v>183</v>
      </c>
      <c r="AU176" s="229" t="s">
        <v>86</v>
      </c>
      <c r="AY176" s="17" t="s">
        <v>181</v>
      </c>
      <c r="BE176" s="230">
        <f>IF(N176="základní",J176,0)</f>
        <v>0</v>
      </c>
      <c r="BF176" s="230">
        <f>IF(N176="snížená",J176,0)</f>
        <v>0</v>
      </c>
      <c r="BG176" s="230">
        <f>IF(N176="zákl. přenesená",J176,0)</f>
        <v>0</v>
      </c>
      <c r="BH176" s="230">
        <f>IF(N176="sníž. přenesená",J176,0)</f>
        <v>0</v>
      </c>
      <c r="BI176" s="230">
        <f>IF(N176="nulová",J176,0)</f>
        <v>0</v>
      </c>
      <c r="BJ176" s="17" t="s">
        <v>127</v>
      </c>
      <c r="BK176" s="230">
        <f>ROUND(I176*H176,2)</f>
        <v>0</v>
      </c>
      <c r="BL176" s="17" t="s">
        <v>188</v>
      </c>
      <c r="BM176" s="229" t="s">
        <v>479</v>
      </c>
    </row>
    <row r="177" s="2" customFormat="1" ht="24.15" customHeight="1">
      <c r="A177" s="38"/>
      <c r="B177" s="39"/>
      <c r="C177" s="218" t="s">
        <v>325</v>
      </c>
      <c r="D177" s="218" t="s">
        <v>183</v>
      </c>
      <c r="E177" s="219" t="s">
        <v>3421</v>
      </c>
      <c r="F177" s="220" t="s">
        <v>3422</v>
      </c>
      <c r="G177" s="221" t="s">
        <v>2454</v>
      </c>
      <c r="H177" s="222">
        <v>82</v>
      </c>
      <c r="I177" s="223"/>
      <c r="J177" s="224">
        <f>ROUND(I177*H177,2)</f>
        <v>0</v>
      </c>
      <c r="K177" s="220" t="s">
        <v>729</v>
      </c>
      <c r="L177" s="44"/>
      <c r="M177" s="225" t="s">
        <v>1</v>
      </c>
      <c r="N177" s="226" t="s">
        <v>45</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188</v>
      </c>
      <c r="AT177" s="229" t="s">
        <v>183</v>
      </c>
      <c r="AU177" s="229" t="s">
        <v>86</v>
      </c>
      <c r="AY177" s="17" t="s">
        <v>181</v>
      </c>
      <c r="BE177" s="230">
        <f>IF(N177="základní",J177,0)</f>
        <v>0</v>
      </c>
      <c r="BF177" s="230">
        <f>IF(N177="snížená",J177,0)</f>
        <v>0</v>
      </c>
      <c r="BG177" s="230">
        <f>IF(N177="zákl. přenesená",J177,0)</f>
        <v>0</v>
      </c>
      <c r="BH177" s="230">
        <f>IF(N177="sníž. přenesená",J177,0)</f>
        <v>0</v>
      </c>
      <c r="BI177" s="230">
        <f>IF(N177="nulová",J177,0)</f>
        <v>0</v>
      </c>
      <c r="BJ177" s="17" t="s">
        <v>127</v>
      </c>
      <c r="BK177" s="230">
        <f>ROUND(I177*H177,2)</f>
        <v>0</v>
      </c>
      <c r="BL177" s="17" t="s">
        <v>188</v>
      </c>
      <c r="BM177" s="229" t="s">
        <v>483</v>
      </c>
    </row>
    <row r="178" s="2" customFormat="1" ht="16.5" customHeight="1">
      <c r="A178" s="38"/>
      <c r="B178" s="39"/>
      <c r="C178" s="218" t="s">
        <v>487</v>
      </c>
      <c r="D178" s="218" t="s">
        <v>183</v>
      </c>
      <c r="E178" s="219" t="s">
        <v>3423</v>
      </c>
      <c r="F178" s="220" t="s">
        <v>3424</v>
      </c>
      <c r="G178" s="221" t="s">
        <v>2454</v>
      </c>
      <c r="H178" s="222">
        <v>52</v>
      </c>
      <c r="I178" s="223"/>
      <c r="J178" s="224">
        <f>ROUND(I178*H178,2)</f>
        <v>0</v>
      </c>
      <c r="K178" s="220" t="s">
        <v>729</v>
      </c>
      <c r="L178" s="44"/>
      <c r="M178" s="225" t="s">
        <v>1</v>
      </c>
      <c r="N178" s="226" t="s">
        <v>45</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188</v>
      </c>
      <c r="AT178" s="229" t="s">
        <v>183</v>
      </c>
      <c r="AU178" s="229" t="s">
        <v>86</v>
      </c>
      <c r="AY178" s="17" t="s">
        <v>181</v>
      </c>
      <c r="BE178" s="230">
        <f>IF(N178="základní",J178,0)</f>
        <v>0</v>
      </c>
      <c r="BF178" s="230">
        <f>IF(N178="snížená",J178,0)</f>
        <v>0</v>
      </c>
      <c r="BG178" s="230">
        <f>IF(N178="zákl. přenesená",J178,0)</f>
        <v>0</v>
      </c>
      <c r="BH178" s="230">
        <f>IF(N178="sníž. přenesená",J178,0)</f>
        <v>0</v>
      </c>
      <c r="BI178" s="230">
        <f>IF(N178="nulová",J178,0)</f>
        <v>0</v>
      </c>
      <c r="BJ178" s="17" t="s">
        <v>127</v>
      </c>
      <c r="BK178" s="230">
        <f>ROUND(I178*H178,2)</f>
        <v>0</v>
      </c>
      <c r="BL178" s="17" t="s">
        <v>188</v>
      </c>
      <c r="BM178" s="229" t="s">
        <v>490</v>
      </c>
    </row>
    <row r="179" s="2" customFormat="1" ht="16.5" customHeight="1">
      <c r="A179" s="38"/>
      <c r="B179" s="39"/>
      <c r="C179" s="218" t="s">
        <v>333</v>
      </c>
      <c r="D179" s="218" t="s">
        <v>183</v>
      </c>
      <c r="E179" s="219" t="s">
        <v>3425</v>
      </c>
      <c r="F179" s="220" t="s">
        <v>3426</v>
      </c>
      <c r="G179" s="221" t="s">
        <v>2454</v>
      </c>
      <c r="H179" s="222">
        <v>1</v>
      </c>
      <c r="I179" s="223"/>
      <c r="J179" s="224">
        <f>ROUND(I179*H179,2)</f>
        <v>0</v>
      </c>
      <c r="K179" s="220" t="s">
        <v>729</v>
      </c>
      <c r="L179" s="44"/>
      <c r="M179" s="225" t="s">
        <v>1</v>
      </c>
      <c r="N179" s="226" t="s">
        <v>45</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188</v>
      </c>
      <c r="AT179" s="229" t="s">
        <v>183</v>
      </c>
      <c r="AU179" s="229" t="s">
        <v>86</v>
      </c>
      <c r="AY179" s="17" t="s">
        <v>181</v>
      </c>
      <c r="BE179" s="230">
        <f>IF(N179="základní",J179,0)</f>
        <v>0</v>
      </c>
      <c r="BF179" s="230">
        <f>IF(N179="snížená",J179,0)</f>
        <v>0</v>
      </c>
      <c r="BG179" s="230">
        <f>IF(N179="zákl. přenesená",J179,0)</f>
        <v>0</v>
      </c>
      <c r="BH179" s="230">
        <f>IF(N179="sníž. přenesená",J179,0)</f>
        <v>0</v>
      </c>
      <c r="BI179" s="230">
        <f>IF(N179="nulová",J179,0)</f>
        <v>0</v>
      </c>
      <c r="BJ179" s="17" t="s">
        <v>127</v>
      </c>
      <c r="BK179" s="230">
        <f>ROUND(I179*H179,2)</f>
        <v>0</v>
      </c>
      <c r="BL179" s="17" t="s">
        <v>188</v>
      </c>
      <c r="BM179" s="229" t="s">
        <v>494</v>
      </c>
    </row>
    <row r="180" s="2" customFormat="1" ht="24.15" customHeight="1">
      <c r="A180" s="38"/>
      <c r="B180" s="39"/>
      <c r="C180" s="218" t="s">
        <v>500</v>
      </c>
      <c r="D180" s="218" t="s">
        <v>183</v>
      </c>
      <c r="E180" s="219" t="s">
        <v>3427</v>
      </c>
      <c r="F180" s="220" t="s">
        <v>3428</v>
      </c>
      <c r="G180" s="221" t="s">
        <v>1473</v>
      </c>
      <c r="H180" s="222">
        <v>1</v>
      </c>
      <c r="I180" s="223"/>
      <c r="J180" s="224">
        <f>ROUND(I180*H180,2)</f>
        <v>0</v>
      </c>
      <c r="K180" s="220" t="s">
        <v>729</v>
      </c>
      <c r="L180" s="44"/>
      <c r="M180" s="225" t="s">
        <v>1</v>
      </c>
      <c r="N180" s="226" t="s">
        <v>45</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188</v>
      </c>
      <c r="AT180" s="229" t="s">
        <v>183</v>
      </c>
      <c r="AU180" s="229" t="s">
        <v>86</v>
      </c>
      <c r="AY180" s="17" t="s">
        <v>181</v>
      </c>
      <c r="BE180" s="230">
        <f>IF(N180="základní",J180,0)</f>
        <v>0</v>
      </c>
      <c r="BF180" s="230">
        <f>IF(N180="snížená",J180,0)</f>
        <v>0</v>
      </c>
      <c r="BG180" s="230">
        <f>IF(N180="zákl. přenesená",J180,0)</f>
        <v>0</v>
      </c>
      <c r="BH180" s="230">
        <f>IF(N180="sníž. přenesená",J180,0)</f>
        <v>0</v>
      </c>
      <c r="BI180" s="230">
        <f>IF(N180="nulová",J180,0)</f>
        <v>0</v>
      </c>
      <c r="BJ180" s="17" t="s">
        <v>127</v>
      </c>
      <c r="BK180" s="230">
        <f>ROUND(I180*H180,2)</f>
        <v>0</v>
      </c>
      <c r="BL180" s="17" t="s">
        <v>188</v>
      </c>
      <c r="BM180" s="229" t="s">
        <v>503</v>
      </c>
    </row>
    <row r="181" s="12" customFormat="1" ht="25.92" customHeight="1">
      <c r="A181" s="12"/>
      <c r="B181" s="202"/>
      <c r="C181" s="203"/>
      <c r="D181" s="204" t="s">
        <v>78</v>
      </c>
      <c r="E181" s="205" t="s">
        <v>3154</v>
      </c>
      <c r="F181" s="205" t="s">
        <v>3429</v>
      </c>
      <c r="G181" s="203"/>
      <c r="H181" s="203"/>
      <c r="I181" s="206"/>
      <c r="J181" s="207">
        <f>BK181</f>
        <v>0</v>
      </c>
      <c r="K181" s="203"/>
      <c r="L181" s="208"/>
      <c r="M181" s="209"/>
      <c r="N181" s="210"/>
      <c r="O181" s="210"/>
      <c r="P181" s="211">
        <f>SUM(P182:P191)</f>
        <v>0</v>
      </c>
      <c r="Q181" s="210"/>
      <c r="R181" s="211">
        <f>SUM(R182:R191)</f>
        <v>0</v>
      </c>
      <c r="S181" s="210"/>
      <c r="T181" s="212">
        <f>SUM(T182:T191)</f>
        <v>0</v>
      </c>
      <c r="U181" s="12"/>
      <c r="V181" s="12"/>
      <c r="W181" s="12"/>
      <c r="X181" s="12"/>
      <c r="Y181" s="12"/>
      <c r="Z181" s="12"/>
      <c r="AA181" s="12"/>
      <c r="AB181" s="12"/>
      <c r="AC181" s="12"/>
      <c r="AD181" s="12"/>
      <c r="AE181" s="12"/>
      <c r="AR181" s="213" t="s">
        <v>86</v>
      </c>
      <c r="AT181" s="214" t="s">
        <v>78</v>
      </c>
      <c r="AU181" s="214" t="s">
        <v>79</v>
      </c>
      <c r="AY181" s="213" t="s">
        <v>181</v>
      </c>
      <c r="BK181" s="215">
        <f>SUM(BK182:BK191)</f>
        <v>0</v>
      </c>
    </row>
    <row r="182" s="2" customFormat="1" ht="16.5" customHeight="1">
      <c r="A182" s="38"/>
      <c r="B182" s="39"/>
      <c r="C182" s="218" t="s">
        <v>342</v>
      </c>
      <c r="D182" s="218" t="s">
        <v>183</v>
      </c>
      <c r="E182" s="219" t="s">
        <v>3430</v>
      </c>
      <c r="F182" s="220" t="s">
        <v>3431</v>
      </c>
      <c r="G182" s="221" t="s">
        <v>3432</v>
      </c>
      <c r="H182" s="222">
        <v>81</v>
      </c>
      <c r="I182" s="223"/>
      <c r="J182" s="224">
        <f>ROUND(I182*H182,2)</f>
        <v>0</v>
      </c>
      <c r="K182" s="220" t="s">
        <v>729</v>
      </c>
      <c r="L182" s="44"/>
      <c r="M182" s="225" t="s">
        <v>1</v>
      </c>
      <c r="N182" s="226" t="s">
        <v>45</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188</v>
      </c>
      <c r="AT182" s="229" t="s">
        <v>183</v>
      </c>
      <c r="AU182" s="229" t="s">
        <v>86</v>
      </c>
      <c r="AY182" s="17" t="s">
        <v>181</v>
      </c>
      <c r="BE182" s="230">
        <f>IF(N182="základní",J182,0)</f>
        <v>0</v>
      </c>
      <c r="BF182" s="230">
        <f>IF(N182="snížená",J182,0)</f>
        <v>0</v>
      </c>
      <c r="BG182" s="230">
        <f>IF(N182="zákl. přenesená",J182,0)</f>
        <v>0</v>
      </c>
      <c r="BH182" s="230">
        <f>IF(N182="sníž. přenesená",J182,0)</f>
        <v>0</v>
      </c>
      <c r="BI182" s="230">
        <f>IF(N182="nulová",J182,0)</f>
        <v>0</v>
      </c>
      <c r="BJ182" s="17" t="s">
        <v>127</v>
      </c>
      <c r="BK182" s="230">
        <f>ROUND(I182*H182,2)</f>
        <v>0</v>
      </c>
      <c r="BL182" s="17" t="s">
        <v>188</v>
      </c>
      <c r="BM182" s="229" t="s">
        <v>507</v>
      </c>
    </row>
    <row r="183" s="2" customFormat="1" ht="24.15" customHeight="1">
      <c r="A183" s="38"/>
      <c r="B183" s="39"/>
      <c r="C183" s="218" t="s">
        <v>511</v>
      </c>
      <c r="D183" s="218" t="s">
        <v>183</v>
      </c>
      <c r="E183" s="219" t="s">
        <v>3433</v>
      </c>
      <c r="F183" s="220" t="s">
        <v>3434</v>
      </c>
      <c r="G183" s="221" t="s">
        <v>1473</v>
      </c>
      <c r="H183" s="222">
        <v>70</v>
      </c>
      <c r="I183" s="223"/>
      <c r="J183" s="224">
        <f>ROUND(I183*H183,2)</f>
        <v>0</v>
      </c>
      <c r="K183" s="220" t="s">
        <v>729</v>
      </c>
      <c r="L183" s="44"/>
      <c r="M183" s="225" t="s">
        <v>1</v>
      </c>
      <c r="N183" s="226" t="s">
        <v>45</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188</v>
      </c>
      <c r="AT183" s="229" t="s">
        <v>183</v>
      </c>
      <c r="AU183" s="229" t="s">
        <v>86</v>
      </c>
      <c r="AY183" s="17" t="s">
        <v>181</v>
      </c>
      <c r="BE183" s="230">
        <f>IF(N183="základní",J183,0)</f>
        <v>0</v>
      </c>
      <c r="BF183" s="230">
        <f>IF(N183="snížená",J183,0)</f>
        <v>0</v>
      </c>
      <c r="BG183" s="230">
        <f>IF(N183="zákl. přenesená",J183,0)</f>
        <v>0</v>
      </c>
      <c r="BH183" s="230">
        <f>IF(N183="sníž. přenesená",J183,0)</f>
        <v>0</v>
      </c>
      <c r="BI183" s="230">
        <f>IF(N183="nulová",J183,0)</f>
        <v>0</v>
      </c>
      <c r="BJ183" s="17" t="s">
        <v>127</v>
      </c>
      <c r="BK183" s="230">
        <f>ROUND(I183*H183,2)</f>
        <v>0</v>
      </c>
      <c r="BL183" s="17" t="s">
        <v>188</v>
      </c>
      <c r="BM183" s="229" t="s">
        <v>514</v>
      </c>
    </row>
    <row r="184" s="2" customFormat="1" ht="16.5" customHeight="1">
      <c r="A184" s="38"/>
      <c r="B184" s="39"/>
      <c r="C184" s="218" t="s">
        <v>348</v>
      </c>
      <c r="D184" s="218" t="s">
        <v>183</v>
      </c>
      <c r="E184" s="219" t="s">
        <v>3435</v>
      </c>
      <c r="F184" s="220" t="s">
        <v>3436</v>
      </c>
      <c r="G184" s="221" t="s">
        <v>3432</v>
      </c>
      <c r="H184" s="222">
        <v>155</v>
      </c>
      <c r="I184" s="223"/>
      <c r="J184" s="224">
        <f>ROUND(I184*H184,2)</f>
        <v>0</v>
      </c>
      <c r="K184" s="220" t="s">
        <v>729</v>
      </c>
      <c r="L184" s="44"/>
      <c r="M184" s="225" t="s">
        <v>1</v>
      </c>
      <c r="N184" s="226" t="s">
        <v>45</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188</v>
      </c>
      <c r="AT184" s="229" t="s">
        <v>183</v>
      </c>
      <c r="AU184" s="229" t="s">
        <v>86</v>
      </c>
      <c r="AY184" s="17" t="s">
        <v>181</v>
      </c>
      <c r="BE184" s="230">
        <f>IF(N184="základní",J184,0)</f>
        <v>0</v>
      </c>
      <c r="BF184" s="230">
        <f>IF(N184="snížená",J184,0)</f>
        <v>0</v>
      </c>
      <c r="BG184" s="230">
        <f>IF(N184="zákl. přenesená",J184,0)</f>
        <v>0</v>
      </c>
      <c r="BH184" s="230">
        <f>IF(N184="sníž. přenesená",J184,0)</f>
        <v>0</v>
      </c>
      <c r="BI184" s="230">
        <f>IF(N184="nulová",J184,0)</f>
        <v>0</v>
      </c>
      <c r="BJ184" s="17" t="s">
        <v>127</v>
      </c>
      <c r="BK184" s="230">
        <f>ROUND(I184*H184,2)</f>
        <v>0</v>
      </c>
      <c r="BL184" s="17" t="s">
        <v>188</v>
      </c>
      <c r="BM184" s="229" t="s">
        <v>519</v>
      </c>
    </row>
    <row r="185" s="2" customFormat="1" ht="16.5" customHeight="1">
      <c r="A185" s="38"/>
      <c r="B185" s="39"/>
      <c r="C185" s="218" t="s">
        <v>522</v>
      </c>
      <c r="D185" s="218" t="s">
        <v>183</v>
      </c>
      <c r="E185" s="219" t="s">
        <v>3437</v>
      </c>
      <c r="F185" s="220" t="s">
        <v>3438</v>
      </c>
      <c r="G185" s="221" t="s">
        <v>2637</v>
      </c>
      <c r="H185" s="222">
        <v>76</v>
      </c>
      <c r="I185" s="223"/>
      <c r="J185" s="224">
        <f>ROUND(I185*H185,2)</f>
        <v>0</v>
      </c>
      <c r="K185" s="220" t="s">
        <v>729</v>
      </c>
      <c r="L185" s="44"/>
      <c r="M185" s="225" t="s">
        <v>1</v>
      </c>
      <c r="N185" s="226" t="s">
        <v>45</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188</v>
      </c>
      <c r="AT185" s="229" t="s">
        <v>183</v>
      </c>
      <c r="AU185" s="229" t="s">
        <v>86</v>
      </c>
      <c r="AY185" s="17" t="s">
        <v>181</v>
      </c>
      <c r="BE185" s="230">
        <f>IF(N185="základní",J185,0)</f>
        <v>0</v>
      </c>
      <c r="BF185" s="230">
        <f>IF(N185="snížená",J185,0)</f>
        <v>0</v>
      </c>
      <c r="BG185" s="230">
        <f>IF(N185="zákl. přenesená",J185,0)</f>
        <v>0</v>
      </c>
      <c r="BH185" s="230">
        <f>IF(N185="sníž. přenesená",J185,0)</f>
        <v>0</v>
      </c>
      <c r="BI185" s="230">
        <f>IF(N185="nulová",J185,0)</f>
        <v>0</v>
      </c>
      <c r="BJ185" s="17" t="s">
        <v>127</v>
      </c>
      <c r="BK185" s="230">
        <f>ROUND(I185*H185,2)</f>
        <v>0</v>
      </c>
      <c r="BL185" s="17" t="s">
        <v>188</v>
      </c>
      <c r="BM185" s="229" t="s">
        <v>525</v>
      </c>
    </row>
    <row r="186" s="2" customFormat="1" ht="16.5" customHeight="1">
      <c r="A186" s="38"/>
      <c r="B186" s="39"/>
      <c r="C186" s="218" t="s">
        <v>357</v>
      </c>
      <c r="D186" s="218" t="s">
        <v>183</v>
      </c>
      <c r="E186" s="219" t="s">
        <v>3439</v>
      </c>
      <c r="F186" s="220" t="s">
        <v>3440</v>
      </c>
      <c r="G186" s="221" t="s">
        <v>2637</v>
      </c>
      <c r="H186" s="222">
        <v>24</v>
      </c>
      <c r="I186" s="223"/>
      <c r="J186" s="224">
        <f>ROUND(I186*H186,2)</f>
        <v>0</v>
      </c>
      <c r="K186" s="220" t="s">
        <v>729</v>
      </c>
      <c r="L186" s="44"/>
      <c r="M186" s="225" t="s">
        <v>1</v>
      </c>
      <c r="N186" s="226" t="s">
        <v>45</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188</v>
      </c>
      <c r="AT186" s="229" t="s">
        <v>183</v>
      </c>
      <c r="AU186" s="229" t="s">
        <v>86</v>
      </c>
      <c r="AY186" s="17" t="s">
        <v>181</v>
      </c>
      <c r="BE186" s="230">
        <f>IF(N186="základní",J186,0)</f>
        <v>0</v>
      </c>
      <c r="BF186" s="230">
        <f>IF(N186="snížená",J186,0)</f>
        <v>0</v>
      </c>
      <c r="BG186" s="230">
        <f>IF(N186="zákl. přenesená",J186,0)</f>
        <v>0</v>
      </c>
      <c r="BH186" s="230">
        <f>IF(N186="sníž. přenesená",J186,0)</f>
        <v>0</v>
      </c>
      <c r="BI186" s="230">
        <f>IF(N186="nulová",J186,0)</f>
        <v>0</v>
      </c>
      <c r="BJ186" s="17" t="s">
        <v>127</v>
      </c>
      <c r="BK186" s="230">
        <f>ROUND(I186*H186,2)</f>
        <v>0</v>
      </c>
      <c r="BL186" s="17" t="s">
        <v>188</v>
      </c>
      <c r="BM186" s="229" t="s">
        <v>529</v>
      </c>
    </row>
    <row r="187" s="2" customFormat="1" ht="16.5" customHeight="1">
      <c r="A187" s="38"/>
      <c r="B187" s="39"/>
      <c r="C187" s="218" t="s">
        <v>531</v>
      </c>
      <c r="D187" s="218" t="s">
        <v>183</v>
      </c>
      <c r="E187" s="219" t="s">
        <v>3441</v>
      </c>
      <c r="F187" s="220" t="s">
        <v>3442</v>
      </c>
      <c r="G187" s="221" t="s">
        <v>1473</v>
      </c>
      <c r="H187" s="222">
        <v>1</v>
      </c>
      <c r="I187" s="223"/>
      <c r="J187" s="224">
        <f>ROUND(I187*H187,2)</f>
        <v>0</v>
      </c>
      <c r="K187" s="220" t="s">
        <v>729</v>
      </c>
      <c r="L187" s="44"/>
      <c r="M187" s="225" t="s">
        <v>1</v>
      </c>
      <c r="N187" s="226" t="s">
        <v>45</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188</v>
      </c>
      <c r="AT187" s="229" t="s">
        <v>183</v>
      </c>
      <c r="AU187" s="229" t="s">
        <v>86</v>
      </c>
      <c r="AY187" s="17" t="s">
        <v>181</v>
      </c>
      <c r="BE187" s="230">
        <f>IF(N187="základní",J187,0)</f>
        <v>0</v>
      </c>
      <c r="BF187" s="230">
        <f>IF(N187="snížená",J187,0)</f>
        <v>0</v>
      </c>
      <c r="BG187" s="230">
        <f>IF(N187="zákl. přenesená",J187,0)</f>
        <v>0</v>
      </c>
      <c r="BH187" s="230">
        <f>IF(N187="sníž. přenesená",J187,0)</f>
        <v>0</v>
      </c>
      <c r="BI187" s="230">
        <f>IF(N187="nulová",J187,0)</f>
        <v>0</v>
      </c>
      <c r="BJ187" s="17" t="s">
        <v>127</v>
      </c>
      <c r="BK187" s="230">
        <f>ROUND(I187*H187,2)</f>
        <v>0</v>
      </c>
      <c r="BL187" s="17" t="s">
        <v>188</v>
      </c>
      <c r="BM187" s="229" t="s">
        <v>534</v>
      </c>
    </row>
    <row r="188" s="2" customFormat="1" ht="16.5" customHeight="1">
      <c r="A188" s="38"/>
      <c r="B188" s="39"/>
      <c r="C188" s="218" t="s">
        <v>362</v>
      </c>
      <c r="D188" s="218" t="s">
        <v>183</v>
      </c>
      <c r="E188" s="219" t="s">
        <v>3443</v>
      </c>
      <c r="F188" s="220" t="s">
        <v>3444</v>
      </c>
      <c r="G188" s="221" t="s">
        <v>1473</v>
      </c>
      <c r="H188" s="222">
        <v>1</v>
      </c>
      <c r="I188" s="223"/>
      <c r="J188" s="224">
        <f>ROUND(I188*H188,2)</f>
        <v>0</v>
      </c>
      <c r="K188" s="220" t="s">
        <v>729</v>
      </c>
      <c r="L188" s="44"/>
      <c r="M188" s="225" t="s">
        <v>1</v>
      </c>
      <c r="N188" s="226" t="s">
        <v>45</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188</v>
      </c>
      <c r="AT188" s="229" t="s">
        <v>183</v>
      </c>
      <c r="AU188" s="229" t="s">
        <v>86</v>
      </c>
      <c r="AY188" s="17" t="s">
        <v>181</v>
      </c>
      <c r="BE188" s="230">
        <f>IF(N188="základní",J188,0)</f>
        <v>0</v>
      </c>
      <c r="BF188" s="230">
        <f>IF(N188="snížená",J188,0)</f>
        <v>0</v>
      </c>
      <c r="BG188" s="230">
        <f>IF(N188="zákl. přenesená",J188,0)</f>
        <v>0</v>
      </c>
      <c r="BH188" s="230">
        <f>IF(N188="sníž. přenesená",J188,0)</f>
        <v>0</v>
      </c>
      <c r="BI188" s="230">
        <f>IF(N188="nulová",J188,0)</f>
        <v>0</v>
      </c>
      <c r="BJ188" s="17" t="s">
        <v>127</v>
      </c>
      <c r="BK188" s="230">
        <f>ROUND(I188*H188,2)</f>
        <v>0</v>
      </c>
      <c r="BL188" s="17" t="s">
        <v>188</v>
      </c>
      <c r="BM188" s="229" t="s">
        <v>538</v>
      </c>
    </row>
    <row r="189" s="2" customFormat="1" ht="16.5" customHeight="1">
      <c r="A189" s="38"/>
      <c r="B189" s="39"/>
      <c r="C189" s="218" t="s">
        <v>542</v>
      </c>
      <c r="D189" s="218" t="s">
        <v>183</v>
      </c>
      <c r="E189" s="219" t="s">
        <v>3445</v>
      </c>
      <c r="F189" s="220" t="s">
        <v>3446</v>
      </c>
      <c r="G189" s="221" t="s">
        <v>1473</v>
      </c>
      <c r="H189" s="222">
        <v>1</v>
      </c>
      <c r="I189" s="223"/>
      <c r="J189" s="224">
        <f>ROUND(I189*H189,2)</f>
        <v>0</v>
      </c>
      <c r="K189" s="220" t="s">
        <v>729</v>
      </c>
      <c r="L189" s="44"/>
      <c r="M189" s="225" t="s">
        <v>1</v>
      </c>
      <c r="N189" s="226" t="s">
        <v>45</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188</v>
      </c>
      <c r="AT189" s="229" t="s">
        <v>183</v>
      </c>
      <c r="AU189" s="229" t="s">
        <v>86</v>
      </c>
      <c r="AY189" s="17" t="s">
        <v>181</v>
      </c>
      <c r="BE189" s="230">
        <f>IF(N189="základní",J189,0)</f>
        <v>0</v>
      </c>
      <c r="BF189" s="230">
        <f>IF(N189="snížená",J189,0)</f>
        <v>0</v>
      </c>
      <c r="BG189" s="230">
        <f>IF(N189="zákl. přenesená",J189,0)</f>
        <v>0</v>
      </c>
      <c r="BH189" s="230">
        <f>IF(N189="sníž. přenesená",J189,0)</f>
        <v>0</v>
      </c>
      <c r="BI189" s="230">
        <f>IF(N189="nulová",J189,0)</f>
        <v>0</v>
      </c>
      <c r="BJ189" s="17" t="s">
        <v>127</v>
      </c>
      <c r="BK189" s="230">
        <f>ROUND(I189*H189,2)</f>
        <v>0</v>
      </c>
      <c r="BL189" s="17" t="s">
        <v>188</v>
      </c>
      <c r="BM189" s="229" t="s">
        <v>545</v>
      </c>
    </row>
    <row r="190" s="2" customFormat="1" ht="16.5" customHeight="1">
      <c r="A190" s="38"/>
      <c r="B190" s="39"/>
      <c r="C190" s="218" t="s">
        <v>368</v>
      </c>
      <c r="D190" s="218" t="s">
        <v>183</v>
      </c>
      <c r="E190" s="219" t="s">
        <v>3447</v>
      </c>
      <c r="F190" s="220" t="s">
        <v>3448</v>
      </c>
      <c r="G190" s="221" t="s">
        <v>1473</v>
      </c>
      <c r="H190" s="222">
        <v>1</v>
      </c>
      <c r="I190" s="223"/>
      <c r="J190" s="224">
        <f>ROUND(I190*H190,2)</f>
        <v>0</v>
      </c>
      <c r="K190" s="220" t="s">
        <v>729</v>
      </c>
      <c r="L190" s="44"/>
      <c r="M190" s="225" t="s">
        <v>1</v>
      </c>
      <c r="N190" s="226" t="s">
        <v>45</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188</v>
      </c>
      <c r="AT190" s="229" t="s">
        <v>183</v>
      </c>
      <c r="AU190" s="229" t="s">
        <v>86</v>
      </c>
      <c r="AY190" s="17" t="s">
        <v>181</v>
      </c>
      <c r="BE190" s="230">
        <f>IF(N190="základní",J190,0)</f>
        <v>0</v>
      </c>
      <c r="BF190" s="230">
        <f>IF(N190="snížená",J190,0)</f>
        <v>0</v>
      </c>
      <c r="BG190" s="230">
        <f>IF(N190="zákl. přenesená",J190,0)</f>
        <v>0</v>
      </c>
      <c r="BH190" s="230">
        <f>IF(N190="sníž. přenesená",J190,0)</f>
        <v>0</v>
      </c>
      <c r="BI190" s="230">
        <f>IF(N190="nulová",J190,0)</f>
        <v>0</v>
      </c>
      <c r="BJ190" s="17" t="s">
        <v>127</v>
      </c>
      <c r="BK190" s="230">
        <f>ROUND(I190*H190,2)</f>
        <v>0</v>
      </c>
      <c r="BL190" s="17" t="s">
        <v>188</v>
      </c>
      <c r="BM190" s="229" t="s">
        <v>551</v>
      </c>
    </row>
    <row r="191" s="2" customFormat="1" ht="16.5" customHeight="1">
      <c r="A191" s="38"/>
      <c r="B191" s="39"/>
      <c r="C191" s="218" t="s">
        <v>553</v>
      </c>
      <c r="D191" s="218" t="s">
        <v>183</v>
      </c>
      <c r="E191" s="219" t="s">
        <v>3449</v>
      </c>
      <c r="F191" s="220" t="s">
        <v>3450</v>
      </c>
      <c r="G191" s="221" t="s">
        <v>1473</v>
      </c>
      <c r="H191" s="222">
        <v>1</v>
      </c>
      <c r="I191" s="223"/>
      <c r="J191" s="224">
        <f>ROUND(I191*H191,2)</f>
        <v>0</v>
      </c>
      <c r="K191" s="220" t="s">
        <v>729</v>
      </c>
      <c r="L191" s="44"/>
      <c r="M191" s="284" t="s">
        <v>1</v>
      </c>
      <c r="N191" s="285" t="s">
        <v>45</v>
      </c>
      <c r="O191" s="282"/>
      <c r="P191" s="286">
        <f>O191*H191</f>
        <v>0</v>
      </c>
      <c r="Q191" s="286">
        <v>0</v>
      </c>
      <c r="R191" s="286">
        <f>Q191*H191</f>
        <v>0</v>
      </c>
      <c r="S191" s="286">
        <v>0</v>
      </c>
      <c r="T191" s="287">
        <f>S191*H191</f>
        <v>0</v>
      </c>
      <c r="U191" s="38"/>
      <c r="V191" s="38"/>
      <c r="W191" s="38"/>
      <c r="X191" s="38"/>
      <c r="Y191" s="38"/>
      <c r="Z191" s="38"/>
      <c r="AA191" s="38"/>
      <c r="AB191" s="38"/>
      <c r="AC191" s="38"/>
      <c r="AD191" s="38"/>
      <c r="AE191" s="38"/>
      <c r="AR191" s="229" t="s">
        <v>188</v>
      </c>
      <c r="AT191" s="229" t="s">
        <v>183</v>
      </c>
      <c r="AU191" s="229" t="s">
        <v>86</v>
      </c>
      <c r="AY191" s="17" t="s">
        <v>181</v>
      </c>
      <c r="BE191" s="230">
        <f>IF(N191="základní",J191,0)</f>
        <v>0</v>
      </c>
      <c r="BF191" s="230">
        <f>IF(N191="snížená",J191,0)</f>
        <v>0</v>
      </c>
      <c r="BG191" s="230">
        <f>IF(N191="zákl. přenesená",J191,0)</f>
        <v>0</v>
      </c>
      <c r="BH191" s="230">
        <f>IF(N191="sníž. přenesená",J191,0)</f>
        <v>0</v>
      </c>
      <c r="BI191" s="230">
        <f>IF(N191="nulová",J191,0)</f>
        <v>0</v>
      </c>
      <c r="BJ191" s="17" t="s">
        <v>127</v>
      </c>
      <c r="BK191" s="230">
        <f>ROUND(I191*H191,2)</f>
        <v>0</v>
      </c>
      <c r="BL191" s="17" t="s">
        <v>188</v>
      </c>
      <c r="BM191" s="229" t="s">
        <v>556</v>
      </c>
    </row>
    <row r="192" s="2" customFormat="1" ht="6.96" customHeight="1">
      <c r="A192" s="38"/>
      <c r="B192" s="66"/>
      <c r="C192" s="67"/>
      <c r="D192" s="67"/>
      <c r="E192" s="67"/>
      <c r="F192" s="67"/>
      <c r="G192" s="67"/>
      <c r="H192" s="67"/>
      <c r="I192" s="67"/>
      <c r="J192" s="67"/>
      <c r="K192" s="67"/>
      <c r="L192" s="44"/>
      <c r="M192" s="38"/>
      <c r="O192" s="38"/>
      <c r="P192" s="38"/>
      <c r="Q192" s="38"/>
      <c r="R192" s="38"/>
      <c r="S192" s="38"/>
      <c r="T192" s="38"/>
      <c r="U192" s="38"/>
      <c r="V192" s="38"/>
      <c r="W192" s="38"/>
      <c r="X192" s="38"/>
      <c r="Y192" s="38"/>
      <c r="Z192" s="38"/>
      <c r="AA192" s="38"/>
      <c r="AB192" s="38"/>
      <c r="AC192" s="38"/>
      <c r="AD192" s="38"/>
      <c r="AE192" s="38"/>
    </row>
  </sheetData>
  <sheetProtection sheet="1" autoFilter="0" formatColumns="0" formatRows="0" objects="1" scenarios="1" spinCount="100000" saltValue="4gVfQDzFgJLBD7B+Fo0r0ff+3z/MtoeoC6XW30on8RnHlKrytZM15i8uEAzbfojg/v5lA7hX+ezxeVd0a87mBA==" hashValue="bW+aYpNdCNV3Meu7ONP+i5Ji2adzBxP7bl2MYDSMWJYfl69tuGytZeGvkKurknE31788dRpxL8I4GfyB0DVoJA==" algorithmName="SHA-512" password="C24F"/>
  <autoFilter ref="C121:K19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123</v>
      </c>
    </row>
    <row r="3" s="1" customFormat="1" ht="6.96" customHeight="1">
      <c r="B3" s="136"/>
      <c r="C3" s="137"/>
      <c r="D3" s="137"/>
      <c r="E3" s="137"/>
      <c r="F3" s="137"/>
      <c r="G3" s="137"/>
      <c r="H3" s="137"/>
      <c r="I3" s="137"/>
      <c r="J3" s="137"/>
      <c r="K3" s="137"/>
      <c r="L3" s="20"/>
      <c r="AT3" s="17" t="s">
        <v>86</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3451</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ROUND(J126,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ROUND((SUM(BE126:BE321)),  2)</f>
        <v>0</v>
      </c>
      <c r="G33" s="38"/>
      <c r="H33" s="38"/>
      <c r="I33" s="155">
        <v>0.20999999999999999</v>
      </c>
      <c r="J33" s="154">
        <f>ROUND(((SUM(BE126:BE321))*I33),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ROUND((SUM(BF126:BF321)),  2)</f>
        <v>0</v>
      </c>
      <c r="G34" s="38"/>
      <c r="H34" s="38"/>
      <c r="I34" s="155">
        <v>0.12</v>
      </c>
      <c r="J34" s="154">
        <f>ROUND(((SUM(BF126:BF321))*I34),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ROUND((SUM(BG126:BG321)),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ROUND((SUM(BH126:BH321)),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ROUND((SUM(BI126:BI321)),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IO 01 - Vodovodní a kanal...</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J126</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142</v>
      </c>
      <c r="E97" s="182"/>
      <c r="F97" s="182"/>
      <c r="G97" s="182"/>
      <c r="H97" s="182"/>
      <c r="I97" s="182"/>
      <c r="J97" s="183">
        <f>J127</f>
        <v>0</v>
      </c>
      <c r="K97" s="180"/>
      <c r="L97" s="184"/>
      <c r="S97" s="9"/>
      <c r="T97" s="9"/>
      <c r="U97" s="9"/>
      <c r="V97" s="9"/>
      <c r="W97" s="9"/>
      <c r="X97" s="9"/>
      <c r="Y97" s="9"/>
      <c r="Z97" s="9"/>
      <c r="AA97" s="9"/>
      <c r="AB97" s="9"/>
      <c r="AC97" s="9"/>
      <c r="AD97" s="9"/>
      <c r="AE97" s="9"/>
    </row>
    <row r="98" s="10" customFormat="1" ht="19.92" customHeight="1">
      <c r="A98" s="10"/>
      <c r="B98" s="185"/>
      <c r="C98" s="186"/>
      <c r="D98" s="187" t="s">
        <v>143</v>
      </c>
      <c r="E98" s="188"/>
      <c r="F98" s="188"/>
      <c r="G98" s="188"/>
      <c r="H98" s="188"/>
      <c r="I98" s="188"/>
      <c r="J98" s="189">
        <f>J128</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145</v>
      </c>
      <c r="E99" s="188"/>
      <c r="F99" s="188"/>
      <c r="G99" s="188"/>
      <c r="H99" s="188"/>
      <c r="I99" s="188"/>
      <c r="J99" s="189">
        <f>J208</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146</v>
      </c>
      <c r="E100" s="188"/>
      <c r="F100" s="188"/>
      <c r="G100" s="188"/>
      <c r="H100" s="188"/>
      <c r="I100" s="188"/>
      <c r="J100" s="189">
        <f>J211</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3452</v>
      </c>
      <c r="E101" s="188"/>
      <c r="F101" s="188"/>
      <c r="G101" s="188"/>
      <c r="H101" s="188"/>
      <c r="I101" s="188"/>
      <c r="J101" s="189">
        <f>J245</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148</v>
      </c>
      <c r="E102" s="188"/>
      <c r="F102" s="188"/>
      <c r="G102" s="188"/>
      <c r="H102" s="188"/>
      <c r="I102" s="188"/>
      <c r="J102" s="189">
        <f>J301</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3453</v>
      </c>
      <c r="E103" s="188"/>
      <c r="F103" s="188"/>
      <c r="G103" s="188"/>
      <c r="H103" s="188"/>
      <c r="I103" s="188"/>
      <c r="J103" s="189">
        <f>J305</f>
        <v>0</v>
      </c>
      <c r="K103" s="186"/>
      <c r="L103" s="190"/>
      <c r="S103" s="10"/>
      <c r="T103" s="10"/>
      <c r="U103" s="10"/>
      <c r="V103" s="10"/>
      <c r="W103" s="10"/>
      <c r="X103" s="10"/>
      <c r="Y103" s="10"/>
      <c r="Z103" s="10"/>
      <c r="AA103" s="10"/>
      <c r="AB103" s="10"/>
      <c r="AC103" s="10"/>
      <c r="AD103" s="10"/>
      <c r="AE103" s="10"/>
    </row>
    <row r="104" s="10" customFormat="1" ht="19.92" customHeight="1">
      <c r="A104" s="10"/>
      <c r="B104" s="185"/>
      <c r="C104" s="186"/>
      <c r="D104" s="187" t="s">
        <v>149</v>
      </c>
      <c r="E104" s="188"/>
      <c r="F104" s="188"/>
      <c r="G104" s="188"/>
      <c r="H104" s="188"/>
      <c r="I104" s="188"/>
      <c r="J104" s="189">
        <f>J316</f>
        <v>0</v>
      </c>
      <c r="K104" s="186"/>
      <c r="L104" s="190"/>
      <c r="S104" s="10"/>
      <c r="T104" s="10"/>
      <c r="U104" s="10"/>
      <c r="V104" s="10"/>
      <c r="W104" s="10"/>
      <c r="X104" s="10"/>
      <c r="Y104" s="10"/>
      <c r="Z104" s="10"/>
      <c r="AA104" s="10"/>
      <c r="AB104" s="10"/>
      <c r="AC104" s="10"/>
      <c r="AD104" s="10"/>
      <c r="AE104" s="10"/>
    </row>
    <row r="105" s="9" customFormat="1" ht="24.96" customHeight="1">
      <c r="A105" s="9"/>
      <c r="B105" s="179"/>
      <c r="C105" s="180"/>
      <c r="D105" s="181" t="s">
        <v>150</v>
      </c>
      <c r="E105" s="182"/>
      <c r="F105" s="182"/>
      <c r="G105" s="182"/>
      <c r="H105" s="182"/>
      <c r="I105" s="182"/>
      <c r="J105" s="183">
        <f>J318</f>
        <v>0</v>
      </c>
      <c r="K105" s="180"/>
      <c r="L105" s="184"/>
      <c r="S105" s="9"/>
      <c r="T105" s="9"/>
      <c r="U105" s="9"/>
      <c r="V105" s="9"/>
      <c r="W105" s="9"/>
      <c r="X105" s="9"/>
      <c r="Y105" s="9"/>
      <c r="Z105" s="9"/>
      <c r="AA105" s="9"/>
      <c r="AB105" s="9"/>
      <c r="AC105" s="9"/>
      <c r="AD105" s="9"/>
      <c r="AE105" s="9"/>
    </row>
    <row r="106" s="10" customFormat="1" ht="19.92" customHeight="1">
      <c r="A106" s="10"/>
      <c r="B106" s="185"/>
      <c r="C106" s="186"/>
      <c r="D106" s="187" t="s">
        <v>2167</v>
      </c>
      <c r="E106" s="188"/>
      <c r="F106" s="188"/>
      <c r="G106" s="188"/>
      <c r="H106" s="188"/>
      <c r="I106" s="188"/>
      <c r="J106" s="189">
        <f>J319</f>
        <v>0</v>
      </c>
      <c r="K106" s="186"/>
      <c r="L106" s="190"/>
      <c r="S106" s="10"/>
      <c r="T106" s="10"/>
      <c r="U106" s="10"/>
      <c r="V106" s="10"/>
      <c r="W106" s="10"/>
      <c r="X106" s="10"/>
      <c r="Y106" s="10"/>
      <c r="Z106" s="10"/>
      <c r="AA106" s="10"/>
      <c r="AB106" s="10"/>
      <c r="AC106" s="10"/>
      <c r="AD106" s="10"/>
      <c r="AE106" s="10"/>
    </row>
    <row r="107" s="2" customFormat="1" ht="21.84"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66"/>
      <c r="C108" s="67"/>
      <c r="D108" s="67"/>
      <c r="E108" s="67"/>
      <c r="F108" s="67"/>
      <c r="G108" s="67"/>
      <c r="H108" s="67"/>
      <c r="I108" s="67"/>
      <c r="J108" s="67"/>
      <c r="K108" s="67"/>
      <c r="L108" s="63"/>
      <c r="S108" s="38"/>
      <c r="T108" s="38"/>
      <c r="U108" s="38"/>
      <c r="V108" s="38"/>
      <c r="W108" s="38"/>
      <c r="X108" s="38"/>
      <c r="Y108" s="38"/>
      <c r="Z108" s="38"/>
      <c r="AA108" s="38"/>
      <c r="AB108" s="38"/>
      <c r="AC108" s="38"/>
      <c r="AD108" s="38"/>
      <c r="AE108" s="38"/>
    </row>
    <row r="112" s="2" customFormat="1" ht="6.96" customHeight="1">
      <c r="A112" s="38"/>
      <c r="B112" s="68"/>
      <c r="C112" s="69"/>
      <c r="D112" s="69"/>
      <c r="E112" s="69"/>
      <c r="F112" s="69"/>
      <c r="G112" s="69"/>
      <c r="H112" s="69"/>
      <c r="I112" s="69"/>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166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174" t="str">
        <f>E7</f>
        <v>0022025 - Transformace Domova pod Kuňkou - areál Ke Tvrzi</v>
      </c>
      <c r="F116" s="32"/>
      <c r="G116" s="32"/>
      <c r="H116" s="32"/>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135</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E9</f>
        <v>IO 01 - Vodovodní a kanal...</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F12</f>
        <v xml:space="preserve"> </v>
      </c>
      <c r="G120" s="40"/>
      <c r="H120" s="40"/>
      <c r="I120" s="32" t="s">
        <v>22</v>
      </c>
      <c r="J120" s="79" t="str">
        <f>IF(J12="","",J12)</f>
        <v>28. 3. 2025</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E15</f>
        <v>Pardubický kraj</v>
      </c>
      <c r="G122" s="40"/>
      <c r="H122" s="40"/>
      <c r="I122" s="32" t="s">
        <v>32</v>
      </c>
      <c r="J122" s="36" t="str">
        <f>E21</f>
        <v>Sinc s.r.o.</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30</v>
      </c>
      <c r="D123" s="40"/>
      <c r="E123" s="40"/>
      <c r="F123" s="27" t="str">
        <f>IF(E18="","",E18)</f>
        <v>Vyplň údaj</v>
      </c>
      <c r="G123" s="40"/>
      <c r="H123" s="40"/>
      <c r="I123" s="32" t="s">
        <v>37</v>
      </c>
      <c r="J123" s="36" t="str">
        <f>E24</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1" customFormat="1" ht="29.28" customHeight="1">
      <c r="A125" s="191"/>
      <c r="B125" s="192"/>
      <c r="C125" s="193" t="s">
        <v>167</v>
      </c>
      <c r="D125" s="194" t="s">
        <v>64</v>
      </c>
      <c r="E125" s="194" t="s">
        <v>60</v>
      </c>
      <c r="F125" s="194" t="s">
        <v>61</v>
      </c>
      <c r="G125" s="194" t="s">
        <v>168</v>
      </c>
      <c r="H125" s="194" t="s">
        <v>169</v>
      </c>
      <c r="I125" s="194" t="s">
        <v>170</v>
      </c>
      <c r="J125" s="194" t="s">
        <v>139</v>
      </c>
      <c r="K125" s="195" t="s">
        <v>171</v>
      </c>
      <c r="L125" s="196"/>
      <c r="M125" s="100" t="s">
        <v>1</v>
      </c>
      <c r="N125" s="101" t="s">
        <v>43</v>
      </c>
      <c r="O125" s="101" t="s">
        <v>172</v>
      </c>
      <c r="P125" s="101" t="s">
        <v>173</v>
      </c>
      <c r="Q125" s="101" t="s">
        <v>174</v>
      </c>
      <c r="R125" s="101" t="s">
        <v>175</v>
      </c>
      <c r="S125" s="101" t="s">
        <v>176</v>
      </c>
      <c r="T125" s="102" t="s">
        <v>177</v>
      </c>
      <c r="U125" s="191"/>
      <c r="V125" s="191"/>
      <c r="W125" s="191"/>
      <c r="X125" s="191"/>
      <c r="Y125" s="191"/>
      <c r="Z125" s="191"/>
      <c r="AA125" s="191"/>
      <c r="AB125" s="191"/>
      <c r="AC125" s="191"/>
      <c r="AD125" s="191"/>
      <c r="AE125" s="191"/>
    </row>
    <row r="126" s="2" customFormat="1" ht="22.8" customHeight="1">
      <c r="A126" s="38"/>
      <c r="B126" s="39"/>
      <c r="C126" s="107" t="s">
        <v>178</v>
      </c>
      <c r="D126" s="40"/>
      <c r="E126" s="40"/>
      <c r="F126" s="40"/>
      <c r="G126" s="40"/>
      <c r="H126" s="40"/>
      <c r="I126" s="40"/>
      <c r="J126" s="197">
        <f>BK126</f>
        <v>0</v>
      </c>
      <c r="K126" s="40"/>
      <c r="L126" s="44"/>
      <c r="M126" s="103"/>
      <c r="N126" s="198"/>
      <c r="O126" s="104"/>
      <c r="P126" s="199">
        <f>P127+P318</f>
        <v>0</v>
      </c>
      <c r="Q126" s="104"/>
      <c r="R126" s="199">
        <f>R127+R318</f>
        <v>0</v>
      </c>
      <c r="S126" s="104"/>
      <c r="T126" s="200">
        <f>T127+T318</f>
        <v>0</v>
      </c>
      <c r="U126" s="38"/>
      <c r="V126" s="38"/>
      <c r="W126" s="38"/>
      <c r="X126" s="38"/>
      <c r="Y126" s="38"/>
      <c r="Z126" s="38"/>
      <c r="AA126" s="38"/>
      <c r="AB126" s="38"/>
      <c r="AC126" s="38"/>
      <c r="AD126" s="38"/>
      <c r="AE126" s="38"/>
      <c r="AT126" s="17" t="s">
        <v>78</v>
      </c>
      <c r="AU126" s="17" t="s">
        <v>141</v>
      </c>
      <c r="BK126" s="201">
        <f>BK127+BK318</f>
        <v>0</v>
      </c>
    </row>
    <row r="127" s="12" customFormat="1" ht="25.92" customHeight="1">
      <c r="A127" s="12"/>
      <c r="B127" s="202"/>
      <c r="C127" s="203"/>
      <c r="D127" s="204" t="s">
        <v>78</v>
      </c>
      <c r="E127" s="205" t="s">
        <v>179</v>
      </c>
      <c r="F127" s="205" t="s">
        <v>180</v>
      </c>
      <c r="G127" s="203"/>
      <c r="H127" s="203"/>
      <c r="I127" s="206"/>
      <c r="J127" s="207">
        <f>BK127</f>
        <v>0</v>
      </c>
      <c r="K127" s="203"/>
      <c r="L127" s="208"/>
      <c r="M127" s="209"/>
      <c r="N127" s="210"/>
      <c r="O127" s="210"/>
      <c r="P127" s="211">
        <f>P128+P208+P211+P245+P301+P305+P316</f>
        <v>0</v>
      </c>
      <c r="Q127" s="210"/>
      <c r="R127" s="211">
        <f>R128+R208+R211+R245+R301+R305+R316</f>
        <v>0</v>
      </c>
      <c r="S127" s="210"/>
      <c r="T127" s="212">
        <f>T128+T208+T211+T245+T301+T305+T316</f>
        <v>0</v>
      </c>
      <c r="U127" s="12"/>
      <c r="V127" s="12"/>
      <c r="W127" s="12"/>
      <c r="X127" s="12"/>
      <c r="Y127" s="12"/>
      <c r="Z127" s="12"/>
      <c r="AA127" s="12"/>
      <c r="AB127" s="12"/>
      <c r="AC127" s="12"/>
      <c r="AD127" s="12"/>
      <c r="AE127" s="12"/>
      <c r="AR127" s="213" t="s">
        <v>86</v>
      </c>
      <c r="AT127" s="214" t="s">
        <v>78</v>
      </c>
      <c r="AU127" s="214" t="s">
        <v>79</v>
      </c>
      <c r="AY127" s="213" t="s">
        <v>181</v>
      </c>
      <c r="BK127" s="215">
        <f>BK128+BK208+BK211+BK245+BK301+BK305+BK316</f>
        <v>0</v>
      </c>
    </row>
    <row r="128" s="12" customFormat="1" ht="22.8" customHeight="1">
      <c r="A128" s="12"/>
      <c r="B128" s="202"/>
      <c r="C128" s="203"/>
      <c r="D128" s="204" t="s">
        <v>78</v>
      </c>
      <c r="E128" s="216" t="s">
        <v>86</v>
      </c>
      <c r="F128" s="216" t="s">
        <v>182</v>
      </c>
      <c r="G128" s="203"/>
      <c r="H128" s="203"/>
      <c r="I128" s="206"/>
      <c r="J128" s="217">
        <f>BK128</f>
        <v>0</v>
      </c>
      <c r="K128" s="203"/>
      <c r="L128" s="208"/>
      <c r="M128" s="209"/>
      <c r="N128" s="210"/>
      <c r="O128" s="210"/>
      <c r="P128" s="211">
        <f>SUM(P129:P207)</f>
        <v>0</v>
      </c>
      <c r="Q128" s="210"/>
      <c r="R128" s="211">
        <f>SUM(R129:R207)</f>
        <v>0</v>
      </c>
      <c r="S128" s="210"/>
      <c r="T128" s="212">
        <f>SUM(T129:T207)</f>
        <v>0</v>
      </c>
      <c r="U128" s="12"/>
      <c r="V128" s="12"/>
      <c r="W128" s="12"/>
      <c r="X128" s="12"/>
      <c r="Y128" s="12"/>
      <c r="Z128" s="12"/>
      <c r="AA128" s="12"/>
      <c r="AB128" s="12"/>
      <c r="AC128" s="12"/>
      <c r="AD128" s="12"/>
      <c r="AE128" s="12"/>
      <c r="AR128" s="213" t="s">
        <v>86</v>
      </c>
      <c r="AT128" s="214" t="s">
        <v>78</v>
      </c>
      <c r="AU128" s="214" t="s">
        <v>86</v>
      </c>
      <c r="AY128" s="213" t="s">
        <v>181</v>
      </c>
      <c r="BK128" s="215">
        <f>SUM(BK129:BK207)</f>
        <v>0</v>
      </c>
    </row>
    <row r="129" s="2" customFormat="1" ht="55.5" customHeight="1">
      <c r="A129" s="38"/>
      <c r="B129" s="39"/>
      <c r="C129" s="218" t="s">
        <v>86</v>
      </c>
      <c r="D129" s="218" t="s">
        <v>183</v>
      </c>
      <c r="E129" s="219" t="s">
        <v>3454</v>
      </c>
      <c r="F129" s="220" t="s">
        <v>3455</v>
      </c>
      <c r="G129" s="221" t="s">
        <v>227</v>
      </c>
      <c r="H129" s="222">
        <v>25</v>
      </c>
      <c r="I129" s="223"/>
      <c r="J129" s="224">
        <f>ROUND(I129*H129,2)</f>
        <v>0</v>
      </c>
      <c r="K129" s="220" t="s">
        <v>187</v>
      </c>
      <c r="L129" s="44"/>
      <c r="M129" s="225" t="s">
        <v>1</v>
      </c>
      <c r="N129" s="226" t="s">
        <v>45</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188</v>
      </c>
      <c r="AT129" s="229" t="s">
        <v>183</v>
      </c>
      <c r="AU129" s="229" t="s">
        <v>127</v>
      </c>
      <c r="AY129" s="17" t="s">
        <v>181</v>
      </c>
      <c r="BE129" s="230">
        <f>IF(N129="základní",J129,0)</f>
        <v>0</v>
      </c>
      <c r="BF129" s="230">
        <f>IF(N129="snížená",J129,0)</f>
        <v>0</v>
      </c>
      <c r="BG129" s="230">
        <f>IF(N129="zákl. přenesená",J129,0)</f>
        <v>0</v>
      </c>
      <c r="BH129" s="230">
        <f>IF(N129="sníž. přenesená",J129,0)</f>
        <v>0</v>
      </c>
      <c r="BI129" s="230">
        <f>IF(N129="nulová",J129,0)</f>
        <v>0</v>
      </c>
      <c r="BJ129" s="17" t="s">
        <v>127</v>
      </c>
      <c r="BK129" s="230">
        <f>ROUND(I129*H129,2)</f>
        <v>0</v>
      </c>
      <c r="BL129" s="17" t="s">
        <v>188</v>
      </c>
      <c r="BM129" s="229" t="s">
        <v>127</v>
      </c>
    </row>
    <row r="130" s="2" customFormat="1">
      <c r="A130" s="38"/>
      <c r="B130" s="39"/>
      <c r="C130" s="40"/>
      <c r="D130" s="231" t="s">
        <v>189</v>
      </c>
      <c r="E130" s="40"/>
      <c r="F130" s="232" t="s">
        <v>3456</v>
      </c>
      <c r="G130" s="40"/>
      <c r="H130" s="40"/>
      <c r="I130" s="233"/>
      <c r="J130" s="40"/>
      <c r="K130" s="40"/>
      <c r="L130" s="44"/>
      <c r="M130" s="234"/>
      <c r="N130" s="235"/>
      <c r="O130" s="91"/>
      <c r="P130" s="91"/>
      <c r="Q130" s="91"/>
      <c r="R130" s="91"/>
      <c r="S130" s="91"/>
      <c r="T130" s="92"/>
      <c r="U130" s="38"/>
      <c r="V130" s="38"/>
      <c r="W130" s="38"/>
      <c r="X130" s="38"/>
      <c r="Y130" s="38"/>
      <c r="Z130" s="38"/>
      <c r="AA130" s="38"/>
      <c r="AB130" s="38"/>
      <c r="AC130" s="38"/>
      <c r="AD130" s="38"/>
      <c r="AE130" s="38"/>
      <c r="AT130" s="17" t="s">
        <v>189</v>
      </c>
      <c r="AU130" s="17" t="s">
        <v>127</v>
      </c>
    </row>
    <row r="131" s="13" customFormat="1">
      <c r="A131" s="13"/>
      <c r="B131" s="236"/>
      <c r="C131" s="237"/>
      <c r="D131" s="238" t="s">
        <v>191</v>
      </c>
      <c r="E131" s="239" t="s">
        <v>1</v>
      </c>
      <c r="F131" s="240" t="s">
        <v>3457</v>
      </c>
      <c r="G131" s="237"/>
      <c r="H131" s="241">
        <v>25</v>
      </c>
      <c r="I131" s="242"/>
      <c r="J131" s="237"/>
      <c r="K131" s="237"/>
      <c r="L131" s="243"/>
      <c r="M131" s="244"/>
      <c r="N131" s="245"/>
      <c r="O131" s="245"/>
      <c r="P131" s="245"/>
      <c r="Q131" s="245"/>
      <c r="R131" s="245"/>
      <c r="S131" s="245"/>
      <c r="T131" s="246"/>
      <c r="U131" s="13"/>
      <c r="V131" s="13"/>
      <c r="W131" s="13"/>
      <c r="X131" s="13"/>
      <c r="Y131" s="13"/>
      <c r="Z131" s="13"/>
      <c r="AA131" s="13"/>
      <c r="AB131" s="13"/>
      <c r="AC131" s="13"/>
      <c r="AD131" s="13"/>
      <c r="AE131" s="13"/>
      <c r="AT131" s="247" t="s">
        <v>191</v>
      </c>
      <c r="AU131" s="247" t="s">
        <v>127</v>
      </c>
      <c r="AV131" s="13" t="s">
        <v>127</v>
      </c>
      <c r="AW131" s="13" t="s">
        <v>36</v>
      </c>
      <c r="AX131" s="13" t="s">
        <v>79</v>
      </c>
      <c r="AY131" s="247" t="s">
        <v>181</v>
      </c>
    </row>
    <row r="132" s="14" customFormat="1">
      <c r="A132" s="14"/>
      <c r="B132" s="248"/>
      <c r="C132" s="249"/>
      <c r="D132" s="238" t="s">
        <v>191</v>
      </c>
      <c r="E132" s="250" t="s">
        <v>1</v>
      </c>
      <c r="F132" s="251" t="s">
        <v>193</v>
      </c>
      <c r="G132" s="249"/>
      <c r="H132" s="252">
        <v>25</v>
      </c>
      <c r="I132" s="253"/>
      <c r="J132" s="249"/>
      <c r="K132" s="249"/>
      <c r="L132" s="254"/>
      <c r="M132" s="255"/>
      <c r="N132" s="256"/>
      <c r="O132" s="256"/>
      <c r="P132" s="256"/>
      <c r="Q132" s="256"/>
      <c r="R132" s="256"/>
      <c r="S132" s="256"/>
      <c r="T132" s="257"/>
      <c r="U132" s="14"/>
      <c r="V132" s="14"/>
      <c r="W132" s="14"/>
      <c r="X132" s="14"/>
      <c r="Y132" s="14"/>
      <c r="Z132" s="14"/>
      <c r="AA132" s="14"/>
      <c r="AB132" s="14"/>
      <c r="AC132" s="14"/>
      <c r="AD132" s="14"/>
      <c r="AE132" s="14"/>
      <c r="AT132" s="258" t="s">
        <v>191</v>
      </c>
      <c r="AU132" s="258" t="s">
        <v>127</v>
      </c>
      <c r="AV132" s="14" t="s">
        <v>188</v>
      </c>
      <c r="AW132" s="14" t="s">
        <v>36</v>
      </c>
      <c r="AX132" s="14" t="s">
        <v>86</v>
      </c>
      <c r="AY132" s="258" t="s">
        <v>181</v>
      </c>
    </row>
    <row r="133" s="2" customFormat="1" ht="66.75" customHeight="1">
      <c r="A133" s="38"/>
      <c r="B133" s="39"/>
      <c r="C133" s="218" t="s">
        <v>127</v>
      </c>
      <c r="D133" s="218" t="s">
        <v>183</v>
      </c>
      <c r="E133" s="219" t="s">
        <v>3458</v>
      </c>
      <c r="F133" s="220" t="s">
        <v>3459</v>
      </c>
      <c r="G133" s="221" t="s">
        <v>227</v>
      </c>
      <c r="H133" s="222">
        <v>25</v>
      </c>
      <c r="I133" s="223"/>
      <c r="J133" s="224">
        <f>ROUND(I133*H133,2)</f>
        <v>0</v>
      </c>
      <c r="K133" s="220" t="s">
        <v>187</v>
      </c>
      <c r="L133" s="44"/>
      <c r="M133" s="225" t="s">
        <v>1</v>
      </c>
      <c r="N133" s="226" t="s">
        <v>45</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188</v>
      </c>
      <c r="AT133" s="229" t="s">
        <v>183</v>
      </c>
      <c r="AU133" s="229" t="s">
        <v>127</v>
      </c>
      <c r="AY133" s="17" t="s">
        <v>181</v>
      </c>
      <c r="BE133" s="230">
        <f>IF(N133="základní",J133,0)</f>
        <v>0</v>
      </c>
      <c r="BF133" s="230">
        <f>IF(N133="snížená",J133,0)</f>
        <v>0</v>
      </c>
      <c r="BG133" s="230">
        <f>IF(N133="zákl. přenesená",J133,0)</f>
        <v>0</v>
      </c>
      <c r="BH133" s="230">
        <f>IF(N133="sníž. přenesená",J133,0)</f>
        <v>0</v>
      </c>
      <c r="BI133" s="230">
        <f>IF(N133="nulová",J133,0)</f>
        <v>0</v>
      </c>
      <c r="BJ133" s="17" t="s">
        <v>127</v>
      </c>
      <c r="BK133" s="230">
        <f>ROUND(I133*H133,2)</f>
        <v>0</v>
      </c>
      <c r="BL133" s="17" t="s">
        <v>188</v>
      </c>
      <c r="BM133" s="229" t="s">
        <v>188</v>
      </c>
    </row>
    <row r="134" s="2" customFormat="1">
      <c r="A134" s="38"/>
      <c r="B134" s="39"/>
      <c r="C134" s="40"/>
      <c r="D134" s="231" t="s">
        <v>189</v>
      </c>
      <c r="E134" s="40"/>
      <c r="F134" s="232" t="s">
        <v>3460</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7" t="s">
        <v>189</v>
      </c>
      <c r="AU134" s="17" t="s">
        <v>127</v>
      </c>
    </row>
    <row r="135" s="2" customFormat="1" ht="49.05" customHeight="1">
      <c r="A135" s="38"/>
      <c r="B135" s="39"/>
      <c r="C135" s="218" t="s">
        <v>200</v>
      </c>
      <c r="D135" s="218" t="s">
        <v>183</v>
      </c>
      <c r="E135" s="219" t="s">
        <v>3461</v>
      </c>
      <c r="F135" s="220" t="s">
        <v>3462</v>
      </c>
      <c r="G135" s="221" t="s">
        <v>241</v>
      </c>
      <c r="H135" s="222">
        <v>4</v>
      </c>
      <c r="I135" s="223"/>
      <c r="J135" s="224">
        <f>ROUND(I135*H135,2)</f>
        <v>0</v>
      </c>
      <c r="K135" s="220" t="s">
        <v>187</v>
      </c>
      <c r="L135" s="44"/>
      <c r="M135" s="225" t="s">
        <v>1</v>
      </c>
      <c r="N135" s="226" t="s">
        <v>45</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188</v>
      </c>
      <c r="AT135" s="229" t="s">
        <v>183</v>
      </c>
      <c r="AU135" s="229" t="s">
        <v>127</v>
      </c>
      <c r="AY135" s="17" t="s">
        <v>181</v>
      </c>
      <c r="BE135" s="230">
        <f>IF(N135="základní",J135,0)</f>
        <v>0</v>
      </c>
      <c r="BF135" s="230">
        <f>IF(N135="snížená",J135,0)</f>
        <v>0</v>
      </c>
      <c r="BG135" s="230">
        <f>IF(N135="zákl. přenesená",J135,0)</f>
        <v>0</v>
      </c>
      <c r="BH135" s="230">
        <f>IF(N135="sníž. přenesená",J135,0)</f>
        <v>0</v>
      </c>
      <c r="BI135" s="230">
        <f>IF(N135="nulová",J135,0)</f>
        <v>0</v>
      </c>
      <c r="BJ135" s="17" t="s">
        <v>127</v>
      </c>
      <c r="BK135" s="230">
        <f>ROUND(I135*H135,2)</f>
        <v>0</v>
      </c>
      <c r="BL135" s="17" t="s">
        <v>188</v>
      </c>
      <c r="BM135" s="229" t="s">
        <v>203</v>
      </c>
    </row>
    <row r="136" s="2" customFormat="1">
      <c r="A136" s="38"/>
      <c r="B136" s="39"/>
      <c r="C136" s="40"/>
      <c r="D136" s="231" t="s">
        <v>189</v>
      </c>
      <c r="E136" s="40"/>
      <c r="F136" s="232" t="s">
        <v>3463</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7" t="s">
        <v>189</v>
      </c>
      <c r="AU136" s="17" t="s">
        <v>127</v>
      </c>
    </row>
    <row r="137" s="2" customFormat="1" ht="44.25" customHeight="1">
      <c r="A137" s="38"/>
      <c r="B137" s="39"/>
      <c r="C137" s="218" t="s">
        <v>188</v>
      </c>
      <c r="D137" s="218" t="s">
        <v>183</v>
      </c>
      <c r="E137" s="219" t="s">
        <v>3464</v>
      </c>
      <c r="F137" s="220" t="s">
        <v>3465</v>
      </c>
      <c r="G137" s="221" t="s">
        <v>186</v>
      </c>
      <c r="H137" s="222">
        <v>16.954000000000001</v>
      </c>
      <c r="I137" s="223"/>
      <c r="J137" s="224">
        <f>ROUND(I137*H137,2)</f>
        <v>0</v>
      </c>
      <c r="K137" s="220" t="s">
        <v>187</v>
      </c>
      <c r="L137" s="44"/>
      <c r="M137" s="225" t="s">
        <v>1</v>
      </c>
      <c r="N137" s="226" t="s">
        <v>45</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188</v>
      </c>
      <c r="AT137" s="229" t="s">
        <v>183</v>
      </c>
      <c r="AU137" s="229" t="s">
        <v>127</v>
      </c>
      <c r="AY137" s="17" t="s">
        <v>181</v>
      </c>
      <c r="BE137" s="230">
        <f>IF(N137="základní",J137,0)</f>
        <v>0</v>
      </c>
      <c r="BF137" s="230">
        <f>IF(N137="snížená",J137,0)</f>
        <v>0</v>
      </c>
      <c r="BG137" s="230">
        <f>IF(N137="zákl. přenesená",J137,0)</f>
        <v>0</v>
      </c>
      <c r="BH137" s="230">
        <f>IF(N137="sníž. přenesená",J137,0)</f>
        <v>0</v>
      </c>
      <c r="BI137" s="230">
        <f>IF(N137="nulová",J137,0)</f>
        <v>0</v>
      </c>
      <c r="BJ137" s="17" t="s">
        <v>127</v>
      </c>
      <c r="BK137" s="230">
        <f>ROUND(I137*H137,2)</f>
        <v>0</v>
      </c>
      <c r="BL137" s="17" t="s">
        <v>188</v>
      </c>
      <c r="BM137" s="229" t="s">
        <v>208</v>
      </c>
    </row>
    <row r="138" s="2" customFormat="1">
      <c r="A138" s="38"/>
      <c r="B138" s="39"/>
      <c r="C138" s="40"/>
      <c r="D138" s="231" t="s">
        <v>189</v>
      </c>
      <c r="E138" s="40"/>
      <c r="F138" s="232" t="s">
        <v>3466</v>
      </c>
      <c r="G138" s="40"/>
      <c r="H138" s="40"/>
      <c r="I138" s="233"/>
      <c r="J138" s="40"/>
      <c r="K138" s="40"/>
      <c r="L138" s="44"/>
      <c r="M138" s="234"/>
      <c r="N138" s="235"/>
      <c r="O138" s="91"/>
      <c r="P138" s="91"/>
      <c r="Q138" s="91"/>
      <c r="R138" s="91"/>
      <c r="S138" s="91"/>
      <c r="T138" s="92"/>
      <c r="U138" s="38"/>
      <c r="V138" s="38"/>
      <c r="W138" s="38"/>
      <c r="X138" s="38"/>
      <c r="Y138" s="38"/>
      <c r="Z138" s="38"/>
      <c r="AA138" s="38"/>
      <c r="AB138" s="38"/>
      <c r="AC138" s="38"/>
      <c r="AD138" s="38"/>
      <c r="AE138" s="38"/>
      <c r="AT138" s="17" t="s">
        <v>189</v>
      </c>
      <c r="AU138" s="17" t="s">
        <v>127</v>
      </c>
    </row>
    <row r="139" s="13" customFormat="1">
      <c r="A139" s="13"/>
      <c r="B139" s="236"/>
      <c r="C139" s="237"/>
      <c r="D139" s="238" t="s">
        <v>191</v>
      </c>
      <c r="E139" s="239" t="s">
        <v>1</v>
      </c>
      <c r="F139" s="240" t="s">
        <v>3467</v>
      </c>
      <c r="G139" s="237"/>
      <c r="H139" s="241">
        <v>9.3239999999999998</v>
      </c>
      <c r="I139" s="242"/>
      <c r="J139" s="237"/>
      <c r="K139" s="237"/>
      <c r="L139" s="243"/>
      <c r="M139" s="244"/>
      <c r="N139" s="245"/>
      <c r="O139" s="245"/>
      <c r="P139" s="245"/>
      <c r="Q139" s="245"/>
      <c r="R139" s="245"/>
      <c r="S139" s="245"/>
      <c r="T139" s="246"/>
      <c r="U139" s="13"/>
      <c r="V139" s="13"/>
      <c r="W139" s="13"/>
      <c r="X139" s="13"/>
      <c r="Y139" s="13"/>
      <c r="Z139" s="13"/>
      <c r="AA139" s="13"/>
      <c r="AB139" s="13"/>
      <c r="AC139" s="13"/>
      <c r="AD139" s="13"/>
      <c r="AE139" s="13"/>
      <c r="AT139" s="247" t="s">
        <v>191</v>
      </c>
      <c r="AU139" s="247" t="s">
        <v>127</v>
      </c>
      <c r="AV139" s="13" t="s">
        <v>127</v>
      </c>
      <c r="AW139" s="13" t="s">
        <v>36</v>
      </c>
      <c r="AX139" s="13" t="s">
        <v>79</v>
      </c>
      <c r="AY139" s="247" t="s">
        <v>181</v>
      </c>
    </row>
    <row r="140" s="13" customFormat="1">
      <c r="A140" s="13"/>
      <c r="B140" s="236"/>
      <c r="C140" s="237"/>
      <c r="D140" s="238" t="s">
        <v>191</v>
      </c>
      <c r="E140" s="239" t="s">
        <v>1</v>
      </c>
      <c r="F140" s="240" t="s">
        <v>3468</v>
      </c>
      <c r="G140" s="237"/>
      <c r="H140" s="241">
        <v>7.6299999999999999</v>
      </c>
      <c r="I140" s="242"/>
      <c r="J140" s="237"/>
      <c r="K140" s="237"/>
      <c r="L140" s="243"/>
      <c r="M140" s="244"/>
      <c r="N140" s="245"/>
      <c r="O140" s="245"/>
      <c r="P140" s="245"/>
      <c r="Q140" s="245"/>
      <c r="R140" s="245"/>
      <c r="S140" s="245"/>
      <c r="T140" s="246"/>
      <c r="U140" s="13"/>
      <c r="V140" s="13"/>
      <c r="W140" s="13"/>
      <c r="X140" s="13"/>
      <c r="Y140" s="13"/>
      <c r="Z140" s="13"/>
      <c r="AA140" s="13"/>
      <c r="AB140" s="13"/>
      <c r="AC140" s="13"/>
      <c r="AD140" s="13"/>
      <c r="AE140" s="13"/>
      <c r="AT140" s="247" t="s">
        <v>191</v>
      </c>
      <c r="AU140" s="247" t="s">
        <v>127</v>
      </c>
      <c r="AV140" s="13" t="s">
        <v>127</v>
      </c>
      <c r="AW140" s="13" t="s">
        <v>36</v>
      </c>
      <c r="AX140" s="13" t="s">
        <v>79</v>
      </c>
      <c r="AY140" s="247" t="s">
        <v>181</v>
      </c>
    </row>
    <row r="141" s="14" customFormat="1">
      <c r="A141" s="14"/>
      <c r="B141" s="248"/>
      <c r="C141" s="249"/>
      <c r="D141" s="238" t="s">
        <v>191</v>
      </c>
      <c r="E141" s="250" t="s">
        <v>1</v>
      </c>
      <c r="F141" s="251" t="s">
        <v>193</v>
      </c>
      <c r="G141" s="249"/>
      <c r="H141" s="252">
        <v>16.954000000000001</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191</v>
      </c>
      <c r="AU141" s="258" t="s">
        <v>127</v>
      </c>
      <c r="AV141" s="14" t="s">
        <v>188</v>
      </c>
      <c r="AW141" s="14" t="s">
        <v>36</v>
      </c>
      <c r="AX141" s="14" t="s">
        <v>86</v>
      </c>
      <c r="AY141" s="258" t="s">
        <v>181</v>
      </c>
    </row>
    <row r="142" s="2" customFormat="1" ht="44.25" customHeight="1">
      <c r="A142" s="38"/>
      <c r="B142" s="39"/>
      <c r="C142" s="218" t="s">
        <v>211</v>
      </c>
      <c r="D142" s="218" t="s">
        <v>183</v>
      </c>
      <c r="E142" s="219" t="s">
        <v>3469</v>
      </c>
      <c r="F142" s="220" t="s">
        <v>3470</v>
      </c>
      <c r="G142" s="221" t="s">
        <v>186</v>
      </c>
      <c r="H142" s="222">
        <v>144.072</v>
      </c>
      <c r="I142" s="223"/>
      <c r="J142" s="224">
        <f>ROUND(I142*H142,2)</f>
        <v>0</v>
      </c>
      <c r="K142" s="220" t="s">
        <v>187</v>
      </c>
      <c r="L142" s="44"/>
      <c r="M142" s="225" t="s">
        <v>1</v>
      </c>
      <c r="N142" s="226" t="s">
        <v>45</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188</v>
      </c>
      <c r="AT142" s="229" t="s">
        <v>183</v>
      </c>
      <c r="AU142" s="229" t="s">
        <v>127</v>
      </c>
      <c r="AY142" s="17" t="s">
        <v>181</v>
      </c>
      <c r="BE142" s="230">
        <f>IF(N142="základní",J142,0)</f>
        <v>0</v>
      </c>
      <c r="BF142" s="230">
        <f>IF(N142="snížená",J142,0)</f>
        <v>0</v>
      </c>
      <c r="BG142" s="230">
        <f>IF(N142="zákl. přenesená",J142,0)</f>
        <v>0</v>
      </c>
      <c r="BH142" s="230">
        <f>IF(N142="sníž. přenesená",J142,0)</f>
        <v>0</v>
      </c>
      <c r="BI142" s="230">
        <f>IF(N142="nulová",J142,0)</f>
        <v>0</v>
      </c>
      <c r="BJ142" s="17" t="s">
        <v>127</v>
      </c>
      <c r="BK142" s="230">
        <f>ROUND(I142*H142,2)</f>
        <v>0</v>
      </c>
      <c r="BL142" s="17" t="s">
        <v>188</v>
      </c>
      <c r="BM142" s="229" t="s">
        <v>214</v>
      </c>
    </row>
    <row r="143" s="2" customFormat="1">
      <c r="A143" s="38"/>
      <c r="B143" s="39"/>
      <c r="C143" s="40"/>
      <c r="D143" s="231" t="s">
        <v>189</v>
      </c>
      <c r="E143" s="40"/>
      <c r="F143" s="232" t="s">
        <v>3471</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189</v>
      </c>
      <c r="AU143" s="17" t="s">
        <v>127</v>
      </c>
    </row>
    <row r="144" s="13" customFormat="1">
      <c r="A144" s="13"/>
      <c r="B144" s="236"/>
      <c r="C144" s="237"/>
      <c r="D144" s="238" t="s">
        <v>191</v>
      </c>
      <c r="E144" s="239" t="s">
        <v>1</v>
      </c>
      <c r="F144" s="240" t="s">
        <v>3472</v>
      </c>
      <c r="G144" s="237"/>
      <c r="H144" s="241">
        <v>84.671999999999997</v>
      </c>
      <c r="I144" s="242"/>
      <c r="J144" s="237"/>
      <c r="K144" s="237"/>
      <c r="L144" s="243"/>
      <c r="M144" s="244"/>
      <c r="N144" s="245"/>
      <c r="O144" s="245"/>
      <c r="P144" s="245"/>
      <c r="Q144" s="245"/>
      <c r="R144" s="245"/>
      <c r="S144" s="245"/>
      <c r="T144" s="246"/>
      <c r="U144" s="13"/>
      <c r="V144" s="13"/>
      <c r="W144" s="13"/>
      <c r="X144" s="13"/>
      <c r="Y144" s="13"/>
      <c r="Z144" s="13"/>
      <c r="AA144" s="13"/>
      <c r="AB144" s="13"/>
      <c r="AC144" s="13"/>
      <c r="AD144" s="13"/>
      <c r="AE144" s="13"/>
      <c r="AT144" s="247" t="s">
        <v>191</v>
      </c>
      <c r="AU144" s="247" t="s">
        <v>127</v>
      </c>
      <c r="AV144" s="13" t="s">
        <v>127</v>
      </c>
      <c r="AW144" s="13" t="s">
        <v>36</v>
      </c>
      <c r="AX144" s="13" t="s">
        <v>79</v>
      </c>
      <c r="AY144" s="247" t="s">
        <v>181</v>
      </c>
    </row>
    <row r="145" s="13" customFormat="1">
      <c r="A145" s="13"/>
      <c r="B145" s="236"/>
      <c r="C145" s="237"/>
      <c r="D145" s="238" t="s">
        <v>191</v>
      </c>
      <c r="E145" s="239" t="s">
        <v>1</v>
      </c>
      <c r="F145" s="240" t="s">
        <v>3473</v>
      </c>
      <c r="G145" s="237"/>
      <c r="H145" s="241">
        <v>59.399999999999999</v>
      </c>
      <c r="I145" s="242"/>
      <c r="J145" s="237"/>
      <c r="K145" s="237"/>
      <c r="L145" s="243"/>
      <c r="M145" s="244"/>
      <c r="N145" s="245"/>
      <c r="O145" s="245"/>
      <c r="P145" s="245"/>
      <c r="Q145" s="245"/>
      <c r="R145" s="245"/>
      <c r="S145" s="245"/>
      <c r="T145" s="246"/>
      <c r="U145" s="13"/>
      <c r="V145" s="13"/>
      <c r="W145" s="13"/>
      <c r="X145" s="13"/>
      <c r="Y145" s="13"/>
      <c r="Z145" s="13"/>
      <c r="AA145" s="13"/>
      <c r="AB145" s="13"/>
      <c r="AC145" s="13"/>
      <c r="AD145" s="13"/>
      <c r="AE145" s="13"/>
      <c r="AT145" s="247" t="s">
        <v>191</v>
      </c>
      <c r="AU145" s="247" t="s">
        <v>127</v>
      </c>
      <c r="AV145" s="13" t="s">
        <v>127</v>
      </c>
      <c r="AW145" s="13" t="s">
        <v>36</v>
      </c>
      <c r="AX145" s="13" t="s">
        <v>79</v>
      </c>
      <c r="AY145" s="247" t="s">
        <v>181</v>
      </c>
    </row>
    <row r="146" s="14" customFormat="1">
      <c r="A146" s="14"/>
      <c r="B146" s="248"/>
      <c r="C146" s="249"/>
      <c r="D146" s="238" t="s">
        <v>191</v>
      </c>
      <c r="E146" s="250" t="s">
        <v>1</v>
      </c>
      <c r="F146" s="251" t="s">
        <v>193</v>
      </c>
      <c r="G146" s="249"/>
      <c r="H146" s="252">
        <v>144.072</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191</v>
      </c>
      <c r="AU146" s="258" t="s">
        <v>127</v>
      </c>
      <c r="AV146" s="14" t="s">
        <v>188</v>
      </c>
      <c r="AW146" s="14" t="s">
        <v>36</v>
      </c>
      <c r="AX146" s="14" t="s">
        <v>86</v>
      </c>
      <c r="AY146" s="258" t="s">
        <v>181</v>
      </c>
    </row>
    <row r="147" s="2" customFormat="1" ht="37.8" customHeight="1">
      <c r="A147" s="38"/>
      <c r="B147" s="39"/>
      <c r="C147" s="218" t="s">
        <v>203</v>
      </c>
      <c r="D147" s="218" t="s">
        <v>183</v>
      </c>
      <c r="E147" s="219" t="s">
        <v>3474</v>
      </c>
      <c r="F147" s="220" t="s">
        <v>3475</v>
      </c>
      <c r="G147" s="221" t="s">
        <v>186</v>
      </c>
      <c r="H147" s="222">
        <v>64.799999999999997</v>
      </c>
      <c r="I147" s="223"/>
      <c r="J147" s="224">
        <f>ROUND(I147*H147,2)</f>
        <v>0</v>
      </c>
      <c r="K147" s="220" t="s">
        <v>187</v>
      </c>
      <c r="L147" s="44"/>
      <c r="M147" s="225" t="s">
        <v>1</v>
      </c>
      <c r="N147" s="226" t="s">
        <v>45</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188</v>
      </c>
      <c r="AT147" s="229" t="s">
        <v>183</v>
      </c>
      <c r="AU147" s="229" t="s">
        <v>127</v>
      </c>
      <c r="AY147" s="17" t="s">
        <v>181</v>
      </c>
      <c r="BE147" s="230">
        <f>IF(N147="základní",J147,0)</f>
        <v>0</v>
      </c>
      <c r="BF147" s="230">
        <f>IF(N147="snížená",J147,0)</f>
        <v>0</v>
      </c>
      <c r="BG147" s="230">
        <f>IF(N147="zákl. přenesená",J147,0)</f>
        <v>0</v>
      </c>
      <c r="BH147" s="230">
        <f>IF(N147="sníž. přenesená",J147,0)</f>
        <v>0</v>
      </c>
      <c r="BI147" s="230">
        <f>IF(N147="nulová",J147,0)</f>
        <v>0</v>
      </c>
      <c r="BJ147" s="17" t="s">
        <v>127</v>
      </c>
      <c r="BK147" s="230">
        <f>ROUND(I147*H147,2)</f>
        <v>0</v>
      </c>
      <c r="BL147" s="17" t="s">
        <v>188</v>
      </c>
      <c r="BM147" s="229" t="s">
        <v>8</v>
      </c>
    </row>
    <row r="148" s="2" customFormat="1">
      <c r="A148" s="38"/>
      <c r="B148" s="39"/>
      <c r="C148" s="40"/>
      <c r="D148" s="231" t="s">
        <v>189</v>
      </c>
      <c r="E148" s="40"/>
      <c r="F148" s="232" t="s">
        <v>3476</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189</v>
      </c>
      <c r="AU148" s="17" t="s">
        <v>127</v>
      </c>
    </row>
    <row r="149" s="13" customFormat="1">
      <c r="A149" s="13"/>
      <c r="B149" s="236"/>
      <c r="C149" s="237"/>
      <c r="D149" s="238" t="s">
        <v>191</v>
      </c>
      <c r="E149" s="239" t="s">
        <v>1</v>
      </c>
      <c r="F149" s="240" t="s">
        <v>3477</v>
      </c>
      <c r="G149" s="237"/>
      <c r="H149" s="241">
        <v>64.799999999999997</v>
      </c>
      <c r="I149" s="242"/>
      <c r="J149" s="237"/>
      <c r="K149" s="237"/>
      <c r="L149" s="243"/>
      <c r="M149" s="244"/>
      <c r="N149" s="245"/>
      <c r="O149" s="245"/>
      <c r="P149" s="245"/>
      <c r="Q149" s="245"/>
      <c r="R149" s="245"/>
      <c r="S149" s="245"/>
      <c r="T149" s="246"/>
      <c r="U149" s="13"/>
      <c r="V149" s="13"/>
      <c r="W149" s="13"/>
      <c r="X149" s="13"/>
      <c r="Y149" s="13"/>
      <c r="Z149" s="13"/>
      <c r="AA149" s="13"/>
      <c r="AB149" s="13"/>
      <c r="AC149" s="13"/>
      <c r="AD149" s="13"/>
      <c r="AE149" s="13"/>
      <c r="AT149" s="247" t="s">
        <v>191</v>
      </c>
      <c r="AU149" s="247" t="s">
        <v>127</v>
      </c>
      <c r="AV149" s="13" t="s">
        <v>127</v>
      </c>
      <c r="AW149" s="13" t="s">
        <v>36</v>
      </c>
      <c r="AX149" s="13" t="s">
        <v>79</v>
      </c>
      <c r="AY149" s="247" t="s">
        <v>181</v>
      </c>
    </row>
    <row r="150" s="14" customFormat="1">
      <c r="A150" s="14"/>
      <c r="B150" s="248"/>
      <c r="C150" s="249"/>
      <c r="D150" s="238" t="s">
        <v>191</v>
      </c>
      <c r="E150" s="250" t="s">
        <v>1</v>
      </c>
      <c r="F150" s="251" t="s">
        <v>193</v>
      </c>
      <c r="G150" s="249"/>
      <c r="H150" s="252">
        <v>64.799999999999997</v>
      </c>
      <c r="I150" s="253"/>
      <c r="J150" s="249"/>
      <c r="K150" s="249"/>
      <c r="L150" s="254"/>
      <c r="M150" s="255"/>
      <c r="N150" s="256"/>
      <c r="O150" s="256"/>
      <c r="P150" s="256"/>
      <c r="Q150" s="256"/>
      <c r="R150" s="256"/>
      <c r="S150" s="256"/>
      <c r="T150" s="257"/>
      <c r="U150" s="14"/>
      <c r="V150" s="14"/>
      <c r="W150" s="14"/>
      <c r="X150" s="14"/>
      <c r="Y150" s="14"/>
      <c r="Z150" s="14"/>
      <c r="AA150" s="14"/>
      <c r="AB150" s="14"/>
      <c r="AC150" s="14"/>
      <c r="AD150" s="14"/>
      <c r="AE150" s="14"/>
      <c r="AT150" s="258" t="s">
        <v>191</v>
      </c>
      <c r="AU150" s="258" t="s">
        <v>127</v>
      </c>
      <c r="AV150" s="14" t="s">
        <v>188</v>
      </c>
      <c r="AW150" s="14" t="s">
        <v>36</v>
      </c>
      <c r="AX150" s="14" t="s">
        <v>86</v>
      </c>
      <c r="AY150" s="258" t="s">
        <v>181</v>
      </c>
    </row>
    <row r="151" s="2" customFormat="1" ht="37.8" customHeight="1">
      <c r="A151" s="38"/>
      <c r="B151" s="39"/>
      <c r="C151" s="218" t="s">
        <v>220</v>
      </c>
      <c r="D151" s="218" t="s">
        <v>183</v>
      </c>
      <c r="E151" s="219" t="s">
        <v>2187</v>
      </c>
      <c r="F151" s="220" t="s">
        <v>2188</v>
      </c>
      <c r="G151" s="221" t="s">
        <v>227</v>
      </c>
      <c r="H151" s="222">
        <v>74.25</v>
      </c>
      <c r="I151" s="223"/>
      <c r="J151" s="224">
        <f>ROUND(I151*H151,2)</f>
        <v>0</v>
      </c>
      <c r="K151" s="220" t="s">
        <v>187</v>
      </c>
      <c r="L151" s="44"/>
      <c r="M151" s="225" t="s">
        <v>1</v>
      </c>
      <c r="N151" s="226" t="s">
        <v>45</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188</v>
      </c>
      <c r="AT151" s="229" t="s">
        <v>183</v>
      </c>
      <c r="AU151" s="229" t="s">
        <v>127</v>
      </c>
      <c r="AY151" s="17" t="s">
        <v>181</v>
      </c>
      <c r="BE151" s="230">
        <f>IF(N151="základní",J151,0)</f>
        <v>0</v>
      </c>
      <c r="BF151" s="230">
        <f>IF(N151="snížená",J151,0)</f>
        <v>0</v>
      </c>
      <c r="BG151" s="230">
        <f>IF(N151="zákl. přenesená",J151,0)</f>
        <v>0</v>
      </c>
      <c r="BH151" s="230">
        <f>IF(N151="sníž. přenesená",J151,0)</f>
        <v>0</v>
      </c>
      <c r="BI151" s="230">
        <f>IF(N151="nulová",J151,0)</f>
        <v>0</v>
      </c>
      <c r="BJ151" s="17" t="s">
        <v>127</v>
      </c>
      <c r="BK151" s="230">
        <f>ROUND(I151*H151,2)</f>
        <v>0</v>
      </c>
      <c r="BL151" s="17" t="s">
        <v>188</v>
      </c>
      <c r="BM151" s="229" t="s">
        <v>223</v>
      </c>
    </row>
    <row r="152" s="2" customFormat="1">
      <c r="A152" s="38"/>
      <c r="B152" s="39"/>
      <c r="C152" s="40"/>
      <c r="D152" s="231" t="s">
        <v>189</v>
      </c>
      <c r="E152" s="40"/>
      <c r="F152" s="232" t="s">
        <v>2189</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189</v>
      </c>
      <c r="AU152" s="17" t="s">
        <v>127</v>
      </c>
    </row>
    <row r="153" s="13" customFormat="1">
      <c r="A153" s="13"/>
      <c r="B153" s="236"/>
      <c r="C153" s="237"/>
      <c r="D153" s="238" t="s">
        <v>191</v>
      </c>
      <c r="E153" s="239" t="s">
        <v>1</v>
      </c>
      <c r="F153" s="240" t="s">
        <v>3478</v>
      </c>
      <c r="G153" s="237"/>
      <c r="H153" s="241">
        <v>74.25</v>
      </c>
      <c r="I153" s="242"/>
      <c r="J153" s="237"/>
      <c r="K153" s="237"/>
      <c r="L153" s="243"/>
      <c r="M153" s="244"/>
      <c r="N153" s="245"/>
      <c r="O153" s="245"/>
      <c r="P153" s="245"/>
      <c r="Q153" s="245"/>
      <c r="R153" s="245"/>
      <c r="S153" s="245"/>
      <c r="T153" s="246"/>
      <c r="U153" s="13"/>
      <c r="V153" s="13"/>
      <c r="W153" s="13"/>
      <c r="X153" s="13"/>
      <c r="Y153" s="13"/>
      <c r="Z153" s="13"/>
      <c r="AA153" s="13"/>
      <c r="AB153" s="13"/>
      <c r="AC153" s="13"/>
      <c r="AD153" s="13"/>
      <c r="AE153" s="13"/>
      <c r="AT153" s="247" t="s">
        <v>191</v>
      </c>
      <c r="AU153" s="247" t="s">
        <v>127</v>
      </c>
      <c r="AV153" s="13" t="s">
        <v>127</v>
      </c>
      <c r="AW153" s="13" t="s">
        <v>36</v>
      </c>
      <c r="AX153" s="13" t="s">
        <v>79</v>
      </c>
      <c r="AY153" s="247" t="s">
        <v>181</v>
      </c>
    </row>
    <row r="154" s="14" customFormat="1">
      <c r="A154" s="14"/>
      <c r="B154" s="248"/>
      <c r="C154" s="249"/>
      <c r="D154" s="238" t="s">
        <v>191</v>
      </c>
      <c r="E154" s="250" t="s">
        <v>1</v>
      </c>
      <c r="F154" s="251" t="s">
        <v>193</v>
      </c>
      <c r="G154" s="249"/>
      <c r="H154" s="252">
        <v>74.25</v>
      </c>
      <c r="I154" s="253"/>
      <c r="J154" s="249"/>
      <c r="K154" s="249"/>
      <c r="L154" s="254"/>
      <c r="M154" s="255"/>
      <c r="N154" s="256"/>
      <c r="O154" s="256"/>
      <c r="P154" s="256"/>
      <c r="Q154" s="256"/>
      <c r="R154" s="256"/>
      <c r="S154" s="256"/>
      <c r="T154" s="257"/>
      <c r="U154" s="14"/>
      <c r="V154" s="14"/>
      <c r="W154" s="14"/>
      <c r="X154" s="14"/>
      <c r="Y154" s="14"/>
      <c r="Z154" s="14"/>
      <c r="AA154" s="14"/>
      <c r="AB154" s="14"/>
      <c r="AC154" s="14"/>
      <c r="AD154" s="14"/>
      <c r="AE154" s="14"/>
      <c r="AT154" s="258" t="s">
        <v>191</v>
      </c>
      <c r="AU154" s="258" t="s">
        <v>127</v>
      </c>
      <c r="AV154" s="14" t="s">
        <v>188</v>
      </c>
      <c r="AW154" s="14" t="s">
        <v>36</v>
      </c>
      <c r="AX154" s="14" t="s">
        <v>86</v>
      </c>
      <c r="AY154" s="258" t="s">
        <v>181</v>
      </c>
    </row>
    <row r="155" s="2" customFormat="1" ht="37.8" customHeight="1">
      <c r="A155" s="38"/>
      <c r="B155" s="39"/>
      <c r="C155" s="218" t="s">
        <v>208</v>
      </c>
      <c r="D155" s="218" t="s">
        <v>183</v>
      </c>
      <c r="E155" s="219" t="s">
        <v>3479</v>
      </c>
      <c r="F155" s="220" t="s">
        <v>3480</v>
      </c>
      <c r="G155" s="221" t="s">
        <v>227</v>
      </c>
      <c r="H155" s="222">
        <v>129.59999999999999</v>
      </c>
      <c r="I155" s="223"/>
      <c r="J155" s="224">
        <f>ROUND(I155*H155,2)</f>
        <v>0</v>
      </c>
      <c r="K155" s="220" t="s">
        <v>187</v>
      </c>
      <c r="L155" s="44"/>
      <c r="M155" s="225" t="s">
        <v>1</v>
      </c>
      <c r="N155" s="226" t="s">
        <v>45</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188</v>
      </c>
      <c r="AT155" s="229" t="s">
        <v>183</v>
      </c>
      <c r="AU155" s="229" t="s">
        <v>127</v>
      </c>
      <c r="AY155" s="17" t="s">
        <v>181</v>
      </c>
      <c r="BE155" s="230">
        <f>IF(N155="základní",J155,0)</f>
        <v>0</v>
      </c>
      <c r="BF155" s="230">
        <f>IF(N155="snížená",J155,0)</f>
        <v>0</v>
      </c>
      <c r="BG155" s="230">
        <f>IF(N155="zákl. přenesená",J155,0)</f>
        <v>0</v>
      </c>
      <c r="BH155" s="230">
        <f>IF(N155="sníž. přenesená",J155,0)</f>
        <v>0</v>
      </c>
      <c r="BI155" s="230">
        <f>IF(N155="nulová",J155,0)</f>
        <v>0</v>
      </c>
      <c r="BJ155" s="17" t="s">
        <v>127</v>
      </c>
      <c r="BK155" s="230">
        <f>ROUND(I155*H155,2)</f>
        <v>0</v>
      </c>
      <c r="BL155" s="17" t="s">
        <v>188</v>
      </c>
      <c r="BM155" s="229" t="s">
        <v>228</v>
      </c>
    </row>
    <row r="156" s="2" customFormat="1">
      <c r="A156" s="38"/>
      <c r="B156" s="39"/>
      <c r="C156" s="40"/>
      <c r="D156" s="231" t="s">
        <v>189</v>
      </c>
      <c r="E156" s="40"/>
      <c r="F156" s="232" t="s">
        <v>3481</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189</v>
      </c>
      <c r="AU156" s="17" t="s">
        <v>127</v>
      </c>
    </row>
    <row r="157" s="13" customFormat="1">
      <c r="A157" s="13"/>
      <c r="B157" s="236"/>
      <c r="C157" s="237"/>
      <c r="D157" s="238" t="s">
        <v>191</v>
      </c>
      <c r="E157" s="239" t="s">
        <v>1</v>
      </c>
      <c r="F157" s="240" t="s">
        <v>3482</v>
      </c>
      <c r="G157" s="237"/>
      <c r="H157" s="241">
        <v>105.84</v>
      </c>
      <c r="I157" s="242"/>
      <c r="J157" s="237"/>
      <c r="K157" s="237"/>
      <c r="L157" s="243"/>
      <c r="M157" s="244"/>
      <c r="N157" s="245"/>
      <c r="O157" s="245"/>
      <c r="P157" s="245"/>
      <c r="Q157" s="245"/>
      <c r="R157" s="245"/>
      <c r="S157" s="245"/>
      <c r="T157" s="246"/>
      <c r="U157" s="13"/>
      <c r="V157" s="13"/>
      <c r="W157" s="13"/>
      <c r="X157" s="13"/>
      <c r="Y157" s="13"/>
      <c r="Z157" s="13"/>
      <c r="AA157" s="13"/>
      <c r="AB157" s="13"/>
      <c r="AC157" s="13"/>
      <c r="AD157" s="13"/>
      <c r="AE157" s="13"/>
      <c r="AT157" s="247" t="s">
        <v>191</v>
      </c>
      <c r="AU157" s="247" t="s">
        <v>127</v>
      </c>
      <c r="AV157" s="13" t="s">
        <v>127</v>
      </c>
      <c r="AW157" s="13" t="s">
        <v>36</v>
      </c>
      <c r="AX157" s="13" t="s">
        <v>79</v>
      </c>
      <c r="AY157" s="247" t="s">
        <v>181</v>
      </c>
    </row>
    <row r="158" s="13" customFormat="1">
      <c r="A158" s="13"/>
      <c r="B158" s="236"/>
      <c r="C158" s="237"/>
      <c r="D158" s="238" t="s">
        <v>191</v>
      </c>
      <c r="E158" s="239" t="s">
        <v>1</v>
      </c>
      <c r="F158" s="240" t="s">
        <v>3483</v>
      </c>
      <c r="G158" s="237"/>
      <c r="H158" s="241">
        <v>23.760000000000002</v>
      </c>
      <c r="I158" s="242"/>
      <c r="J158" s="237"/>
      <c r="K158" s="237"/>
      <c r="L158" s="243"/>
      <c r="M158" s="244"/>
      <c r="N158" s="245"/>
      <c r="O158" s="245"/>
      <c r="P158" s="245"/>
      <c r="Q158" s="245"/>
      <c r="R158" s="245"/>
      <c r="S158" s="245"/>
      <c r="T158" s="246"/>
      <c r="U158" s="13"/>
      <c r="V158" s="13"/>
      <c r="W158" s="13"/>
      <c r="X158" s="13"/>
      <c r="Y158" s="13"/>
      <c r="Z158" s="13"/>
      <c r="AA158" s="13"/>
      <c r="AB158" s="13"/>
      <c r="AC158" s="13"/>
      <c r="AD158" s="13"/>
      <c r="AE158" s="13"/>
      <c r="AT158" s="247" t="s">
        <v>191</v>
      </c>
      <c r="AU158" s="247" t="s">
        <v>127</v>
      </c>
      <c r="AV158" s="13" t="s">
        <v>127</v>
      </c>
      <c r="AW158" s="13" t="s">
        <v>36</v>
      </c>
      <c r="AX158" s="13" t="s">
        <v>79</v>
      </c>
      <c r="AY158" s="247" t="s">
        <v>181</v>
      </c>
    </row>
    <row r="159" s="14" customFormat="1">
      <c r="A159" s="14"/>
      <c r="B159" s="248"/>
      <c r="C159" s="249"/>
      <c r="D159" s="238" t="s">
        <v>191</v>
      </c>
      <c r="E159" s="250" t="s">
        <v>1</v>
      </c>
      <c r="F159" s="251" t="s">
        <v>193</v>
      </c>
      <c r="G159" s="249"/>
      <c r="H159" s="252">
        <v>129.59999999999999</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191</v>
      </c>
      <c r="AU159" s="258" t="s">
        <v>127</v>
      </c>
      <c r="AV159" s="14" t="s">
        <v>188</v>
      </c>
      <c r="AW159" s="14" t="s">
        <v>36</v>
      </c>
      <c r="AX159" s="14" t="s">
        <v>86</v>
      </c>
      <c r="AY159" s="258" t="s">
        <v>181</v>
      </c>
    </row>
    <row r="160" s="2" customFormat="1" ht="44.25" customHeight="1">
      <c r="A160" s="38"/>
      <c r="B160" s="39"/>
      <c r="C160" s="218" t="s">
        <v>232</v>
      </c>
      <c r="D160" s="218" t="s">
        <v>183</v>
      </c>
      <c r="E160" s="219" t="s">
        <v>2195</v>
      </c>
      <c r="F160" s="220" t="s">
        <v>2196</v>
      </c>
      <c r="G160" s="221" t="s">
        <v>227</v>
      </c>
      <c r="H160" s="222">
        <v>74.25</v>
      </c>
      <c r="I160" s="223"/>
      <c r="J160" s="224">
        <f>ROUND(I160*H160,2)</f>
        <v>0</v>
      </c>
      <c r="K160" s="220" t="s">
        <v>187</v>
      </c>
      <c r="L160" s="44"/>
      <c r="M160" s="225" t="s">
        <v>1</v>
      </c>
      <c r="N160" s="226" t="s">
        <v>45</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188</v>
      </c>
      <c r="AT160" s="229" t="s">
        <v>183</v>
      </c>
      <c r="AU160" s="229" t="s">
        <v>127</v>
      </c>
      <c r="AY160" s="17" t="s">
        <v>181</v>
      </c>
      <c r="BE160" s="230">
        <f>IF(N160="základní",J160,0)</f>
        <v>0</v>
      </c>
      <c r="BF160" s="230">
        <f>IF(N160="snížená",J160,0)</f>
        <v>0</v>
      </c>
      <c r="BG160" s="230">
        <f>IF(N160="zákl. přenesená",J160,0)</f>
        <v>0</v>
      </c>
      <c r="BH160" s="230">
        <f>IF(N160="sníž. přenesená",J160,0)</f>
        <v>0</v>
      </c>
      <c r="BI160" s="230">
        <f>IF(N160="nulová",J160,0)</f>
        <v>0</v>
      </c>
      <c r="BJ160" s="17" t="s">
        <v>127</v>
      </c>
      <c r="BK160" s="230">
        <f>ROUND(I160*H160,2)</f>
        <v>0</v>
      </c>
      <c r="BL160" s="17" t="s">
        <v>188</v>
      </c>
      <c r="BM160" s="229" t="s">
        <v>236</v>
      </c>
    </row>
    <row r="161" s="2" customFormat="1">
      <c r="A161" s="38"/>
      <c r="B161" s="39"/>
      <c r="C161" s="40"/>
      <c r="D161" s="231" t="s">
        <v>189</v>
      </c>
      <c r="E161" s="40"/>
      <c r="F161" s="232" t="s">
        <v>2197</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189</v>
      </c>
      <c r="AU161" s="17" t="s">
        <v>127</v>
      </c>
    </row>
    <row r="162" s="2" customFormat="1" ht="44.25" customHeight="1">
      <c r="A162" s="38"/>
      <c r="B162" s="39"/>
      <c r="C162" s="218" t="s">
        <v>214</v>
      </c>
      <c r="D162" s="218" t="s">
        <v>183</v>
      </c>
      <c r="E162" s="219" t="s">
        <v>3484</v>
      </c>
      <c r="F162" s="220" t="s">
        <v>3485</v>
      </c>
      <c r="G162" s="221" t="s">
        <v>227</v>
      </c>
      <c r="H162" s="222">
        <v>129.59999999999999</v>
      </c>
      <c r="I162" s="223"/>
      <c r="J162" s="224">
        <f>ROUND(I162*H162,2)</f>
        <v>0</v>
      </c>
      <c r="K162" s="220" t="s">
        <v>187</v>
      </c>
      <c r="L162" s="44"/>
      <c r="M162" s="225" t="s">
        <v>1</v>
      </c>
      <c r="N162" s="226" t="s">
        <v>45</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188</v>
      </c>
      <c r="AT162" s="229" t="s">
        <v>183</v>
      </c>
      <c r="AU162" s="229" t="s">
        <v>127</v>
      </c>
      <c r="AY162" s="17" t="s">
        <v>181</v>
      </c>
      <c r="BE162" s="230">
        <f>IF(N162="základní",J162,0)</f>
        <v>0</v>
      </c>
      <c r="BF162" s="230">
        <f>IF(N162="snížená",J162,0)</f>
        <v>0</v>
      </c>
      <c r="BG162" s="230">
        <f>IF(N162="zákl. přenesená",J162,0)</f>
        <v>0</v>
      </c>
      <c r="BH162" s="230">
        <f>IF(N162="sníž. přenesená",J162,0)</f>
        <v>0</v>
      </c>
      <c r="BI162" s="230">
        <f>IF(N162="nulová",J162,0)</f>
        <v>0</v>
      </c>
      <c r="BJ162" s="17" t="s">
        <v>127</v>
      </c>
      <c r="BK162" s="230">
        <f>ROUND(I162*H162,2)</f>
        <v>0</v>
      </c>
      <c r="BL162" s="17" t="s">
        <v>188</v>
      </c>
      <c r="BM162" s="229" t="s">
        <v>242</v>
      </c>
    </row>
    <row r="163" s="2" customFormat="1">
      <c r="A163" s="38"/>
      <c r="B163" s="39"/>
      <c r="C163" s="40"/>
      <c r="D163" s="231" t="s">
        <v>189</v>
      </c>
      <c r="E163" s="40"/>
      <c r="F163" s="232" t="s">
        <v>3486</v>
      </c>
      <c r="G163" s="40"/>
      <c r="H163" s="40"/>
      <c r="I163" s="233"/>
      <c r="J163" s="40"/>
      <c r="K163" s="40"/>
      <c r="L163" s="44"/>
      <c r="M163" s="234"/>
      <c r="N163" s="235"/>
      <c r="O163" s="91"/>
      <c r="P163" s="91"/>
      <c r="Q163" s="91"/>
      <c r="R163" s="91"/>
      <c r="S163" s="91"/>
      <c r="T163" s="92"/>
      <c r="U163" s="38"/>
      <c r="V163" s="38"/>
      <c r="W163" s="38"/>
      <c r="X163" s="38"/>
      <c r="Y163" s="38"/>
      <c r="Z163" s="38"/>
      <c r="AA163" s="38"/>
      <c r="AB163" s="38"/>
      <c r="AC163" s="38"/>
      <c r="AD163" s="38"/>
      <c r="AE163" s="38"/>
      <c r="AT163" s="17" t="s">
        <v>189</v>
      </c>
      <c r="AU163" s="17" t="s">
        <v>127</v>
      </c>
    </row>
    <row r="164" s="2" customFormat="1" ht="62.7" customHeight="1">
      <c r="A164" s="38"/>
      <c r="B164" s="39"/>
      <c r="C164" s="218" t="s">
        <v>244</v>
      </c>
      <c r="D164" s="218" t="s">
        <v>183</v>
      </c>
      <c r="E164" s="219" t="s">
        <v>2198</v>
      </c>
      <c r="F164" s="220" t="s">
        <v>2199</v>
      </c>
      <c r="G164" s="221" t="s">
        <v>186</v>
      </c>
      <c r="H164" s="222">
        <v>161.02600000000001</v>
      </c>
      <c r="I164" s="223"/>
      <c r="J164" s="224">
        <f>ROUND(I164*H164,2)</f>
        <v>0</v>
      </c>
      <c r="K164" s="220" t="s">
        <v>187</v>
      </c>
      <c r="L164" s="44"/>
      <c r="M164" s="225" t="s">
        <v>1</v>
      </c>
      <c r="N164" s="226" t="s">
        <v>45</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188</v>
      </c>
      <c r="AT164" s="229" t="s">
        <v>183</v>
      </c>
      <c r="AU164" s="229" t="s">
        <v>127</v>
      </c>
      <c r="AY164" s="17" t="s">
        <v>181</v>
      </c>
      <c r="BE164" s="230">
        <f>IF(N164="základní",J164,0)</f>
        <v>0</v>
      </c>
      <c r="BF164" s="230">
        <f>IF(N164="snížená",J164,0)</f>
        <v>0</v>
      </c>
      <c r="BG164" s="230">
        <f>IF(N164="zákl. přenesená",J164,0)</f>
        <v>0</v>
      </c>
      <c r="BH164" s="230">
        <f>IF(N164="sníž. přenesená",J164,0)</f>
        <v>0</v>
      </c>
      <c r="BI164" s="230">
        <f>IF(N164="nulová",J164,0)</f>
        <v>0</v>
      </c>
      <c r="BJ164" s="17" t="s">
        <v>127</v>
      </c>
      <c r="BK164" s="230">
        <f>ROUND(I164*H164,2)</f>
        <v>0</v>
      </c>
      <c r="BL164" s="17" t="s">
        <v>188</v>
      </c>
      <c r="BM164" s="229" t="s">
        <v>247</v>
      </c>
    </row>
    <row r="165" s="2" customFormat="1">
      <c r="A165" s="38"/>
      <c r="B165" s="39"/>
      <c r="C165" s="40"/>
      <c r="D165" s="231" t="s">
        <v>189</v>
      </c>
      <c r="E165" s="40"/>
      <c r="F165" s="232" t="s">
        <v>2200</v>
      </c>
      <c r="G165" s="40"/>
      <c r="H165" s="40"/>
      <c r="I165" s="233"/>
      <c r="J165" s="40"/>
      <c r="K165" s="40"/>
      <c r="L165" s="44"/>
      <c r="M165" s="234"/>
      <c r="N165" s="235"/>
      <c r="O165" s="91"/>
      <c r="P165" s="91"/>
      <c r="Q165" s="91"/>
      <c r="R165" s="91"/>
      <c r="S165" s="91"/>
      <c r="T165" s="92"/>
      <c r="U165" s="38"/>
      <c r="V165" s="38"/>
      <c r="W165" s="38"/>
      <c r="X165" s="38"/>
      <c r="Y165" s="38"/>
      <c r="Z165" s="38"/>
      <c r="AA165" s="38"/>
      <c r="AB165" s="38"/>
      <c r="AC165" s="38"/>
      <c r="AD165" s="38"/>
      <c r="AE165" s="38"/>
      <c r="AT165" s="17" t="s">
        <v>189</v>
      </c>
      <c r="AU165" s="17" t="s">
        <v>127</v>
      </c>
    </row>
    <row r="166" s="15" customFormat="1">
      <c r="A166" s="15"/>
      <c r="B166" s="269"/>
      <c r="C166" s="270"/>
      <c r="D166" s="238" t="s">
        <v>191</v>
      </c>
      <c r="E166" s="271" t="s">
        <v>1</v>
      </c>
      <c r="F166" s="272" t="s">
        <v>2201</v>
      </c>
      <c r="G166" s="270"/>
      <c r="H166" s="271" t="s">
        <v>1</v>
      </c>
      <c r="I166" s="273"/>
      <c r="J166" s="270"/>
      <c r="K166" s="270"/>
      <c r="L166" s="274"/>
      <c r="M166" s="275"/>
      <c r="N166" s="276"/>
      <c r="O166" s="276"/>
      <c r="P166" s="276"/>
      <c r="Q166" s="276"/>
      <c r="R166" s="276"/>
      <c r="S166" s="276"/>
      <c r="T166" s="277"/>
      <c r="U166" s="15"/>
      <c r="V166" s="15"/>
      <c r="W166" s="15"/>
      <c r="X166" s="15"/>
      <c r="Y166" s="15"/>
      <c r="Z166" s="15"/>
      <c r="AA166" s="15"/>
      <c r="AB166" s="15"/>
      <c r="AC166" s="15"/>
      <c r="AD166" s="15"/>
      <c r="AE166" s="15"/>
      <c r="AT166" s="278" t="s">
        <v>191</v>
      </c>
      <c r="AU166" s="278" t="s">
        <v>127</v>
      </c>
      <c r="AV166" s="15" t="s">
        <v>86</v>
      </c>
      <c r="AW166" s="15" t="s">
        <v>36</v>
      </c>
      <c r="AX166" s="15" t="s">
        <v>79</v>
      </c>
      <c r="AY166" s="278" t="s">
        <v>181</v>
      </c>
    </row>
    <row r="167" s="13" customFormat="1">
      <c r="A167" s="13"/>
      <c r="B167" s="236"/>
      <c r="C167" s="237"/>
      <c r="D167" s="238" t="s">
        <v>191</v>
      </c>
      <c r="E167" s="239" t="s">
        <v>1</v>
      </c>
      <c r="F167" s="240" t="s">
        <v>3487</v>
      </c>
      <c r="G167" s="237"/>
      <c r="H167" s="241">
        <v>161.02600000000001</v>
      </c>
      <c r="I167" s="242"/>
      <c r="J167" s="237"/>
      <c r="K167" s="237"/>
      <c r="L167" s="243"/>
      <c r="M167" s="244"/>
      <c r="N167" s="245"/>
      <c r="O167" s="245"/>
      <c r="P167" s="245"/>
      <c r="Q167" s="245"/>
      <c r="R167" s="245"/>
      <c r="S167" s="245"/>
      <c r="T167" s="246"/>
      <c r="U167" s="13"/>
      <c r="V167" s="13"/>
      <c r="W167" s="13"/>
      <c r="X167" s="13"/>
      <c r="Y167" s="13"/>
      <c r="Z167" s="13"/>
      <c r="AA167" s="13"/>
      <c r="AB167" s="13"/>
      <c r="AC167" s="13"/>
      <c r="AD167" s="13"/>
      <c r="AE167" s="13"/>
      <c r="AT167" s="247" t="s">
        <v>191</v>
      </c>
      <c r="AU167" s="247" t="s">
        <v>127</v>
      </c>
      <c r="AV167" s="13" t="s">
        <v>127</v>
      </c>
      <c r="AW167" s="13" t="s">
        <v>36</v>
      </c>
      <c r="AX167" s="13" t="s">
        <v>79</v>
      </c>
      <c r="AY167" s="247" t="s">
        <v>181</v>
      </c>
    </row>
    <row r="168" s="14" customFormat="1">
      <c r="A168" s="14"/>
      <c r="B168" s="248"/>
      <c r="C168" s="249"/>
      <c r="D168" s="238" t="s">
        <v>191</v>
      </c>
      <c r="E168" s="250" t="s">
        <v>1</v>
      </c>
      <c r="F168" s="251" t="s">
        <v>193</v>
      </c>
      <c r="G168" s="249"/>
      <c r="H168" s="252">
        <v>161.02600000000001</v>
      </c>
      <c r="I168" s="253"/>
      <c r="J168" s="249"/>
      <c r="K168" s="249"/>
      <c r="L168" s="254"/>
      <c r="M168" s="255"/>
      <c r="N168" s="256"/>
      <c r="O168" s="256"/>
      <c r="P168" s="256"/>
      <c r="Q168" s="256"/>
      <c r="R168" s="256"/>
      <c r="S168" s="256"/>
      <c r="T168" s="257"/>
      <c r="U168" s="14"/>
      <c r="V168" s="14"/>
      <c r="W168" s="14"/>
      <c r="X168" s="14"/>
      <c r="Y168" s="14"/>
      <c r="Z168" s="14"/>
      <c r="AA168" s="14"/>
      <c r="AB168" s="14"/>
      <c r="AC168" s="14"/>
      <c r="AD168" s="14"/>
      <c r="AE168" s="14"/>
      <c r="AT168" s="258" t="s">
        <v>191</v>
      </c>
      <c r="AU168" s="258" t="s">
        <v>127</v>
      </c>
      <c r="AV168" s="14" t="s">
        <v>188</v>
      </c>
      <c r="AW168" s="14" t="s">
        <v>36</v>
      </c>
      <c r="AX168" s="14" t="s">
        <v>86</v>
      </c>
      <c r="AY168" s="258" t="s">
        <v>181</v>
      </c>
    </row>
    <row r="169" s="2" customFormat="1" ht="62.7" customHeight="1">
      <c r="A169" s="38"/>
      <c r="B169" s="39"/>
      <c r="C169" s="218" t="s">
        <v>8</v>
      </c>
      <c r="D169" s="218" t="s">
        <v>183</v>
      </c>
      <c r="E169" s="219" t="s">
        <v>201</v>
      </c>
      <c r="F169" s="220" t="s">
        <v>202</v>
      </c>
      <c r="G169" s="221" t="s">
        <v>186</v>
      </c>
      <c r="H169" s="222">
        <v>137.566</v>
      </c>
      <c r="I169" s="223"/>
      <c r="J169" s="224">
        <f>ROUND(I169*H169,2)</f>
        <v>0</v>
      </c>
      <c r="K169" s="220" t="s">
        <v>187</v>
      </c>
      <c r="L169" s="44"/>
      <c r="M169" s="225" t="s">
        <v>1</v>
      </c>
      <c r="N169" s="226" t="s">
        <v>45</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188</v>
      </c>
      <c r="AT169" s="229" t="s">
        <v>183</v>
      </c>
      <c r="AU169" s="229" t="s">
        <v>127</v>
      </c>
      <c r="AY169" s="17" t="s">
        <v>181</v>
      </c>
      <c r="BE169" s="230">
        <f>IF(N169="základní",J169,0)</f>
        <v>0</v>
      </c>
      <c r="BF169" s="230">
        <f>IF(N169="snížená",J169,0)</f>
        <v>0</v>
      </c>
      <c r="BG169" s="230">
        <f>IF(N169="zákl. přenesená",J169,0)</f>
        <v>0</v>
      </c>
      <c r="BH169" s="230">
        <f>IF(N169="sníž. přenesená",J169,0)</f>
        <v>0</v>
      </c>
      <c r="BI169" s="230">
        <f>IF(N169="nulová",J169,0)</f>
        <v>0</v>
      </c>
      <c r="BJ169" s="17" t="s">
        <v>127</v>
      </c>
      <c r="BK169" s="230">
        <f>ROUND(I169*H169,2)</f>
        <v>0</v>
      </c>
      <c r="BL169" s="17" t="s">
        <v>188</v>
      </c>
      <c r="BM169" s="229" t="s">
        <v>249</v>
      </c>
    </row>
    <row r="170" s="2" customFormat="1">
      <c r="A170" s="38"/>
      <c r="B170" s="39"/>
      <c r="C170" s="40"/>
      <c r="D170" s="231" t="s">
        <v>189</v>
      </c>
      <c r="E170" s="40"/>
      <c r="F170" s="232" t="s">
        <v>204</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7" t="s">
        <v>189</v>
      </c>
      <c r="AU170" s="17" t="s">
        <v>127</v>
      </c>
    </row>
    <row r="171" s="13" customFormat="1">
      <c r="A171" s="13"/>
      <c r="B171" s="236"/>
      <c r="C171" s="237"/>
      <c r="D171" s="238" t="s">
        <v>191</v>
      </c>
      <c r="E171" s="239" t="s">
        <v>1</v>
      </c>
      <c r="F171" s="240" t="s">
        <v>3488</v>
      </c>
      <c r="G171" s="237"/>
      <c r="H171" s="241">
        <v>137.566</v>
      </c>
      <c r="I171" s="242"/>
      <c r="J171" s="237"/>
      <c r="K171" s="237"/>
      <c r="L171" s="243"/>
      <c r="M171" s="244"/>
      <c r="N171" s="245"/>
      <c r="O171" s="245"/>
      <c r="P171" s="245"/>
      <c r="Q171" s="245"/>
      <c r="R171" s="245"/>
      <c r="S171" s="245"/>
      <c r="T171" s="246"/>
      <c r="U171" s="13"/>
      <c r="V171" s="13"/>
      <c r="W171" s="13"/>
      <c r="X171" s="13"/>
      <c r="Y171" s="13"/>
      <c r="Z171" s="13"/>
      <c r="AA171" s="13"/>
      <c r="AB171" s="13"/>
      <c r="AC171" s="13"/>
      <c r="AD171" s="13"/>
      <c r="AE171" s="13"/>
      <c r="AT171" s="247" t="s">
        <v>191</v>
      </c>
      <c r="AU171" s="247" t="s">
        <v>127</v>
      </c>
      <c r="AV171" s="13" t="s">
        <v>127</v>
      </c>
      <c r="AW171" s="13" t="s">
        <v>36</v>
      </c>
      <c r="AX171" s="13" t="s">
        <v>79</v>
      </c>
      <c r="AY171" s="247" t="s">
        <v>181</v>
      </c>
    </row>
    <row r="172" s="14" customFormat="1">
      <c r="A172" s="14"/>
      <c r="B172" s="248"/>
      <c r="C172" s="249"/>
      <c r="D172" s="238" t="s">
        <v>191</v>
      </c>
      <c r="E172" s="250" t="s">
        <v>1</v>
      </c>
      <c r="F172" s="251" t="s">
        <v>193</v>
      </c>
      <c r="G172" s="249"/>
      <c r="H172" s="252">
        <v>137.566</v>
      </c>
      <c r="I172" s="253"/>
      <c r="J172" s="249"/>
      <c r="K172" s="249"/>
      <c r="L172" s="254"/>
      <c r="M172" s="255"/>
      <c r="N172" s="256"/>
      <c r="O172" s="256"/>
      <c r="P172" s="256"/>
      <c r="Q172" s="256"/>
      <c r="R172" s="256"/>
      <c r="S172" s="256"/>
      <c r="T172" s="257"/>
      <c r="U172" s="14"/>
      <c r="V172" s="14"/>
      <c r="W172" s="14"/>
      <c r="X172" s="14"/>
      <c r="Y172" s="14"/>
      <c r="Z172" s="14"/>
      <c r="AA172" s="14"/>
      <c r="AB172" s="14"/>
      <c r="AC172" s="14"/>
      <c r="AD172" s="14"/>
      <c r="AE172" s="14"/>
      <c r="AT172" s="258" t="s">
        <v>191</v>
      </c>
      <c r="AU172" s="258" t="s">
        <v>127</v>
      </c>
      <c r="AV172" s="14" t="s">
        <v>188</v>
      </c>
      <c r="AW172" s="14" t="s">
        <v>36</v>
      </c>
      <c r="AX172" s="14" t="s">
        <v>86</v>
      </c>
      <c r="AY172" s="258" t="s">
        <v>181</v>
      </c>
    </row>
    <row r="173" s="2" customFormat="1" ht="44.25" customHeight="1">
      <c r="A173" s="38"/>
      <c r="B173" s="39"/>
      <c r="C173" s="218" t="s">
        <v>251</v>
      </c>
      <c r="D173" s="218" t="s">
        <v>183</v>
      </c>
      <c r="E173" s="219" t="s">
        <v>212</v>
      </c>
      <c r="F173" s="220" t="s">
        <v>213</v>
      </c>
      <c r="G173" s="221" t="s">
        <v>186</v>
      </c>
      <c r="H173" s="222">
        <v>161.02600000000001</v>
      </c>
      <c r="I173" s="223"/>
      <c r="J173" s="224">
        <f>ROUND(I173*H173,2)</f>
        <v>0</v>
      </c>
      <c r="K173" s="220" t="s">
        <v>187</v>
      </c>
      <c r="L173" s="44"/>
      <c r="M173" s="225" t="s">
        <v>1</v>
      </c>
      <c r="N173" s="226" t="s">
        <v>45</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188</v>
      </c>
      <c r="AT173" s="229" t="s">
        <v>183</v>
      </c>
      <c r="AU173" s="229" t="s">
        <v>127</v>
      </c>
      <c r="AY173" s="17" t="s">
        <v>181</v>
      </c>
      <c r="BE173" s="230">
        <f>IF(N173="základní",J173,0)</f>
        <v>0</v>
      </c>
      <c r="BF173" s="230">
        <f>IF(N173="snížená",J173,0)</f>
        <v>0</v>
      </c>
      <c r="BG173" s="230">
        <f>IF(N173="zákl. přenesená",J173,0)</f>
        <v>0</v>
      </c>
      <c r="BH173" s="230">
        <f>IF(N173="sníž. přenesená",J173,0)</f>
        <v>0</v>
      </c>
      <c r="BI173" s="230">
        <f>IF(N173="nulová",J173,0)</f>
        <v>0</v>
      </c>
      <c r="BJ173" s="17" t="s">
        <v>127</v>
      </c>
      <c r="BK173" s="230">
        <f>ROUND(I173*H173,2)</f>
        <v>0</v>
      </c>
      <c r="BL173" s="17" t="s">
        <v>188</v>
      </c>
      <c r="BM173" s="229" t="s">
        <v>254</v>
      </c>
    </row>
    <row r="174" s="2" customFormat="1">
      <c r="A174" s="38"/>
      <c r="B174" s="39"/>
      <c r="C174" s="40"/>
      <c r="D174" s="231" t="s">
        <v>189</v>
      </c>
      <c r="E174" s="40"/>
      <c r="F174" s="232" t="s">
        <v>215</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189</v>
      </c>
      <c r="AU174" s="17" t="s">
        <v>127</v>
      </c>
    </row>
    <row r="175" s="13" customFormat="1">
      <c r="A175" s="13"/>
      <c r="B175" s="236"/>
      <c r="C175" s="237"/>
      <c r="D175" s="238" t="s">
        <v>191</v>
      </c>
      <c r="E175" s="239" t="s">
        <v>1</v>
      </c>
      <c r="F175" s="240" t="s">
        <v>3489</v>
      </c>
      <c r="G175" s="237"/>
      <c r="H175" s="241">
        <v>23.460000000000001</v>
      </c>
      <c r="I175" s="242"/>
      <c r="J175" s="237"/>
      <c r="K175" s="237"/>
      <c r="L175" s="243"/>
      <c r="M175" s="244"/>
      <c r="N175" s="245"/>
      <c r="O175" s="245"/>
      <c r="P175" s="245"/>
      <c r="Q175" s="245"/>
      <c r="R175" s="245"/>
      <c r="S175" s="245"/>
      <c r="T175" s="246"/>
      <c r="U175" s="13"/>
      <c r="V175" s="13"/>
      <c r="W175" s="13"/>
      <c r="X175" s="13"/>
      <c r="Y175" s="13"/>
      <c r="Z175" s="13"/>
      <c r="AA175" s="13"/>
      <c r="AB175" s="13"/>
      <c r="AC175" s="13"/>
      <c r="AD175" s="13"/>
      <c r="AE175" s="13"/>
      <c r="AT175" s="247" t="s">
        <v>191</v>
      </c>
      <c r="AU175" s="247" t="s">
        <v>127</v>
      </c>
      <c r="AV175" s="13" t="s">
        <v>127</v>
      </c>
      <c r="AW175" s="13" t="s">
        <v>36</v>
      </c>
      <c r="AX175" s="13" t="s">
        <v>79</v>
      </c>
      <c r="AY175" s="247" t="s">
        <v>181</v>
      </c>
    </row>
    <row r="176" s="13" customFormat="1">
      <c r="A176" s="13"/>
      <c r="B176" s="236"/>
      <c r="C176" s="237"/>
      <c r="D176" s="238" t="s">
        <v>191</v>
      </c>
      <c r="E176" s="239" t="s">
        <v>1</v>
      </c>
      <c r="F176" s="240" t="s">
        <v>3490</v>
      </c>
      <c r="G176" s="237"/>
      <c r="H176" s="241">
        <v>137.566</v>
      </c>
      <c r="I176" s="242"/>
      <c r="J176" s="237"/>
      <c r="K176" s="237"/>
      <c r="L176" s="243"/>
      <c r="M176" s="244"/>
      <c r="N176" s="245"/>
      <c r="O176" s="245"/>
      <c r="P176" s="245"/>
      <c r="Q176" s="245"/>
      <c r="R176" s="245"/>
      <c r="S176" s="245"/>
      <c r="T176" s="246"/>
      <c r="U176" s="13"/>
      <c r="V176" s="13"/>
      <c r="W176" s="13"/>
      <c r="X176" s="13"/>
      <c r="Y176" s="13"/>
      <c r="Z176" s="13"/>
      <c r="AA176" s="13"/>
      <c r="AB176" s="13"/>
      <c r="AC176" s="13"/>
      <c r="AD176" s="13"/>
      <c r="AE176" s="13"/>
      <c r="AT176" s="247" t="s">
        <v>191</v>
      </c>
      <c r="AU176" s="247" t="s">
        <v>127</v>
      </c>
      <c r="AV176" s="13" t="s">
        <v>127</v>
      </c>
      <c r="AW176" s="13" t="s">
        <v>36</v>
      </c>
      <c r="AX176" s="13" t="s">
        <v>79</v>
      </c>
      <c r="AY176" s="247" t="s">
        <v>181</v>
      </c>
    </row>
    <row r="177" s="14" customFormat="1">
      <c r="A177" s="14"/>
      <c r="B177" s="248"/>
      <c r="C177" s="249"/>
      <c r="D177" s="238" t="s">
        <v>191</v>
      </c>
      <c r="E177" s="250" t="s">
        <v>1</v>
      </c>
      <c r="F177" s="251" t="s">
        <v>193</v>
      </c>
      <c r="G177" s="249"/>
      <c r="H177" s="252">
        <v>161.02600000000001</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191</v>
      </c>
      <c r="AU177" s="258" t="s">
        <v>127</v>
      </c>
      <c r="AV177" s="14" t="s">
        <v>188</v>
      </c>
      <c r="AW177" s="14" t="s">
        <v>36</v>
      </c>
      <c r="AX177" s="14" t="s">
        <v>86</v>
      </c>
      <c r="AY177" s="258" t="s">
        <v>181</v>
      </c>
    </row>
    <row r="178" s="2" customFormat="1" ht="37.8" customHeight="1">
      <c r="A178" s="38"/>
      <c r="B178" s="39"/>
      <c r="C178" s="218" t="s">
        <v>223</v>
      </c>
      <c r="D178" s="218" t="s">
        <v>183</v>
      </c>
      <c r="E178" s="219" t="s">
        <v>221</v>
      </c>
      <c r="F178" s="220" t="s">
        <v>222</v>
      </c>
      <c r="G178" s="221" t="s">
        <v>186</v>
      </c>
      <c r="H178" s="222">
        <v>161.02600000000001</v>
      </c>
      <c r="I178" s="223"/>
      <c r="J178" s="224">
        <f>ROUND(I178*H178,2)</f>
        <v>0</v>
      </c>
      <c r="K178" s="220" t="s">
        <v>187</v>
      </c>
      <c r="L178" s="44"/>
      <c r="M178" s="225" t="s">
        <v>1</v>
      </c>
      <c r="N178" s="226" t="s">
        <v>45</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188</v>
      </c>
      <c r="AT178" s="229" t="s">
        <v>183</v>
      </c>
      <c r="AU178" s="229" t="s">
        <v>127</v>
      </c>
      <c r="AY178" s="17" t="s">
        <v>181</v>
      </c>
      <c r="BE178" s="230">
        <f>IF(N178="základní",J178,0)</f>
        <v>0</v>
      </c>
      <c r="BF178" s="230">
        <f>IF(N178="snížená",J178,0)</f>
        <v>0</v>
      </c>
      <c r="BG178" s="230">
        <f>IF(N178="zákl. přenesená",J178,0)</f>
        <v>0</v>
      </c>
      <c r="BH178" s="230">
        <f>IF(N178="sníž. přenesená",J178,0)</f>
        <v>0</v>
      </c>
      <c r="BI178" s="230">
        <f>IF(N178="nulová",J178,0)</f>
        <v>0</v>
      </c>
      <c r="BJ178" s="17" t="s">
        <v>127</v>
      </c>
      <c r="BK178" s="230">
        <f>ROUND(I178*H178,2)</f>
        <v>0</v>
      </c>
      <c r="BL178" s="17" t="s">
        <v>188</v>
      </c>
      <c r="BM178" s="229" t="s">
        <v>259</v>
      </c>
    </row>
    <row r="179" s="2" customFormat="1">
      <c r="A179" s="38"/>
      <c r="B179" s="39"/>
      <c r="C179" s="40"/>
      <c r="D179" s="231" t="s">
        <v>189</v>
      </c>
      <c r="E179" s="40"/>
      <c r="F179" s="232" t="s">
        <v>224</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189</v>
      </c>
      <c r="AU179" s="17" t="s">
        <v>127</v>
      </c>
    </row>
    <row r="180" s="2" customFormat="1" ht="37.8" customHeight="1">
      <c r="A180" s="38"/>
      <c r="B180" s="39"/>
      <c r="C180" s="218" t="s">
        <v>262</v>
      </c>
      <c r="D180" s="218" t="s">
        <v>183</v>
      </c>
      <c r="E180" s="219" t="s">
        <v>221</v>
      </c>
      <c r="F180" s="220" t="s">
        <v>222</v>
      </c>
      <c r="G180" s="221" t="s">
        <v>186</v>
      </c>
      <c r="H180" s="222">
        <v>137.566</v>
      </c>
      <c r="I180" s="223"/>
      <c r="J180" s="224">
        <f>ROUND(I180*H180,2)</f>
        <v>0</v>
      </c>
      <c r="K180" s="220" t="s">
        <v>187</v>
      </c>
      <c r="L180" s="44"/>
      <c r="M180" s="225" t="s">
        <v>1</v>
      </c>
      <c r="N180" s="226" t="s">
        <v>45</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188</v>
      </c>
      <c r="AT180" s="229" t="s">
        <v>183</v>
      </c>
      <c r="AU180" s="229" t="s">
        <v>127</v>
      </c>
      <c r="AY180" s="17" t="s">
        <v>181</v>
      </c>
      <c r="BE180" s="230">
        <f>IF(N180="základní",J180,0)</f>
        <v>0</v>
      </c>
      <c r="BF180" s="230">
        <f>IF(N180="snížená",J180,0)</f>
        <v>0</v>
      </c>
      <c r="BG180" s="230">
        <f>IF(N180="zákl. přenesená",J180,0)</f>
        <v>0</v>
      </c>
      <c r="BH180" s="230">
        <f>IF(N180="sníž. přenesená",J180,0)</f>
        <v>0</v>
      </c>
      <c r="BI180" s="230">
        <f>IF(N180="nulová",J180,0)</f>
        <v>0</v>
      </c>
      <c r="BJ180" s="17" t="s">
        <v>127</v>
      </c>
      <c r="BK180" s="230">
        <f>ROUND(I180*H180,2)</f>
        <v>0</v>
      </c>
      <c r="BL180" s="17" t="s">
        <v>188</v>
      </c>
      <c r="BM180" s="229" t="s">
        <v>265</v>
      </c>
    </row>
    <row r="181" s="2" customFormat="1">
      <c r="A181" s="38"/>
      <c r="B181" s="39"/>
      <c r="C181" s="40"/>
      <c r="D181" s="231" t="s">
        <v>189</v>
      </c>
      <c r="E181" s="40"/>
      <c r="F181" s="232" t="s">
        <v>224</v>
      </c>
      <c r="G181" s="40"/>
      <c r="H181" s="40"/>
      <c r="I181" s="233"/>
      <c r="J181" s="40"/>
      <c r="K181" s="40"/>
      <c r="L181" s="44"/>
      <c r="M181" s="234"/>
      <c r="N181" s="235"/>
      <c r="O181" s="91"/>
      <c r="P181" s="91"/>
      <c r="Q181" s="91"/>
      <c r="R181" s="91"/>
      <c r="S181" s="91"/>
      <c r="T181" s="92"/>
      <c r="U181" s="38"/>
      <c r="V181" s="38"/>
      <c r="W181" s="38"/>
      <c r="X181" s="38"/>
      <c r="Y181" s="38"/>
      <c r="Z181" s="38"/>
      <c r="AA181" s="38"/>
      <c r="AB181" s="38"/>
      <c r="AC181" s="38"/>
      <c r="AD181" s="38"/>
      <c r="AE181" s="38"/>
      <c r="AT181" s="17" t="s">
        <v>189</v>
      </c>
      <c r="AU181" s="17" t="s">
        <v>127</v>
      </c>
    </row>
    <row r="182" s="2" customFormat="1" ht="44.25" customHeight="1">
      <c r="A182" s="38"/>
      <c r="B182" s="39"/>
      <c r="C182" s="218" t="s">
        <v>228</v>
      </c>
      <c r="D182" s="218" t="s">
        <v>183</v>
      </c>
      <c r="E182" s="219" t="s">
        <v>216</v>
      </c>
      <c r="F182" s="220" t="s">
        <v>217</v>
      </c>
      <c r="G182" s="221" t="s">
        <v>218</v>
      </c>
      <c r="H182" s="222">
        <v>247.619</v>
      </c>
      <c r="I182" s="223"/>
      <c r="J182" s="224">
        <f>ROUND(I182*H182,2)</f>
        <v>0</v>
      </c>
      <c r="K182" s="220" t="s">
        <v>187</v>
      </c>
      <c r="L182" s="44"/>
      <c r="M182" s="225" t="s">
        <v>1</v>
      </c>
      <c r="N182" s="226" t="s">
        <v>45</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188</v>
      </c>
      <c r="AT182" s="229" t="s">
        <v>183</v>
      </c>
      <c r="AU182" s="229" t="s">
        <v>127</v>
      </c>
      <c r="AY182" s="17" t="s">
        <v>181</v>
      </c>
      <c r="BE182" s="230">
        <f>IF(N182="základní",J182,0)</f>
        <v>0</v>
      </c>
      <c r="BF182" s="230">
        <f>IF(N182="snížená",J182,0)</f>
        <v>0</v>
      </c>
      <c r="BG182" s="230">
        <f>IF(N182="zákl. přenesená",J182,0)</f>
        <v>0</v>
      </c>
      <c r="BH182" s="230">
        <f>IF(N182="sníž. přenesená",J182,0)</f>
        <v>0</v>
      </c>
      <c r="BI182" s="230">
        <f>IF(N182="nulová",J182,0)</f>
        <v>0</v>
      </c>
      <c r="BJ182" s="17" t="s">
        <v>127</v>
      </c>
      <c r="BK182" s="230">
        <f>ROUND(I182*H182,2)</f>
        <v>0</v>
      </c>
      <c r="BL182" s="17" t="s">
        <v>188</v>
      </c>
      <c r="BM182" s="229" t="s">
        <v>269</v>
      </c>
    </row>
    <row r="183" s="2" customFormat="1">
      <c r="A183" s="38"/>
      <c r="B183" s="39"/>
      <c r="C183" s="40"/>
      <c r="D183" s="231" t="s">
        <v>189</v>
      </c>
      <c r="E183" s="40"/>
      <c r="F183" s="232" t="s">
        <v>219</v>
      </c>
      <c r="G183" s="40"/>
      <c r="H183" s="40"/>
      <c r="I183" s="233"/>
      <c r="J183" s="40"/>
      <c r="K183" s="40"/>
      <c r="L183" s="44"/>
      <c r="M183" s="234"/>
      <c r="N183" s="235"/>
      <c r="O183" s="91"/>
      <c r="P183" s="91"/>
      <c r="Q183" s="91"/>
      <c r="R183" s="91"/>
      <c r="S183" s="91"/>
      <c r="T183" s="92"/>
      <c r="U183" s="38"/>
      <c r="V183" s="38"/>
      <c r="W183" s="38"/>
      <c r="X183" s="38"/>
      <c r="Y183" s="38"/>
      <c r="Z183" s="38"/>
      <c r="AA183" s="38"/>
      <c r="AB183" s="38"/>
      <c r="AC183" s="38"/>
      <c r="AD183" s="38"/>
      <c r="AE183" s="38"/>
      <c r="AT183" s="17" t="s">
        <v>189</v>
      </c>
      <c r="AU183" s="17" t="s">
        <v>127</v>
      </c>
    </row>
    <row r="184" s="13" customFormat="1">
      <c r="A184" s="13"/>
      <c r="B184" s="236"/>
      <c r="C184" s="237"/>
      <c r="D184" s="238" t="s">
        <v>191</v>
      </c>
      <c r="E184" s="239" t="s">
        <v>1</v>
      </c>
      <c r="F184" s="240" t="s">
        <v>3491</v>
      </c>
      <c r="G184" s="237"/>
      <c r="H184" s="241">
        <v>247.619</v>
      </c>
      <c r="I184" s="242"/>
      <c r="J184" s="237"/>
      <c r="K184" s="237"/>
      <c r="L184" s="243"/>
      <c r="M184" s="244"/>
      <c r="N184" s="245"/>
      <c r="O184" s="245"/>
      <c r="P184" s="245"/>
      <c r="Q184" s="245"/>
      <c r="R184" s="245"/>
      <c r="S184" s="245"/>
      <c r="T184" s="246"/>
      <c r="U184" s="13"/>
      <c r="V184" s="13"/>
      <c r="W184" s="13"/>
      <c r="X184" s="13"/>
      <c r="Y184" s="13"/>
      <c r="Z184" s="13"/>
      <c r="AA184" s="13"/>
      <c r="AB184" s="13"/>
      <c r="AC184" s="13"/>
      <c r="AD184" s="13"/>
      <c r="AE184" s="13"/>
      <c r="AT184" s="247" t="s">
        <v>191</v>
      </c>
      <c r="AU184" s="247" t="s">
        <v>127</v>
      </c>
      <c r="AV184" s="13" t="s">
        <v>127</v>
      </c>
      <c r="AW184" s="13" t="s">
        <v>36</v>
      </c>
      <c r="AX184" s="13" t="s">
        <v>79</v>
      </c>
      <c r="AY184" s="247" t="s">
        <v>181</v>
      </c>
    </row>
    <row r="185" s="14" customFormat="1">
      <c r="A185" s="14"/>
      <c r="B185" s="248"/>
      <c r="C185" s="249"/>
      <c r="D185" s="238" t="s">
        <v>191</v>
      </c>
      <c r="E185" s="250" t="s">
        <v>1</v>
      </c>
      <c r="F185" s="251" t="s">
        <v>193</v>
      </c>
      <c r="G185" s="249"/>
      <c r="H185" s="252">
        <v>247.619</v>
      </c>
      <c r="I185" s="253"/>
      <c r="J185" s="249"/>
      <c r="K185" s="249"/>
      <c r="L185" s="254"/>
      <c r="M185" s="255"/>
      <c r="N185" s="256"/>
      <c r="O185" s="256"/>
      <c r="P185" s="256"/>
      <c r="Q185" s="256"/>
      <c r="R185" s="256"/>
      <c r="S185" s="256"/>
      <c r="T185" s="257"/>
      <c r="U185" s="14"/>
      <c r="V185" s="14"/>
      <c r="W185" s="14"/>
      <c r="X185" s="14"/>
      <c r="Y185" s="14"/>
      <c r="Z185" s="14"/>
      <c r="AA185" s="14"/>
      <c r="AB185" s="14"/>
      <c r="AC185" s="14"/>
      <c r="AD185" s="14"/>
      <c r="AE185" s="14"/>
      <c r="AT185" s="258" t="s">
        <v>191</v>
      </c>
      <c r="AU185" s="258" t="s">
        <v>127</v>
      </c>
      <c r="AV185" s="14" t="s">
        <v>188</v>
      </c>
      <c r="AW185" s="14" t="s">
        <v>36</v>
      </c>
      <c r="AX185" s="14" t="s">
        <v>86</v>
      </c>
      <c r="AY185" s="258" t="s">
        <v>181</v>
      </c>
    </row>
    <row r="186" s="2" customFormat="1" ht="44.25" customHeight="1">
      <c r="A186" s="38"/>
      <c r="B186" s="39"/>
      <c r="C186" s="218" t="s">
        <v>275</v>
      </c>
      <c r="D186" s="218" t="s">
        <v>183</v>
      </c>
      <c r="E186" s="219" t="s">
        <v>2207</v>
      </c>
      <c r="F186" s="220" t="s">
        <v>2208</v>
      </c>
      <c r="G186" s="221" t="s">
        <v>186</v>
      </c>
      <c r="H186" s="222">
        <v>98.016000000000005</v>
      </c>
      <c r="I186" s="223"/>
      <c r="J186" s="224">
        <f>ROUND(I186*H186,2)</f>
        <v>0</v>
      </c>
      <c r="K186" s="220" t="s">
        <v>187</v>
      </c>
      <c r="L186" s="44"/>
      <c r="M186" s="225" t="s">
        <v>1</v>
      </c>
      <c r="N186" s="226" t="s">
        <v>45</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188</v>
      </c>
      <c r="AT186" s="229" t="s">
        <v>183</v>
      </c>
      <c r="AU186" s="229" t="s">
        <v>127</v>
      </c>
      <c r="AY186" s="17" t="s">
        <v>181</v>
      </c>
      <c r="BE186" s="230">
        <f>IF(N186="základní",J186,0)</f>
        <v>0</v>
      </c>
      <c r="BF186" s="230">
        <f>IF(N186="snížená",J186,0)</f>
        <v>0</v>
      </c>
      <c r="BG186" s="230">
        <f>IF(N186="zákl. přenesená",J186,0)</f>
        <v>0</v>
      </c>
      <c r="BH186" s="230">
        <f>IF(N186="sníž. přenesená",J186,0)</f>
        <v>0</v>
      </c>
      <c r="BI186" s="230">
        <f>IF(N186="nulová",J186,0)</f>
        <v>0</v>
      </c>
      <c r="BJ186" s="17" t="s">
        <v>127</v>
      </c>
      <c r="BK186" s="230">
        <f>ROUND(I186*H186,2)</f>
        <v>0</v>
      </c>
      <c r="BL186" s="17" t="s">
        <v>188</v>
      </c>
      <c r="BM186" s="229" t="s">
        <v>278</v>
      </c>
    </row>
    <row r="187" s="2" customFormat="1">
      <c r="A187" s="38"/>
      <c r="B187" s="39"/>
      <c r="C187" s="40"/>
      <c r="D187" s="231" t="s">
        <v>189</v>
      </c>
      <c r="E187" s="40"/>
      <c r="F187" s="232" t="s">
        <v>2209</v>
      </c>
      <c r="G187" s="40"/>
      <c r="H187" s="40"/>
      <c r="I187" s="233"/>
      <c r="J187" s="40"/>
      <c r="K187" s="40"/>
      <c r="L187" s="44"/>
      <c r="M187" s="234"/>
      <c r="N187" s="235"/>
      <c r="O187" s="91"/>
      <c r="P187" s="91"/>
      <c r="Q187" s="91"/>
      <c r="R187" s="91"/>
      <c r="S187" s="91"/>
      <c r="T187" s="92"/>
      <c r="U187" s="38"/>
      <c r="V187" s="38"/>
      <c r="W187" s="38"/>
      <c r="X187" s="38"/>
      <c r="Y187" s="38"/>
      <c r="Z187" s="38"/>
      <c r="AA187" s="38"/>
      <c r="AB187" s="38"/>
      <c r="AC187" s="38"/>
      <c r="AD187" s="38"/>
      <c r="AE187" s="38"/>
      <c r="AT187" s="17" t="s">
        <v>189</v>
      </c>
      <c r="AU187" s="17" t="s">
        <v>127</v>
      </c>
    </row>
    <row r="188" s="13" customFormat="1">
      <c r="A188" s="13"/>
      <c r="B188" s="236"/>
      <c r="C188" s="237"/>
      <c r="D188" s="238" t="s">
        <v>191</v>
      </c>
      <c r="E188" s="239" t="s">
        <v>1</v>
      </c>
      <c r="F188" s="240" t="s">
        <v>3492</v>
      </c>
      <c r="G188" s="237"/>
      <c r="H188" s="241">
        <v>68.992000000000004</v>
      </c>
      <c r="I188" s="242"/>
      <c r="J188" s="237"/>
      <c r="K188" s="237"/>
      <c r="L188" s="243"/>
      <c r="M188" s="244"/>
      <c r="N188" s="245"/>
      <c r="O188" s="245"/>
      <c r="P188" s="245"/>
      <c r="Q188" s="245"/>
      <c r="R188" s="245"/>
      <c r="S188" s="245"/>
      <c r="T188" s="246"/>
      <c r="U188" s="13"/>
      <c r="V188" s="13"/>
      <c r="W188" s="13"/>
      <c r="X188" s="13"/>
      <c r="Y188" s="13"/>
      <c r="Z188" s="13"/>
      <c r="AA188" s="13"/>
      <c r="AB188" s="13"/>
      <c r="AC188" s="13"/>
      <c r="AD188" s="13"/>
      <c r="AE188" s="13"/>
      <c r="AT188" s="247" t="s">
        <v>191</v>
      </c>
      <c r="AU188" s="247" t="s">
        <v>127</v>
      </c>
      <c r="AV188" s="13" t="s">
        <v>127</v>
      </c>
      <c r="AW188" s="13" t="s">
        <v>36</v>
      </c>
      <c r="AX188" s="13" t="s">
        <v>79</v>
      </c>
      <c r="AY188" s="247" t="s">
        <v>181</v>
      </c>
    </row>
    <row r="189" s="13" customFormat="1">
      <c r="A189" s="13"/>
      <c r="B189" s="236"/>
      <c r="C189" s="237"/>
      <c r="D189" s="238" t="s">
        <v>191</v>
      </c>
      <c r="E189" s="239" t="s">
        <v>1</v>
      </c>
      <c r="F189" s="240" t="s">
        <v>3493</v>
      </c>
      <c r="G189" s="237"/>
      <c r="H189" s="241">
        <v>26</v>
      </c>
      <c r="I189" s="242"/>
      <c r="J189" s="237"/>
      <c r="K189" s="237"/>
      <c r="L189" s="243"/>
      <c r="M189" s="244"/>
      <c r="N189" s="245"/>
      <c r="O189" s="245"/>
      <c r="P189" s="245"/>
      <c r="Q189" s="245"/>
      <c r="R189" s="245"/>
      <c r="S189" s="245"/>
      <c r="T189" s="246"/>
      <c r="U189" s="13"/>
      <c r="V189" s="13"/>
      <c r="W189" s="13"/>
      <c r="X189" s="13"/>
      <c r="Y189" s="13"/>
      <c r="Z189" s="13"/>
      <c r="AA189" s="13"/>
      <c r="AB189" s="13"/>
      <c r="AC189" s="13"/>
      <c r="AD189" s="13"/>
      <c r="AE189" s="13"/>
      <c r="AT189" s="247" t="s">
        <v>191</v>
      </c>
      <c r="AU189" s="247" t="s">
        <v>127</v>
      </c>
      <c r="AV189" s="13" t="s">
        <v>127</v>
      </c>
      <c r="AW189" s="13" t="s">
        <v>36</v>
      </c>
      <c r="AX189" s="13" t="s">
        <v>79</v>
      </c>
      <c r="AY189" s="247" t="s">
        <v>181</v>
      </c>
    </row>
    <row r="190" s="13" customFormat="1">
      <c r="A190" s="13"/>
      <c r="B190" s="236"/>
      <c r="C190" s="237"/>
      <c r="D190" s="238" t="s">
        <v>191</v>
      </c>
      <c r="E190" s="239" t="s">
        <v>1</v>
      </c>
      <c r="F190" s="240" t="s">
        <v>3494</v>
      </c>
      <c r="G190" s="237"/>
      <c r="H190" s="241">
        <v>3.024</v>
      </c>
      <c r="I190" s="242"/>
      <c r="J190" s="237"/>
      <c r="K190" s="237"/>
      <c r="L190" s="243"/>
      <c r="M190" s="244"/>
      <c r="N190" s="245"/>
      <c r="O190" s="245"/>
      <c r="P190" s="245"/>
      <c r="Q190" s="245"/>
      <c r="R190" s="245"/>
      <c r="S190" s="245"/>
      <c r="T190" s="246"/>
      <c r="U190" s="13"/>
      <c r="V190" s="13"/>
      <c r="W190" s="13"/>
      <c r="X190" s="13"/>
      <c r="Y190" s="13"/>
      <c r="Z190" s="13"/>
      <c r="AA190" s="13"/>
      <c r="AB190" s="13"/>
      <c r="AC190" s="13"/>
      <c r="AD190" s="13"/>
      <c r="AE190" s="13"/>
      <c r="AT190" s="247" t="s">
        <v>191</v>
      </c>
      <c r="AU190" s="247" t="s">
        <v>127</v>
      </c>
      <c r="AV190" s="13" t="s">
        <v>127</v>
      </c>
      <c r="AW190" s="13" t="s">
        <v>36</v>
      </c>
      <c r="AX190" s="13" t="s">
        <v>79</v>
      </c>
      <c r="AY190" s="247" t="s">
        <v>181</v>
      </c>
    </row>
    <row r="191" s="14" customFormat="1">
      <c r="A191" s="14"/>
      <c r="B191" s="248"/>
      <c r="C191" s="249"/>
      <c r="D191" s="238" t="s">
        <v>191</v>
      </c>
      <c r="E191" s="250" t="s">
        <v>1</v>
      </c>
      <c r="F191" s="251" t="s">
        <v>193</v>
      </c>
      <c r="G191" s="249"/>
      <c r="H191" s="252">
        <v>98.016000000000005</v>
      </c>
      <c r="I191" s="253"/>
      <c r="J191" s="249"/>
      <c r="K191" s="249"/>
      <c r="L191" s="254"/>
      <c r="M191" s="255"/>
      <c r="N191" s="256"/>
      <c r="O191" s="256"/>
      <c r="P191" s="256"/>
      <c r="Q191" s="256"/>
      <c r="R191" s="256"/>
      <c r="S191" s="256"/>
      <c r="T191" s="257"/>
      <c r="U191" s="14"/>
      <c r="V191" s="14"/>
      <c r="W191" s="14"/>
      <c r="X191" s="14"/>
      <c r="Y191" s="14"/>
      <c r="Z191" s="14"/>
      <c r="AA191" s="14"/>
      <c r="AB191" s="14"/>
      <c r="AC191" s="14"/>
      <c r="AD191" s="14"/>
      <c r="AE191" s="14"/>
      <c r="AT191" s="258" t="s">
        <v>191</v>
      </c>
      <c r="AU191" s="258" t="s">
        <v>127</v>
      </c>
      <c r="AV191" s="14" t="s">
        <v>188</v>
      </c>
      <c r="AW191" s="14" t="s">
        <v>36</v>
      </c>
      <c r="AX191" s="14" t="s">
        <v>86</v>
      </c>
      <c r="AY191" s="258" t="s">
        <v>181</v>
      </c>
    </row>
    <row r="192" s="2" customFormat="1" ht="16.5" customHeight="1">
      <c r="A192" s="38"/>
      <c r="B192" s="39"/>
      <c r="C192" s="259" t="s">
        <v>236</v>
      </c>
      <c r="D192" s="259" t="s">
        <v>238</v>
      </c>
      <c r="E192" s="260" t="s">
        <v>2211</v>
      </c>
      <c r="F192" s="261" t="s">
        <v>2212</v>
      </c>
      <c r="G192" s="262" t="s">
        <v>218</v>
      </c>
      <c r="H192" s="263">
        <v>196.03200000000001</v>
      </c>
      <c r="I192" s="264"/>
      <c r="J192" s="265">
        <f>ROUND(I192*H192,2)</f>
        <v>0</v>
      </c>
      <c r="K192" s="261" t="s">
        <v>187</v>
      </c>
      <c r="L192" s="266"/>
      <c r="M192" s="267" t="s">
        <v>1</v>
      </c>
      <c r="N192" s="268" t="s">
        <v>45</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208</v>
      </c>
      <c r="AT192" s="229" t="s">
        <v>238</v>
      </c>
      <c r="AU192" s="229" t="s">
        <v>127</v>
      </c>
      <c r="AY192" s="17" t="s">
        <v>181</v>
      </c>
      <c r="BE192" s="230">
        <f>IF(N192="základní",J192,0)</f>
        <v>0</v>
      </c>
      <c r="BF192" s="230">
        <f>IF(N192="snížená",J192,0)</f>
        <v>0</v>
      </c>
      <c r="BG192" s="230">
        <f>IF(N192="zákl. přenesená",J192,0)</f>
        <v>0</v>
      </c>
      <c r="BH192" s="230">
        <f>IF(N192="sníž. přenesená",J192,0)</f>
        <v>0</v>
      </c>
      <c r="BI192" s="230">
        <f>IF(N192="nulová",J192,0)</f>
        <v>0</v>
      </c>
      <c r="BJ192" s="17" t="s">
        <v>127</v>
      </c>
      <c r="BK192" s="230">
        <f>ROUND(I192*H192,2)</f>
        <v>0</v>
      </c>
      <c r="BL192" s="17" t="s">
        <v>188</v>
      </c>
      <c r="BM192" s="229" t="s">
        <v>283</v>
      </c>
    </row>
    <row r="193" s="13" customFormat="1">
      <c r="A193" s="13"/>
      <c r="B193" s="236"/>
      <c r="C193" s="237"/>
      <c r="D193" s="238" t="s">
        <v>191</v>
      </c>
      <c r="E193" s="239" t="s">
        <v>1</v>
      </c>
      <c r="F193" s="240" t="s">
        <v>3495</v>
      </c>
      <c r="G193" s="237"/>
      <c r="H193" s="241">
        <v>196.03200000000001</v>
      </c>
      <c r="I193" s="242"/>
      <c r="J193" s="237"/>
      <c r="K193" s="237"/>
      <c r="L193" s="243"/>
      <c r="M193" s="244"/>
      <c r="N193" s="245"/>
      <c r="O193" s="245"/>
      <c r="P193" s="245"/>
      <c r="Q193" s="245"/>
      <c r="R193" s="245"/>
      <c r="S193" s="245"/>
      <c r="T193" s="246"/>
      <c r="U193" s="13"/>
      <c r="V193" s="13"/>
      <c r="W193" s="13"/>
      <c r="X193" s="13"/>
      <c r="Y193" s="13"/>
      <c r="Z193" s="13"/>
      <c r="AA193" s="13"/>
      <c r="AB193" s="13"/>
      <c r="AC193" s="13"/>
      <c r="AD193" s="13"/>
      <c r="AE193" s="13"/>
      <c r="AT193" s="247" t="s">
        <v>191</v>
      </c>
      <c r="AU193" s="247" t="s">
        <v>127</v>
      </c>
      <c r="AV193" s="13" t="s">
        <v>127</v>
      </c>
      <c r="AW193" s="13" t="s">
        <v>36</v>
      </c>
      <c r="AX193" s="13" t="s">
        <v>79</v>
      </c>
      <c r="AY193" s="247" t="s">
        <v>181</v>
      </c>
    </row>
    <row r="194" s="14" customFormat="1">
      <c r="A194" s="14"/>
      <c r="B194" s="248"/>
      <c r="C194" s="249"/>
      <c r="D194" s="238" t="s">
        <v>191</v>
      </c>
      <c r="E194" s="250" t="s">
        <v>1</v>
      </c>
      <c r="F194" s="251" t="s">
        <v>193</v>
      </c>
      <c r="G194" s="249"/>
      <c r="H194" s="252">
        <v>196.03200000000001</v>
      </c>
      <c r="I194" s="253"/>
      <c r="J194" s="249"/>
      <c r="K194" s="249"/>
      <c r="L194" s="254"/>
      <c r="M194" s="255"/>
      <c r="N194" s="256"/>
      <c r="O194" s="256"/>
      <c r="P194" s="256"/>
      <c r="Q194" s="256"/>
      <c r="R194" s="256"/>
      <c r="S194" s="256"/>
      <c r="T194" s="257"/>
      <c r="U194" s="14"/>
      <c r="V194" s="14"/>
      <c r="W194" s="14"/>
      <c r="X194" s="14"/>
      <c r="Y194" s="14"/>
      <c r="Z194" s="14"/>
      <c r="AA194" s="14"/>
      <c r="AB194" s="14"/>
      <c r="AC194" s="14"/>
      <c r="AD194" s="14"/>
      <c r="AE194" s="14"/>
      <c r="AT194" s="258" t="s">
        <v>191</v>
      </c>
      <c r="AU194" s="258" t="s">
        <v>127</v>
      </c>
      <c r="AV194" s="14" t="s">
        <v>188</v>
      </c>
      <c r="AW194" s="14" t="s">
        <v>36</v>
      </c>
      <c r="AX194" s="14" t="s">
        <v>86</v>
      </c>
      <c r="AY194" s="258" t="s">
        <v>181</v>
      </c>
    </row>
    <row r="195" s="2" customFormat="1" ht="44.25" customHeight="1">
      <c r="A195" s="38"/>
      <c r="B195" s="39"/>
      <c r="C195" s="218" t="s">
        <v>286</v>
      </c>
      <c r="D195" s="218" t="s">
        <v>183</v>
      </c>
      <c r="E195" s="219" t="s">
        <v>2207</v>
      </c>
      <c r="F195" s="220" t="s">
        <v>2208</v>
      </c>
      <c r="G195" s="221" t="s">
        <v>186</v>
      </c>
      <c r="H195" s="222">
        <v>23.460000000000001</v>
      </c>
      <c r="I195" s="223"/>
      <c r="J195" s="224">
        <f>ROUND(I195*H195,2)</f>
        <v>0</v>
      </c>
      <c r="K195" s="220" t="s">
        <v>187</v>
      </c>
      <c r="L195" s="44"/>
      <c r="M195" s="225" t="s">
        <v>1</v>
      </c>
      <c r="N195" s="226" t="s">
        <v>45</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188</v>
      </c>
      <c r="AT195" s="229" t="s">
        <v>183</v>
      </c>
      <c r="AU195" s="229" t="s">
        <v>127</v>
      </c>
      <c r="AY195" s="17" t="s">
        <v>181</v>
      </c>
      <c r="BE195" s="230">
        <f>IF(N195="základní",J195,0)</f>
        <v>0</v>
      </c>
      <c r="BF195" s="230">
        <f>IF(N195="snížená",J195,0)</f>
        <v>0</v>
      </c>
      <c r="BG195" s="230">
        <f>IF(N195="zákl. přenesená",J195,0)</f>
        <v>0</v>
      </c>
      <c r="BH195" s="230">
        <f>IF(N195="sníž. přenesená",J195,0)</f>
        <v>0</v>
      </c>
      <c r="BI195" s="230">
        <f>IF(N195="nulová",J195,0)</f>
        <v>0</v>
      </c>
      <c r="BJ195" s="17" t="s">
        <v>127</v>
      </c>
      <c r="BK195" s="230">
        <f>ROUND(I195*H195,2)</f>
        <v>0</v>
      </c>
      <c r="BL195" s="17" t="s">
        <v>188</v>
      </c>
      <c r="BM195" s="229" t="s">
        <v>289</v>
      </c>
    </row>
    <row r="196" s="2" customFormat="1">
      <c r="A196" s="38"/>
      <c r="B196" s="39"/>
      <c r="C196" s="40"/>
      <c r="D196" s="231" t="s">
        <v>189</v>
      </c>
      <c r="E196" s="40"/>
      <c r="F196" s="232" t="s">
        <v>2209</v>
      </c>
      <c r="G196" s="40"/>
      <c r="H196" s="40"/>
      <c r="I196" s="233"/>
      <c r="J196" s="40"/>
      <c r="K196" s="40"/>
      <c r="L196" s="44"/>
      <c r="M196" s="234"/>
      <c r="N196" s="235"/>
      <c r="O196" s="91"/>
      <c r="P196" s="91"/>
      <c r="Q196" s="91"/>
      <c r="R196" s="91"/>
      <c r="S196" s="91"/>
      <c r="T196" s="92"/>
      <c r="U196" s="38"/>
      <c r="V196" s="38"/>
      <c r="W196" s="38"/>
      <c r="X196" s="38"/>
      <c r="Y196" s="38"/>
      <c r="Z196" s="38"/>
      <c r="AA196" s="38"/>
      <c r="AB196" s="38"/>
      <c r="AC196" s="38"/>
      <c r="AD196" s="38"/>
      <c r="AE196" s="38"/>
      <c r="AT196" s="17" t="s">
        <v>189</v>
      </c>
      <c r="AU196" s="17" t="s">
        <v>127</v>
      </c>
    </row>
    <row r="197" s="13" customFormat="1">
      <c r="A197" s="13"/>
      <c r="B197" s="236"/>
      <c r="C197" s="237"/>
      <c r="D197" s="238" t="s">
        <v>191</v>
      </c>
      <c r="E197" s="239" t="s">
        <v>1</v>
      </c>
      <c r="F197" s="240" t="s">
        <v>3496</v>
      </c>
      <c r="G197" s="237"/>
      <c r="H197" s="241">
        <v>20.399999999999999</v>
      </c>
      <c r="I197" s="242"/>
      <c r="J197" s="237"/>
      <c r="K197" s="237"/>
      <c r="L197" s="243"/>
      <c r="M197" s="244"/>
      <c r="N197" s="245"/>
      <c r="O197" s="245"/>
      <c r="P197" s="245"/>
      <c r="Q197" s="245"/>
      <c r="R197" s="245"/>
      <c r="S197" s="245"/>
      <c r="T197" s="246"/>
      <c r="U197" s="13"/>
      <c r="V197" s="13"/>
      <c r="W197" s="13"/>
      <c r="X197" s="13"/>
      <c r="Y197" s="13"/>
      <c r="Z197" s="13"/>
      <c r="AA197" s="13"/>
      <c r="AB197" s="13"/>
      <c r="AC197" s="13"/>
      <c r="AD197" s="13"/>
      <c r="AE197" s="13"/>
      <c r="AT197" s="247" t="s">
        <v>191</v>
      </c>
      <c r="AU197" s="247" t="s">
        <v>127</v>
      </c>
      <c r="AV197" s="13" t="s">
        <v>127</v>
      </c>
      <c r="AW197" s="13" t="s">
        <v>36</v>
      </c>
      <c r="AX197" s="13" t="s">
        <v>79</v>
      </c>
      <c r="AY197" s="247" t="s">
        <v>181</v>
      </c>
    </row>
    <row r="198" s="13" customFormat="1">
      <c r="A198" s="13"/>
      <c r="B198" s="236"/>
      <c r="C198" s="237"/>
      <c r="D198" s="238" t="s">
        <v>191</v>
      </c>
      <c r="E198" s="239" t="s">
        <v>1</v>
      </c>
      <c r="F198" s="240" t="s">
        <v>3497</v>
      </c>
      <c r="G198" s="237"/>
      <c r="H198" s="241">
        <v>3.0600000000000001</v>
      </c>
      <c r="I198" s="242"/>
      <c r="J198" s="237"/>
      <c r="K198" s="237"/>
      <c r="L198" s="243"/>
      <c r="M198" s="244"/>
      <c r="N198" s="245"/>
      <c r="O198" s="245"/>
      <c r="P198" s="245"/>
      <c r="Q198" s="245"/>
      <c r="R198" s="245"/>
      <c r="S198" s="245"/>
      <c r="T198" s="246"/>
      <c r="U198" s="13"/>
      <c r="V198" s="13"/>
      <c r="W198" s="13"/>
      <c r="X198" s="13"/>
      <c r="Y198" s="13"/>
      <c r="Z198" s="13"/>
      <c r="AA198" s="13"/>
      <c r="AB198" s="13"/>
      <c r="AC198" s="13"/>
      <c r="AD198" s="13"/>
      <c r="AE198" s="13"/>
      <c r="AT198" s="247" t="s">
        <v>191</v>
      </c>
      <c r="AU198" s="247" t="s">
        <v>127</v>
      </c>
      <c r="AV198" s="13" t="s">
        <v>127</v>
      </c>
      <c r="AW198" s="13" t="s">
        <v>36</v>
      </c>
      <c r="AX198" s="13" t="s">
        <v>79</v>
      </c>
      <c r="AY198" s="247" t="s">
        <v>181</v>
      </c>
    </row>
    <row r="199" s="14" customFormat="1">
      <c r="A199" s="14"/>
      <c r="B199" s="248"/>
      <c r="C199" s="249"/>
      <c r="D199" s="238" t="s">
        <v>191</v>
      </c>
      <c r="E199" s="250" t="s">
        <v>1</v>
      </c>
      <c r="F199" s="251" t="s">
        <v>193</v>
      </c>
      <c r="G199" s="249"/>
      <c r="H199" s="252">
        <v>23.459999999999997</v>
      </c>
      <c r="I199" s="253"/>
      <c r="J199" s="249"/>
      <c r="K199" s="249"/>
      <c r="L199" s="254"/>
      <c r="M199" s="255"/>
      <c r="N199" s="256"/>
      <c r="O199" s="256"/>
      <c r="P199" s="256"/>
      <c r="Q199" s="256"/>
      <c r="R199" s="256"/>
      <c r="S199" s="256"/>
      <c r="T199" s="257"/>
      <c r="U199" s="14"/>
      <c r="V199" s="14"/>
      <c r="W199" s="14"/>
      <c r="X199" s="14"/>
      <c r="Y199" s="14"/>
      <c r="Z199" s="14"/>
      <c r="AA199" s="14"/>
      <c r="AB199" s="14"/>
      <c r="AC199" s="14"/>
      <c r="AD199" s="14"/>
      <c r="AE199" s="14"/>
      <c r="AT199" s="258" t="s">
        <v>191</v>
      </c>
      <c r="AU199" s="258" t="s">
        <v>127</v>
      </c>
      <c r="AV199" s="14" t="s">
        <v>188</v>
      </c>
      <c r="AW199" s="14" t="s">
        <v>36</v>
      </c>
      <c r="AX199" s="14" t="s">
        <v>86</v>
      </c>
      <c r="AY199" s="258" t="s">
        <v>181</v>
      </c>
    </row>
    <row r="200" s="2" customFormat="1" ht="66.75" customHeight="1">
      <c r="A200" s="38"/>
      <c r="B200" s="39"/>
      <c r="C200" s="218" t="s">
        <v>242</v>
      </c>
      <c r="D200" s="218" t="s">
        <v>183</v>
      </c>
      <c r="E200" s="219" t="s">
        <v>2218</v>
      </c>
      <c r="F200" s="220" t="s">
        <v>2219</v>
      </c>
      <c r="G200" s="221" t="s">
        <v>186</v>
      </c>
      <c r="H200" s="222">
        <v>21.288</v>
      </c>
      <c r="I200" s="223"/>
      <c r="J200" s="224">
        <f>ROUND(I200*H200,2)</f>
        <v>0</v>
      </c>
      <c r="K200" s="220" t="s">
        <v>187</v>
      </c>
      <c r="L200" s="44"/>
      <c r="M200" s="225" t="s">
        <v>1</v>
      </c>
      <c r="N200" s="226" t="s">
        <v>45</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188</v>
      </c>
      <c r="AT200" s="229" t="s">
        <v>183</v>
      </c>
      <c r="AU200" s="229" t="s">
        <v>127</v>
      </c>
      <c r="AY200" s="17" t="s">
        <v>181</v>
      </c>
      <c r="BE200" s="230">
        <f>IF(N200="základní",J200,0)</f>
        <v>0</v>
      </c>
      <c r="BF200" s="230">
        <f>IF(N200="snížená",J200,0)</f>
        <v>0</v>
      </c>
      <c r="BG200" s="230">
        <f>IF(N200="zákl. přenesená",J200,0)</f>
        <v>0</v>
      </c>
      <c r="BH200" s="230">
        <f>IF(N200="sníž. přenesená",J200,0)</f>
        <v>0</v>
      </c>
      <c r="BI200" s="230">
        <f>IF(N200="nulová",J200,0)</f>
        <v>0</v>
      </c>
      <c r="BJ200" s="17" t="s">
        <v>127</v>
      </c>
      <c r="BK200" s="230">
        <f>ROUND(I200*H200,2)</f>
        <v>0</v>
      </c>
      <c r="BL200" s="17" t="s">
        <v>188</v>
      </c>
      <c r="BM200" s="229" t="s">
        <v>293</v>
      </c>
    </row>
    <row r="201" s="2" customFormat="1">
      <c r="A201" s="38"/>
      <c r="B201" s="39"/>
      <c r="C201" s="40"/>
      <c r="D201" s="231" t="s">
        <v>189</v>
      </c>
      <c r="E201" s="40"/>
      <c r="F201" s="232" t="s">
        <v>2220</v>
      </c>
      <c r="G201" s="40"/>
      <c r="H201" s="40"/>
      <c r="I201" s="233"/>
      <c r="J201" s="40"/>
      <c r="K201" s="40"/>
      <c r="L201" s="44"/>
      <c r="M201" s="234"/>
      <c r="N201" s="235"/>
      <c r="O201" s="91"/>
      <c r="P201" s="91"/>
      <c r="Q201" s="91"/>
      <c r="R201" s="91"/>
      <c r="S201" s="91"/>
      <c r="T201" s="92"/>
      <c r="U201" s="38"/>
      <c r="V201" s="38"/>
      <c r="W201" s="38"/>
      <c r="X201" s="38"/>
      <c r="Y201" s="38"/>
      <c r="Z201" s="38"/>
      <c r="AA201" s="38"/>
      <c r="AB201" s="38"/>
      <c r="AC201" s="38"/>
      <c r="AD201" s="38"/>
      <c r="AE201" s="38"/>
      <c r="AT201" s="17" t="s">
        <v>189</v>
      </c>
      <c r="AU201" s="17" t="s">
        <v>127</v>
      </c>
    </row>
    <row r="202" s="13" customFormat="1">
      <c r="A202" s="13"/>
      <c r="B202" s="236"/>
      <c r="C202" s="237"/>
      <c r="D202" s="238" t="s">
        <v>191</v>
      </c>
      <c r="E202" s="239" t="s">
        <v>1</v>
      </c>
      <c r="F202" s="240" t="s">
        <v>3498</v>
      </c>
      <c r="G202" s="237"/>
      <c r="H202" s="241">
        <v>9.4079999999999995</v>
      </c>
      <c r="I202" s="242"/>
      <c r="J202" s="237"/>
      <c r="K202" s="237"/>
      <c r="L202" s="243"/>
      <c r="M202" s="244"/>
      <c r="N202" s="245"/>
      <c r="O202" s="245"/>
      <c r="P202" s="245"/>
      <c r="Q202" s="245"/>
      <c r="R202" s="245"/>
      <c r="S202" s="245"/>
      <c r="T202" s="246"/>
      <c r="U202" s="13"/>
      <c r="V202" s="13"/>
      <c r="W202" s="13"/>
      <c r="X202" s="13"/>
      <c r="Y202" s="13"/>
      <c r="Z202" s="13"/>
      <c r="AA202" s="13"/>
      <c r="AB202" s="13"/>
      <c r="AC202" s="13"/>
      <c r="AD202" s="13"/>
      <c r="AE202" s="13"/>
      <c r="AT202" s="247" t="s">
        <v>191</v>
      </c>
      <c r="AU202" s="247" t="s">
        <v>127</v>
      </c>
      <c r="AV202" s="13" t="s">
        <v>127</v>
      </c>
      <c r="AW202" s="13" t="s">
        <v>36</v>
      </c>
      <c r="AX202" s="13" t="s">
        <v>79</v>
      </c>
      <c r="AY202" s="247" t="s">
        <v>181</v>
      </c>
    </row>
    <row r="203" s="13" customFormat="1">
      <c r="A203" s="13"/>
      <c r="B203" s="236"/>
      <c r="C203" s="237"/>
      <c r="D203" s="238" t="s">
        <v>191</v>
      </c>
      <c r="E203" s="239" t="s">
        <v>1</v>
      </c>
      <c r="F203" s="240" t="s">
        <v>3499</v>
      </c>
      <c r="G203" s="237"/>
      <c r="H203" s="241">
        <v>11.880000000000001</v>
      </c>
      <c r="I203" s="242"/>
      <c r="J203" s="237"/>
      <c r="K203" s="237"/>
      <c r="L203" s="243"/>
      <c r="M203" s="244"/>
      <c r="N203" s="245"/>
      <c r="O203" s="245"/>
      <c r="P203" s="245"/>
      <c r="Q203" s="245"/>
      <c r="R203" s="245"/>
      <c r="S203" s="245"/>
      <c r="T203" s="246"/>
      <c r="U203" s="13"/>
      <c r="V203" s="13"/>
      <c r="W203" s="13"/>
      <c r="X203" s="13"/>
      <c r="Y203" s="13"/>
      <c r="Z203" s="13"/>
      <c r="AA203" s="13"/>
      <c r="AB203" s="13"/>
      <c r="AC203" s="13"/>
      <c r="AD203" s="13"/>
      <c r="AE203" s="13"/>
      <c r="AT203" s="247" t="s">
        <v>191</v>
      </c>
      <c r="AU203" s="247" t="s">
        <v>127</v>
      </c>
      <c r="AV203" s="13" t="s">
        <v>127</v>
      </c>
      <c r="AW203" s="13" t="s">
        <v>36</v>
      </c>
      <c r="AX203" s="13" t="s">
        <v>79</v>
      </c>
      <c r="AY203" s="247" t="s">
        <v>181</v>
      </c>
    </row>
    <row r="204" s="14" customFormat="1">
      <c r="A204" s="14"/>
      <c r="B204" s="248"/>
      <c r="C204" s="249"/>
      <c r="D204" s="238" t="s">
        <v>191</v>
      </c>
      <c r="E204" s="250" t="s">
        <v>1</v>
      </c>
      <c r="F204" s="251" t="s">
        <v>193</v>
      </c>
      <c r="G204" s="249"/>
      <c r="H204" s="252">
        <v>21.288</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191</v>
      </c>
      <c r="AU204" s="258" t="s">
        <v>127</v>
      </c>
      <c r="AV204" s="14" t="s">
        <v>188</v>
      </c>
      <c r="AW204" s="14" t="s">
        <v>36</v>
      </c>
      <c r="AX204" s="14" t="s">
        <v>86</v>
      </c>
      <c r="AY204" s="258" t="s">
        <v>181</v>
      </c>
    </row>
    <row r="205" s="2" customFormat="1" ht="16.5" customHeight="1">
      <c r="A205" s="38"/>
      <c r="B205" s="39"/>
      <c r="C205" s="259" t="s">
        <v>7</v>
      </c>
      <c r="D205" s="259" t="s">
        <v>238</v>
      </c>
      <c r="E205" s="260" t="s">
        <v>2224</v>
      </c>
      <c r="F205" s="261" t="s">
        <v>2225</v>
      </c>
      <c r="G205" s="262" t="s">
        <v>218</v>
      </c>
      <c r="H205" s="263">
        <v>42.576000000000001</v>
      </c>
      <c r="I205" s="264"/>
      <c r="J205" s="265">
        <f>ROUND(I205*H205,2)</f>
        <v>0</v>
      </c>
      <c r="K205" s="261" t="s">
        <v>187</v>
      </c>
      <c r="L205" s="266"/>
      <c r="M205" s="267" t="s">
        <v>1</v>
      </c>
      <c r="N205" s="268" t="s">
        <v>45</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208</v>
      </c>
      <c r="AT205" s="229" t="s">
        <v>238</v>
      </c>
      <c r="AU205" s="229" t="s">
        <v>127</v>
      </c>
      <c r="AY205" s="17" t="s">
        <v>181</v>
      </c>
      <c r="BE205" s="230">
        <f>IF(N205="základní",J205,0)</f>
        <v>0</v>
      </c>
      <c r="BF205" s="230">
        <f>IF(N205="snížená",J205,0)</f>
        <v>0</v>
      </c>
      <c r="BG205" s="230">
        <f>IF(N205="zákl. přenesená",J205,0)</f>
        <v>0</v>
      </c>
      <c r="BH205" s="230">
        <f>IF(N205="sníž. přenesená",J205,0)</f>
        <v>0</v>
      </c>
      <c r="BI205" s="230">
        <f>IF(N205="nulová",J205,0)</f>
        <v>0</v>
      </c>
      <c r="BJ205" s="17" t="s">
        <v>127</v>
      </c>
      <c r="BK205" s="230">
        <f>ROUND(I205*H205,2)</f>
        <v>0</v>
      </c>
      <c r="BL205" s="17" t="s">
        <v>188</v>
      </c>
      <c r="BM205" s="229" t="s">
        <v>298</v>
      </c>
    </row>
    <row r="206" s="13" customFormat="1">
      <c r="A206" s="13"/>
      <c r="B206" s="236"/>
      <c r="C206" s="237"/>
      <c r="D206" s="238" t="s">
        <v>191</v>
      </c>
      <c r="E206" s="239" t="s">
        <v>1</v>
      </c>
      <c r="F206" s="240" t="s">
        <v>3500</v>
      </c>
      <c r="G206" s="237"/>
      <c r="H206" s="241">
        <v>42.576000000000001</v>
      </c>
      <c r="I206" s="242"/>
      <c r="J206" s="237"/>
      <c r="K206" s="237"/>
      <c r="L206" s="243"/>
      <c r="M206" s="244"/>
      <c r="N206" s="245"/>
      <c r="O206" s="245"/>
      <c r="P206" s="245"/>
      <c r="Q206" s="245"/>
      <c r="R206" s="245"/>
      <c r="S206" s="245"/>
      <c r="T206" s="246"/>
      <c r="U206" s="13"/>
      <c r="V206" s="13"/>
      <c r="W206" s="13"/>
      <c r="X206" s="13"/>
      <c r="Y206" s="13"/>
      <c r="Z206" s="13"/>
      <c r="AA206" s="13"/>
      <c r="AB206" s="13"/>
      <c r="AC206" s="13"/>
      <c r="AD206" s="13"/>
      <c r="AE206" s="13"/>
      <c r="AT206" s="247" t="s">
        <v>191</v>
      </c>
      <c r="AU206" s="247" t="s">
        <v>127</v>
      </c>
      <c r="AV206" s="13" t="s">
        <v>127</v>
      </c>
      <c r="AW206" s="13" t="s">
        <v>36</v>
      </c>
      <c r="AX206" s="13" t="s">
        <v>79</v>
      </c>
      <c r="AY206" s="247" t="s">
        <v>181</v>
      </c>
    </row>
    <row r="207" s="14" customFormat="1">
      <c r="A207" s="14"/>
      <c r="B207" s="248"/>
      <c r="C207" s="249"/>
      <c r="D207" s="238" t="s">
        <v>191</v>
      </c>
      <c r="E207" s="250" t="s">
        <v>1</v>
      </c>
      <c r="F207" s="251" t="s">
        <v>193</v>
      </c>
      <c r="G207" s="249"/>
      <c r="H207" s="252">
        <v>42.576000000000001</v>
      </c>
      <c r="I207" s="253"/>
      <c r="J207" s="249"/>
      <c r="K207" s="249"/>
      <c r="L207" s="254"/>
      <c r="M207" s="255"/>
      <c r="N207" s="256"/>
      <c r="O207" s="256"/>
      <c r="P207" s="256"/>
      <c r="Q207" s="256"/>
      <c r="R207" s="256"/>
      <c r="S207" s="256"/>
      <c r="T207" s="257"/>
      <c r="U207" s="14"/>
      <c r="V207" s="14"/>
      <c r="W207" s="14"/>
      <c r="X207" s="14"/>
      <c r="Y207" s="14"/>
      <c r="Z207" s="14"/>
      <c r="AA207" s="14"/>
      <c r="AB207" s="14"/>
      <c r="AC207" s="14"/>
      <c r="AD207" s="14"/>
      <c r="AE207" s="14"/>
      <c r="AT207" s="258" t="s">
        <v>191</v>
      </c>
      <c r="AU207" s="258" t="s">
        <v>127</v>
      </c>
      <c r="AV207" s="14" t="s">
        <v>188</v>
      </c>
      <c r="AW207" s="14" t="s">
        <v>36</v>
      </c>
      <c r="AX207" s="14" t="s">
        <v>86</v>
      </c>
      <c r="AY207" s="258" t="s">
        <v>181</v>
      </c>
    </row>
    <row r="208" s="12" customFormat="1" ht="22.8" customHeight="1">
      <c r="A208" s="12"/>
      <c r="B208" s="202"/>
      <c r="C208" s="203"/>
      <c r="D208" s="204" t="s">
        <v>78</v>
      </c>
      <c r="E208" s="216" t="s">
        <v>200</v>
      </c>
      <c r="F208" s="216" t="s">
        <v>321</v>
      </c>
      <c r="G208" s="203"/>
      <c r="H208" s="203"/>
      <c r="I208" s="206"/>
      <c r="J208" s="217">
        <f>BK208</f>
        <v>0</v>
      </c>
      <c r="K208" s="203"/>
      <c r="L208" s="208"/>
      <c r="M208" s="209"/>
      <c r="N208" s="210"/>
      <c r="O208" s="210"/>
      <c r="P208" s="211">
        <f>SUM(P209:P210)</f>
        <v>0</v>
      </c>
      <c r="Q208" s="210"/>
      <c r="R208" s="211">
        <f>SUM(R209:R210)</f>
        <v>0</v>
      </c>
      <c r="S208" s="210"/>
      <c r="T208" s="212">
        <f>SUM(T209:T210)</f>
        <v>0</v>
      </c>
      <c r="U208" s="12"/>
      <c r="V208" s="12"/>
      <c r="W208" s="12"/>
      <c r="X208" s="12"/>
      <c r="Y208" s="12"/>
      <c r="Z208" s="12"/>
      <c r="AA208" s="12"/>
      <c r="AB208" s="12"/>
      <c r="AC208" s="12"/>
      <c r="AD208" s="12"/>
      <c r="AE208" s="12"/>
      <c r="AR208" s="213" t="s">
        <v>86</v>
      </c>
      <c r="AT208" s="214" t="s">
        <v>78</v>
      </c>
      <c r="AU208" s="214" t="s">
        <v>86</v>
      </c>
      <c r="AY208" s="213" t="s">
        <v>181</v>
      </c>
      <c r="BK208" s="215">
        <f>SUM(BK209:BK210)</f>
        <v>0</v>
      </c>
    </row>
    <row r="209" s="2" customFormat="1" ht="24.15" customHeight="1">
      <c r="A209" s="38"/>
      <c r="B209" s="39"/>
      <c r="C209" s="218" t="s">
        <v>247</v>
      </c>
      <c r="D209" s="218" t="s">
        <v>183</v>
      </c>
      <c r="E209" s="219" t="s">
        <v>3501</v>
      </c>
      <c r="F209" s="220" t="s">
        <v>3502</v>
      </c>
      <c r="G209" s="221" t="s">
        <v>241</v>
      </c>
      <c r="H209" s="222">
        <v>39.200000000000003</v>
      </c>
      <c r="I209" s="223"/>
      <c r="J209" s="224">
        <f>ROUND(I209*H209,2)</f>
        <v>0</v>
      </c>
      <c r="K209" s="220" t="s">
        <v>187</v>
      </c>
      <c r="L209" s="44"/>
      <c r="M209" s="225" t="s">
        <v>1</v>
      </c>
      <c r="N209" s="226" t="s">
        <v>45</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188</v>
      </c>
      <c r="AT209" s="229" t="s">
        <v>183</v>
      </c>
      <c r="AU209" s="229" t="s">
        <v>127</v>
      </c>
      <c r="AY209" s="17" t="s">
        <v>181</v>
      </c>
      <c r="BE209" s="230">
        <f>IF(N209="základní",J209,0)</f>
        <v>0</v>
      </c>
      <c r="BF209" s="230">
        <f>IF(N209="snížená",J209,0)</f>
        <v>0</v>
      </c>
      <c r="BG209" s="230">
        <f>IF(N209="zákl. přenesená",J209,0)</f>
        <v>0</v>
      </c>
      <c r="BH209" s="230">
        <f>IF(N209="sníž. přenesená",J209,0)</f>
        <v>0</v>
      </c>
      <c r="BI209" s="230">
        <f>IF(N209="nulová",J209,0)</f>
        <v>0</v>
      </c>
      <c r="BJ209" s="17" t="s">
        <v>127</v>
      </c>
      <c r="BK209" s="230">
        <f>ROUND(I209*H209,2)</f>
        <v>0</v>
      </c>
      <c r="BL209" s="17" t="s">
        <v>188</v>
      </c>
      <c r="BM209" s="229" t="s">
        <v>305</v>
      </c>
    </row>
    <row r="210" s="2" customFormat="1">
      <c r="A210" s="38"/>
      <c r="B210" s="39"/>
      <c r="C210" s="40"/>
      <c r="D210" s="231" t="s">
        <v>189</v>
      </c>
      <c r="E210" s="40"/>
      <c r="F210" s="232" t="s">
        <v>3503</v>
      </c>
      <c r="G210" s="40"/>
      <c r="H210" s="40"/>
      <c r="I210" s="233"/>
      <c r="J210" s="40"/>
      <c r="K210" s="40"/>
      <c r="L210" s="44"/>
      <c r="M210" s="234"/>
      <c r="N210" s="235"/>
      <c r="O210" s="91"/>
      <c r="P210" s="91"/>
      <c r="Q210" s="91"/>
      <c r="R210" s="91"/>
      <c r="S210" s="91"/>
      <c r="T210" s="92"/>
      <c r="U210" s="38"/>
      <c r="V210" s="38"/>
      <c r="W210" s="38"/>
      <c r="X210" s="38"/>
      <c r="Y210" s="38"/>
      <c r="Z210" s="38"/>
      <c r="AA210" s="38"/>
      <c r="AB210" s="38"/>
      <c r="AC210" s="38"/>
      <c r="AD210" s="38"/>
      <c r="AE210" s="38"/>
      <c r="AT210" s="17" t="s">
        <v>189</v>
      </c>
      <c r="AU210" s="17" t="s">
        <v>127</v>
      </c>
    </row>
    <row r="211" s="12" customFormat="1" ht="22.8" customHeight="1">
      <c r="A211" s="12"/>
      <c r="B211" s="202"/>
      <c r="C211" s="203"/>
      <c r="D211" s="204" t="s">
        <v>78</v>
      </c>
      <c r="E211" s="216" t="s">
        <v>188</v>
      </c>
      <c r="F211" s="216" t="s">
        <v>449</v>
      </c>
      <c r="G211" s="203"/>
      <c r="H211" s="203"/>
      <c r="I211" s="206"/>
      <c r="J211" s="217">
        <f>BK211</f>
        <v>0</v>
      </c>
      <c r="K211" s="203"/>
      <c r="L211" s="208"/>
      <c r="M211" s="209"/>
      <c r="N211" s="210"/>
      <c r="O211" s="210"/>
      <c r="P211" s="211">
        <f>SUM(P212:P244)</f>
        <v>0</v>
      </c>
      <c r="Q211" s="210"/>
      <c r="R211" s="211">
        <f>SUM(R212:R244)</f>
        <v>0</v>
      </c>
      <c r="S211" s="210"/>
      <c r="T211" s="212">
        <f>SUM(T212:T244)</f>
        <v>0</v>
      </c>
      <c r="U211" s="12"/>
      <c r="V211" s="12"/>
      <c r="W211" s="12"/>
      <c r="X211" s="12"/>
      <c r="Y211" s="12"/>
      <c r="Z211" s="12"/>
      <c r="AA211" s="12"/>
      <c r="AB211" s="12"/>
      <c r="AC211" s="12"/>
      <c r="AD211" s="12"/>
      <c r="AE211" s="12"/>
      <c r="AR211" s="213" t="s">
        <v>86</v>
      </c>
      <c r="AT211" s="214" t="s">
        <v>78</v>
      </c>
      <c r="AU211" s="214" t="s">
        <v>86</v>
      </c>
      <c r="AY211" s="213" t="s">
        <v>181</v>
      </c>
      <c r="BK211" s="215">
        <f>SUM(BK212:BK244)</f>
        <v>0</v>
      </c>
    </row>
    <row r="212" s="2" customFormat="1" ht="33" customHeight="1">
      <c r="A212" s="38"/>
      <c r="B212" s="39"/>
      <c r="C212" s="218" t="s">
        <v>310</v>
      </c>
      <c r="D212" s="218" t="s">
        <v>183</v>
      </c>
      <c r="E212" s="219" t="s">
        <v>2231</v>
      </c>
      <c r="F212" s="220" t="s">
        <v>2232</v>
      </c>
      <c r="G212" s="221" t="s">
        <v>186</v>
      </c>
      <c r="H212" s="222">
        <v>10.644</v>
      </c>
      <c r="I212" s="223"/>
      <c r="J212" s="224">
        <f>ROUND(I212*H212,2)</f>
        <v>0</v>
      </c>
      <c r="K212" s="220" t="s">
        <v>187</v>
      </c>
      <c r="L212" s="44"/>
      <c r="M212" s="225" t="s">
        <v>1</v>
      </c>
      <c r="N212" s="226" t="s">
        <v>45</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188</v>
      </c>
      <c r="AT212" s="229" t="s">
        <v>183</v>
      </c>
      <c r="AU212" s="229" t="s">
        <v>127</v>
      </c>
      <c r="AY212" s="17" t="s">
        <v>181</v>
      </c>
      <c r="BE212" s="230">
        <f>IF(N212="základní",J212,0)</f>
        <v>0</v>
      </c>
      <c r="BF212" s="230">
        <f>IF(N212="snížená",J212,0)</f>
        <v>0</v>
      </c>
      <c r="BG212" s="230">
        <f>IF(N212="zákl. přenesená",J212,0)</f>
        <v>0</v>
      </c>
      <c r="BH212" s="230">
        <f>IF(N212="sníž. přenesená",J212,0)</f>
        <v>0</v>
      </c>
      <c r="BI212" s="230">
        <f>IF(N212="nulová",J212,0)</f>
        <v>0</v>
      </c>
      <c r="BJ212" s="17" t="s">
        <v>127</v>
      </c>
      <c r="BK212" s="230">
        <f>ROUND(I212*H212,2)</f>
        <v>0</v>
      </c>
      <c r="BL212" s="17" t="s">
        <v>188</v>
      </c>
      <c r="BM212" s="229" t="s">
        <v>313</v>
      </c>
    </row>
    <row r="213" s="2" customFormat="1">
      <c r="A213" s="38"/>
      <c r="B213" s="39"/>
      <c r="C213" s="40"/>
      <c r="D213" s="231" t="s">
        <v>189</v>
      </c>
      <c r="E213" s="40"/>
      <c r="F213" s="232" t="s">
        <v>2233</v>
      </c>
      <c r="G213" s="40"/>
      <c r="H213" s="40"/>
      <c r="I213" s="233"/>
      <c r="J213" s="40"/>
      <c r="K213" s="40"/>
      <c r="L213" s="44"/>
      <c r="M213" s="234"/>
      <c r="N213" s="235"/>
      <c r="O213" s="91"/>
      <c r="P213" s="91"/>
      <c r="Q213" s="91"/>
      <c r="R213" s="91"/>
      <c r="S213" s="91"/>
      <c r="T213" s="92"/>
      <c r="U213" s="38"/>
      <c r="V213" s="38"/>
      <c r="W213" s="38"/>
      <c r="X213" s="38"/>
      <c r="Y213" s="38"/>
      <c r="Z213" s="38"/>
      <c r="AA213" s="38"/>
      <c r="AB213" s="38"/>
      <c r="AC213" s="38"/>
      <c r="AD213" s="38"/>
      <c r="AE213" s="38"/>
      <c r="AT213" s="17" t="s">
        <v>189</v>
      </c>
      <c r="AU213" s="17" t="s">
        <v>127</v>
      </c>
    </row>
    <row r="214" s="13" customFormat="1">
      <c r="A214" s="13"/>
      <c r="B214" s="236"/>
      <c r="C214" s="237"/>
      <c r="D214" s="238" t="s">
        <v>191</v>
      </c>
      <c r="E214" s="239" t="s">
        <v>1</v>
      </c>
      <c r="F214" s="240" t="s">
        <v>3504</v>
      </c>
      <c r="G214" s="237"/>
      <c r="H214" s="241">
        <v>4.7039999999999997</v>
      </c>
      <c r="I214" s="242"/>
      <c r="J214" s="237"/>
      <c r="K214" s="237"/>
      <c r="L214" s="243"/>
      <c r="M214" s="244"/>
      <c r="N214" s="245"/>
      <c r="O214" s="245"/>
      <c r="P214" s="245"/>
      <c r="Q214" s="245"/>
      <c r="R214" s="245"/>
      <c r="S214" s="245"/>
      <c r="T214" s="246"/>
      <c r="U214" s="13"/>
      <c r="V214" s="13"/>
      <c r="W214" s="13"/>
      <c r="X214" s="13"/>
      <c r="Y214" s="13"/>
      <c r="Z214" s="13"/>
      <c r="AA214" s="13"/>
      <c r="AB214" s="13"/>
      <c r="AC214" s="13"/>
      <c r="AD214" s="13"/>
      <c r="AE214" s="13"/>
      <c r="AT214" s="247" t="s">
        <v>191</v>
      </c>
      <c r="AU214" s="247" t="s">
        <v>127</v>
      </c>
      <c r="AV214" s="13" t="s">
        <v>127</v>
      </c>
      <c r="AW214" s="13" t="s">
        <v>36</v>
      </c>
      <c r="AX214" s="13" t="s">
        <v>79</v>
      </c>
      <c r="AY214" s="247" t="s">
        <v>181</v>
      </c>
    </row>
    <row r="215" s="13" customFormat="1">
      <c r="A215" s="13"/>
      <c r="B215" s="236"/>
      <c r="C215" s="237"/>
      <c r="D215" s="238" t="s">
        <v>191</v>
      </c>
      <c r="E215" s="239" t="s">
        <v>1</v>
      </c>
      <c r="F215" s="240" t="s">
        <v>3505</v>
      </c>
      <c r="G215" s="237"/>
      <c r="H215" s="241">
        <v>5.9400000000000004</v>
      </c>
      <c r="I215" s="242"/>
      <c r="J215" s="237"/>
      <c r="K215" s="237"/>
      <c r="L215" s="243"/>
      <c r="M215" s="244"/>
      <c r="N215" s="245"/>
      <c r="O215" s="245"/>
      <c r="P215" s="245"/>
      <c r="Q215" s="245"/>
      <c r="R215" s="245"/>
      <c r="S215" s="245"/>
      <c r="T215" s="246"/>
      <c r="U215" s="13"/>
      <c r="V215" s="13"/>
      <c r="W215" s="13"/>
      <c r="X215" s="13"/>
      <c r="Y215" s="13"/>
      <c r="Z215" s="13"/>
      <c r="AA215" s="13"/>
      <c r="AB215" s="13"/>
      <c r="AC215" s="13"/>
      <c r="AD215" s="13"/>
      <c r="AE215" s="13"/>
      <c r="AT215" s="247" t="s">
        <v>191</v>
      </c>
      <c r="AU215" s="247" t="s">
        <v>127</v>
      </c>
      <c r="AV215" s="13" t="s">
        <v>127</v>
      </c>
      <c r="AW215" s="13" t="s">
        <v>36</v>
      </c>
      <c r="AX215" s="13" t="s">
        <v>79</v>
      </c>
      <c r="AY215" s="247" t="s">
        <v>181</v>
      </c>
    </row>
    <row r="216" s="14" customFormat="1">
      <c r="A216" s="14"/>
      <c r="B216" s="248"/>
      <c r="C216" s="249"/>
      <c r="D216" s="238" t="s">
        <v>191</v>
      </c>
      <c r="E216" s="250" t="s">
        <v>1</v>
      </c>
      <c r="F216" s="251" t="s">
        <v>193</v>
      </c>
      <c r="G216" s="249"/>
      <c r="H216" s="252">
        <v>10.644</v>
      </c>
      <c r="I216" s="253"/>
      <c r="J216" s="249"/>
      <c r="K216" s="249"/>
      <c r="L216" s="254"/>
      <c r="M216" s="255"/>
      <c r="N216" s="256"/>
      <c r="O216" s="256"/>
      <c r="P216" s="256"/>
      <c r="Q216" s="256"/>
      <c r="R216" s="256"/>
      <c r="S216" s="256"/>
      <c r="T216" s="257"/>
      <c r="U216" s="14"/>
      <c r="V216" s="14"/>
      <c r="W216" s="14"/>
      <c r="X216" s="14"/>
      <c r="Y216" s="14"/>
      <c r="Z216" s="14"/>
      <c r="AA216" s="14"/>
      <c r="AB216" s="14"/>
      <c r="AC216" s="14"/>
      <c r="AD216" s="14"/>
      <c r="AE216" s="14"/>
      <c r="AT216" s="258" t="s">
        <v>191</v>
      </c>
      <c r="AU216" s="258" t="s">
        <v>127</v>
      </c>
      <c r="AV216" s="14" t="s">
        <v>188</v>
      </c>
      <c r="AW216" s="14" t="s">
        <v>36</v>
      </c>
      <c r="AX216" s="14" t="s">
        <v>86</v>
      </c>
      <c r="AY216" s="258" t="s">
        <v>181</v>
      </c>
    </row>
    <row r="217" s="2" customFormat="1" ht="24.15" customHeight="1">
      <c r="A217" s="38"/>
      <c r="B217" s="39"/>
      <c r="C217" s="218" t="s">
        <v>249</v>
      </c>
      <c r="D217" s="218" t="s">
        <v>183</v>
      </c>
      <c r="E217" s="219" t="s">
        <v>3506</v>
      </c>
      <c r="F217" s="220" t="s">
        <v>3507</v>
      </c>
      <c r="G217" s="221" t="s">
        <v>235</v>
      </c>
      <c r="H217" s="222">
        <v>2</v>
      </c>
      <c r="I217" s="223"/>
      <c r="J217" s="224">
        <f>ROUND(I217*H217,2)</f>
        <v>0</v>
      </c>
      <c r="K217" s="220" t="s">
        <v>187</v>
      </c>
      <c r="L217" s="44"/>
      <c r="M217" s="225" t="s">
        <v>1</v>
      </c>
      <c r="N217" s="226" t="s">
        <v>45</v>
      </c>
      <c r="O217" s="91"/>
      <c r="P217" s="227">
        <f>O217*H217</f>
        <v>0</v>
      </c>
      <c r="Q217" s="227">
        <v>0</v>
      </c>
      <c r="R217" s="227">
        <f>Q217*H217</f>
        <v>0</v>
      </c>
      <c r="S217" s="227">
        <v>0</v>
      </c>
      <c r="T217" s="228">
        <f>S217*H217</f>
        <v>0</v>
      </c>
      <c r="U217" s="38"/>
      <c r="V217" s="38"/>
      <c r="W217" s="38"/>
      <c r="X217" s="38"/>
      <c r="Y217" s="38"/>
      <c r="Z217" s="38"/>
      <c r="AA217" s="38"/>
      <c r="AB217" s="38"/>
      <c r="AC217" s="38"/>
      <c r="AD217" s="38"/>
      <c r="AE217" s="38"/>
      <c r="AR217" s="229" t="s">
        <v>188</v>
      </c>
      <c r="AT217" s="229" t="s">
        <v>183</v>
      </c>
      <c r="AU217" s="229" t="s">
        <v>127</v>
      </c>
      <c r="AY217" s="17" t="s">
        <v>181</v>
      </c>
      <c r="BE217" s="230">
        <f>IF(N217="základní",J217,0)</f>
        <v>0</v>
      </c>
      <c r="BF217" s="230">
        <f>IF(N217="snížená",J217,0)</f>
        <v>0</v>
      </c>
      <c r="BG217" s="230">
        <f>IF(N217="zákl. přenesená",J217,0)</f>
        <v>0</v>
      </c>
      <c r="BH217" s="230">
        <f>IF(N217="sníž. přenesená",J217,0)</f>
        <v>0</v>
      </c>
      <c r="BI217" s="230">
        <f>IF(N217="nulová",J217,0)</f>
        <v>0</v>
      </c>
      <c r="BJ217" s="17" t="s">
        <v>127</v>
      </c>
      <c r="BK217" s="230">
        <f>ROUND(I217*H217,2)</f>
        <v>0</v>
      </c>
      <c r="BL217" s="17" t="s">
        <v>188</v>
      </c>
      <c r="BM217" s="229" t="s">
        <v>317</v>
      </c>
    </row>
    <row r="218" s="2" customFormat="1">
      <c r="A218" s="38"/>
      <c r="B218" s="39"/>
      <c r="C218" s="40"/>
      <c r="D218" s="231" t="s">
        <v>189</v>
      </c>
      <c r="E218" s="40"/>
      <c r="F218" s="232" t="s">
        <v>3508</v>
      </c>
      <c r="G218" s="40"/>
      <c r="H218" s="40"/>
      <c r="I218" s="233"/>
      <c r="J218" s="40"/>
      <c r="K218" s="40"/>
      <c r="L218" s="44"/>
      <c r="M218" s="234"/>
      <c r="N218" s="235"/>
      <c r="O218" s="91"/>
      <c r="P218" s="91"/>
      <c r="Q218" s="91"/>
      <c r="R218" s="91"/>
      <c r="S218" s="91"/>
      <c r="T218" s="92"/>
      <c r="U218" s="38"/>
      <c r="V218" s="38"/>
      <c r="W218" s="38"/>
      <c r="X218" s="38"/>
      <c r="Y218" s="38"/>
      <c r="Z218" s="38"/>
      <c r="AA218" s="38"/>
      <c r="AB218" s="38"/>
      <c r="AC218" s="38"/>
      <c r="AD218" s="38"/>
      <c r="AE218" s="38"/>
      <c r="AT218" s="17" t="s">
        <v>189</v>
      </c>
      <c r="AU218" s="17" t="s">
        <v>127</v>
      </c>
    </row>
    <row r="219" s="2" customFormat="1" ht="24.15" customHeight="1">
      <c r="A219" s="38"/>
      <c r="B219" s="39"/>
      <c r="C219" s="259" t="s">
        <v>322</v>
      </c>
      <c r="D219" s="259" t="s">
        <v>238</v>
      </c>
      <c r="E219" s="260" t="s">
        <v>3509</v>
      </c>
      <c r="F219" s="261" t="s">
        <v>3510</v>
      </c>
      <c r="G219" s="262" t="s">
        <v>235</v>
      </c>
      <c r="H219" s="263">
        <v>2</v>
      </c>
      <c r="I219" s="264"/>
      <c r="J219" s="265">
        <f>ROUND(I219*H219,2)</f>
        <v>0</v>
      </c>
      <c r="K219" s="261" t="s">
        <v>187</v>
      </c>
      <c r="L219" s="266"/>
      <c r="M219" s="267" t="s">
        <v>1</v>
      </c>
      <c r="N219" s="268" t="s">
        <v>45</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208</v>
      </c>
      <c r="AT219" s="229" t="s">
        <v>238</v>
      </c>
      <c r="AU219" s="229" t="s">
        <v>127</v>
      </c>
      <c r="AY219" s="17" t="s">
        <v>181</v>
      </c>
      <c r="BE219" s="230">
        <f>IF(N219="základní",J219,0)</f>
        <v>0</v>
      </c>
      <c r="BF219" s="230">
        <f>IF(N219="snížená",J219,0)</f>
        <v>0</v>
      </c>
      <c r="BG219" s="230">
        <f>IF(N219="zákl. přenesená",J219,0)</f>
        <v>0</v>
      </c>
      <c r="BH219" s="230">
        <f>IF(N219="sníž. přenesená",J219,0)</f>
        <v>0</v>
      </c>
      <c r="BI219" s="230">
        <f>IF(N219="nulová",J219,0)</f>
        <v>0</v>
      </c>
      <c r="BJ219" s="17" t="s">
        <v>127</v>
      </c>
      <c r="BK219" s="230">
        <f>ROUND(I219*H219,2)</f>
        <v>0</v>
      </c>
      <c r="BL219" s="17" t="s">
        <v>188</v>
      </c>
      <c r="BM219" s="229" t="s">
        <v>325</v>
      </c>
    </row>
    <row r="220" s="2" customFormat="1" ht="24.15" customHeight="1">
      <c r="A220" s="38"/>
      <c r="B220" s="39"/>
      <c r="C220" s="218" t="s">
        <v>254</v>
      </c>
      <c r="D220" s="218" t="s">
        <v>183</v>
      </c>
      <c r="E220" s="219" t="s">
        <v>3506</v>
      </c>
      <c r="F220" s="220" t="s">
        <v>3507</v>
      </c>
      <c r="G220" s="221" t="s">
        <v>235</v>
      </c>
      <c r="H220" s="222">
        <v>4</v>
      </c>
      <c r="I220" s="223"/>
      <c r="J220" s="224">
        <f>ROUND(I220*H220,2)</f>
        <v>0</v>
      </c>
      <c r="K220" s="220" t="s">
        <v>187</v>
      </c>
      <c r="L220" s="44"/>
      <c r="M220" s="225" t="s">
        <v>1</v>
      </c>
      <c r="N220" s="226" t="s">
        <v>45</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188</v>
      </c>
      <c r="AT220" s="229" t="s">
        <v>183</v>
      </c>
      <c r="AU220" s="229" t="s">
        <v>127</v>
      </c>
      <c r="AY220" s="17" t="s">
        <v>181</v>
      </c>
      <c r="BE220" s="230">
        <f>IF(N220="základní",J220,0)</f>
        <v>0</v>
      </c>
      <c r="BF220" s="230">
        <f>IF(N220="snížená",J220,0)</f>
        <v>0</v>
      </c>
      <c r="BG220" s="230">
        <f>IF(N220="zákl. přenesená",J220,0)</f>
        <v>0</v>
      </c>
      <c r="BH220" s="230">
        <f>IF(N220="sníž. přenesená",J220,0)</f>
        <v>0</v>
      </c>
      <c r="BI220" s="230">
        <f>IF(N220="nulová",J220,0)</f>
        <v>0</v>
      </c>
      <c r="BJ220" s="17" t="s">
        <v>127</v>
      </c>
      <c r="BK220" s="230">
        <f>ROUND(I220*H220,2)</f>
        <v>0</v>
      </c>
      <c r="BL220" s="17" t="s">
        <v>188</v>
      </c>
      <c r="BM220" s="229" t="s">
        <v>333</v>
      </c>
    </row>
    <row r="221" s="2" customFormat="1">
      <c r="A221" s="38"/>
      <c r="B221" s="39"/>
      <c r="C221" s="40"/>
      <c r="D221" s="231" t="s">
        <v>189</v>
      </c>
      <c r="E221" s="40"/>
      <c r="F221" s="232" t="s">
        <v>3508</v>
      </c>
      <c r="G221" s="40"/>
      <c r="H221" s="40"/>
      <c r="I221" s="233"/>
      <c r="J221" s="40"/>
      <c r="K221" s="40"/>
      <c r="L221" s="44"/>
      <c r="M221" s="234"/>
      <c r="N221" s="235"/>
      <c r="O221" s="91"/>
      <c r="P221" s="91"/>
      <c r="Q221" s="91"/>
      <c r="R221" s="91"/>
      <c r="S221" s="91"/>
      <c r="T221" s="92"/>
      <c r="U221" s="38"/>
      <c r="V221" s="38"/>
      <c r="W221" s="38"/>
      <c r="X221" s="38"/>
      <c r="Y221" s="38"/>
      <c r="Z221" s="38"/>
      <c r="AA221" s="38"/>
      <c r="AB221" s="38"/>
      <c r="AC221" s="38"/>
      <c r="AD221" s="38"/>
      <c r="AE221" s="38"/>
      <c r="AT221" s="17" t="s">
        <v>189</v>
      </c>
      <c r="AU221" s="17" t="s">
        <v>127</v>
      </c>
    </row>
    <row r="222" s="2" customFormat="1" ht="24.15" customHeight="1">
      <c r="A222" s="38"/>
      <c r="B222" s="39"/>
      <c r="C222" s="259" t="s">
        <v>339</v>
      </c>
      <c r="D222" s="259" t="s">
        <v>238</v>
      </c>
      <c r="E222" s="260" t="s">
        <v>3511</v>
      </c>
      <c r="F222" s="261" t="s">
        <v>3512</v>
      </c>
      <c r="G222" s="262" t="s">
        <v>235</v>
      </c>
      <c r="H222" s="263">
        <v>4</v>
      </c>
      <c r="I222" s="264"/>
      <c r="J222" s="265">
        <f>ROUND(I222*H222,2)</f>
        <v>0</v>
      </c>
      <c r="K222" s="261" t="s">
        <v>187</v>
      </c>
      <c r="L222" s="266"/>
      <c r="M222" s="267" t="s">
        <v>1</v>
      </c>
      <c r="N222" s="268" t="s">
        <v>45</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208</v>
      </c>
      <c r="AT222" s="229" t="s">
        <v>238</v>
      </c>
      <c r="AU222" s="229" t="s">
        <v>127</v>
      </c>
      <c r="AY222" s="17" t="s">
        <v>181</v>
      </c>
      <c r="BE222" s="230">
        <f>IF(N222="základní",J222,0)</f>
        <v>0</v>
      </c>
      <c r="BF222" s="230">
        <f>IF(N222="snížená",J222,0)</f>
        <v>0</v>
      </c>
      <c r="BG222" s="230">
        <f>IF(N222="zákl. přenesená",J222,0)</f>
        <v>0</v>
      </c>
      <c r="BH222" s="230">
        <f>IF(N222="sníž. přenesená",J222,0)</f>
        <v>0</v>
      </c>
      <c r="BI222" s="230">
        <f>IF(N222="nulová",J222,0)</f>
        <v>0</v>
      </c>
      <c r="BJ222" s="17" t="s">
        <v>127</v>
      </c>
      <c r="BK222" s="230">
        <f>ROUND(I222*H222,2)</f>
        <v>0</v>
      </c>
      <c r="BL222" s="17" t="s">
        <v>188</v>
      </c>
      <c r="BM222" s="229" t="s">
        <v>342</v>
      </c>
    </row>
    <row r="223" s="2" customFormat="1" ht="33" customHeight="1">
      <c r="A223" s="38"/>
      <c r="B223" s="39"/>
      <c r="C223" s="218" t="s">
        <v>259</v>
      </c>
      <c r="D223" s="218" t="s">
        <v>183</v>
      </c>
      <c r="E223" s="219" t="s">
        <v>3513</v>
      </c>
      <c r="F223" s="220" t="s">
        <v>3514</v>
      </c>
      <c r="G223" s="221" t="s">
        <v>235</v>
      </c>
      <c r="H223" s="222">
        <v>1</v>
      </c>
      <c r="I223" s="223"/>
      <c r="J223" s="224">
        <f>ROUND(I223*H223,2)</f>
        <v>0</v>
      </c>
      <c r="K223" s="220" t="s">
        <v>187</v>
      </c>
      <c r="L223" s="44"/>
      <c r="M223" s="225" t="s">
        <v>1</v>
      </c>
      <c r="N223" s="226" t="s">
        <v>45</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188</v>
      </c>
      <c r="AT223" s="229" t="s">
        <v>183</v>
      </c>
      <c r="AU223" s="229" t="s">
        <v>127</v>
      </c>
      <c r="AY223" s="17" t="s">
        <v>181</v>
      </c>
      <c r="BE223" s="230">
        <f>IF(N223="základní",J223,0)</f>
        <v>0</v>
      </c>
      <c r="BF223" s="230">
        <f>IF(N223="snížená",J223,0)</f>
        <v>0</v>
      </c>
      <c r="BG223" s="230">
        <f>IF(N223="zákl. přenesená",J223,0)</f>
        <v>0</v>
      </c>
      <c r="BH223" s="230">
        <f>IF(N223="sníž. přenesená",J223,0)</f>
        <v>0</v>
      </c>
      <c r="BI223" s="230">
        <f>IF(N223="nulová",J223,0)</f>
        <v>0</v>
      </c>
      <c r="BJ223" s="17" t="s">
        <v>127</v>
      </c>
      <c r="BK223" s="230">
        <f>ROUND(I223*H223,2)</f>
        <v>0</v>
      </c>
      <c r="BL223" s="17" t="s">
        <v>188</v>
      </c>
      <c r="BM223" s="229" t="s">
        <v>348</v>
      </c>
    </row>
    <row r="224" s="2" customFormat="1">
      <c r="A224" s="38"/>
      <c r="B224" s="39"/>
      <c r="C224" s="40"/>
      <c r="D224" s="231" t="s">
        <v>189</v>
      </c>
      <c r="E224" s="40"/>
      <c r="F224" s="232" t="s">
        <v>3515</v>
      </c>
      <c r="G224" s="40"/>
      <c r="H224" s="40"/>
      <c r="I224" s="233"/>
      <c r="J224" s="40"/>
      <c r="K224" s="40"/>
      <c r="L224" s="44"/>
      <c r="M224" s="234"/>
      <c r="N224" s="235"/>
      <c r="O224" s="91"/>
      <c r="P224" s="91"/>
      <c r="Q224" s="91"/>
      <c r="R224" s="91"/>
      <c r="S224" s="91"/>
      <c r="T224" s="92"/>
      <c r="U224" s="38"/>
      <c r="V224" s="38"/>
      <c r="W224" s="38"/>
      <c r="X224" s="38"/>
      <c r="Y224" s="38"/>
      <c r="Z224" s="38"/>
      <c r="AA224" s="38"/>
      <c r="AB224" s="38"/>
      <c r="AC224" s="38"/>
      <c r="AD224" s="38"/>
      <c r="AE224" s="38"/>
      <c r="AT224" s="17" t="s">
        <v>189</v>
      </c>
      <c r="AU224" s="17" t="s">
        <v>127</v>
      </c>
    </row>
    <row r="225" s="2" customFormat="1" ht="24.15" customHeight="1">
      <c r="A225" s="38"/>
      <c r="B225" s="39"/>
      <c r="C225" s="259" t="s">
        <v>354</v>
      </c>
      <c r="D225" s="259" t="s">
        <v>238</v>
      </c>
      <c r="E225" s="260" t="s">
        <v>3516</v>
      </c>
      <c r="F225" s="261" t="s">
        <v>3517</v>
      </c>
      <c r="G225" s="262" t="s">
        <v>235</v>
      </c>
      <c r="H225" s="263">
        <v>1</v>
      </c>
      <c r="I225" s="264"/>
      <c r="J225" s="265">
        <f>ROUND(I225*H225,2)</f>
        <v>0</v>
      </c>
      <c r="K225" s="261" t="s">
        <v>187</v>
      </c>
      <c r="L225" s="266"/>
      <c r="M225" s="267" t="s">
        <v>1</v>
      </c>
      <c r="N225" s="268" t="s">
        <v>45</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208</v>
      </c>
      <c r="AT225" s="229" t="s">
        <v>238</v>
      </c>
      <c r="AU225" s="229" t="s">
        <v>127</v>
      </c>
      <c r="AY225" s="17" t="s">
        <v>181</v>
      </c>
      <c r="BE225" s="230">
        <f>IF(N225="základní",J225,0)</f>
        <v>0</v>
      </c>
      <c r="BF225" s="230">
        <f>IF(N225="snížená",J225,0)</f>
        <v>0</v>
      </c>
      <c r="BG225" s="230">
        <f>IF(N225="zákl. přenesená",J225,0)</f>
        <v>0</v>
      </c>
      <c r="BH225" s="230">
        <f>IF(N225="sníž. přenesená",J225,0)</f>
        <v>0</v>
      </c>
      <c r="BI225" s="230">
        <f>IF(N225="nulová",J225,0)</f>
        <v>0</v>
      </c>
      <c r="BJ225" s="17" t="s">
        <v>127</v>
      </c>
      <c r="BK225" s="230">
        <f>ROUND(I225*H225,2)</f>
        <v>0</v>
      </c>
      <c r="BL225" s="17" t="s">
        <v>188</v>
      </c>
      <c r="BM225" s="229" t="s">
        <v>357</v>
      </c>
    </row>
    <row r="226" s="2" customFormat="1" ht="49.05" customHeight="1">
      <c r="A226" s="38"/>
      <c r="B226" s="39"/>
      <c r="C226" s="218" t="s">
        <v>265</v>
      </c>
      <c r="D226" s="218" t="s">
        <v>183</v>
      </c>
      <c r="E226" s="219" t="s">
        <v>3518</v>
      </c>
      <c r="F226" s="220" t="s">
        <v>3519</v>
      </c>
      <c r="G226" s="221" t="s">
        <v>186</v>
      </c>
      <c r="H226" s="222">
        <v>0.59999999999999998</v>
      </c>
      <c r="I226" s="223"/>
      <c r="J226" s="224">
        <f>ROUND(I226*H226,2)</f>
        <v>0</v>
      </c>
      <c r="K226" s="220" t="s">
        <v>187</v>
      </c>
      <c r="L226" s="44"/>
      <c r="M226" s="225" t="s">
        <v>1</v>
      </c>
      <c r="N226" s="226" t="s">
        <v>45</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188</v>
      </c>
      <c r="AT226" s="229" t="s">
        <v>183</v>
      </c>
      <c r="AU226" s="229" t="s">
        <v>127</v>
      </c>
      <c r="AY226" s="17" t="s">
        <v>181</v>
      </c>
      <c r="BE226" s="230">
        <f>IF(N226="základní",J226,0)</f>
        <v>0</v>
      </c>
      <c r="BF226" s="230">
        <f>IF(N226="snížená",J226,0)</f>
        <v>0</v>
      </c>
      <c r="BG226" s="230">
        <f>IF(N226="zákl. přenesená",J226,0)</f>
        <v>0</v>
      </c>
      <c r="BH226" s="230">
        <f>IF(N226="sníž. přenesená",J226,0)</f>
        <v>0</v>
      </c>
      <c r="BI226" s="230">
        <f>IF(N226="nulová",J226,0)</f>
        <v>0</v>
      </c>
      <c r="BJ226" s="17" t="s">
        <v>127</v>
      </c>
      <c r="BK226" s="230">
        <f>ROUND(I226*H226,2)</f>
        <v>0</v>
      </c>
      <c r="BL226" s="17" t="s">
        <v>188</v>
      </c>
      <c r="BM226" s="229" t="s">
        <v>362</v>
      </c>
    </row>
    <row r="227" s="2" customFormat="1">
      <c r="A227" s="38"/>
      <c r="B227" s="39"/>
      <c r="C227" s="40"/>
      <c r="D227" s="231" t="s">
        <v>189</v>
      </c>
      <c r="E227" s="40"/>
      <c r="F227" s="232" t="s">
        <v>3520</v>
      </c>
      <c r="G227" s="40"/>
      <c r="H227" s="40"/>
      <c r="I227" s="233"/>
      <c r="J227" s="40"/>
      <c r="K227" s="40"/>
      <c r="L227" s="44"/>
      <c r="M227" s="234"/>
      <c r="N227" s="235"/>
      <c r="O227" s="91"/>
      <c r="P227" s="91"/>
      <c r="Q227" s="91"/>
      <c r="R227" s="91"/>
      <c r="S227" s="91"/>
      <c r="T227" s="92"/>
      <c r="U227" s="38"/>
      <c r="V227" s="38"/>
      <c r="W227" s="38"/>
      <c r="X227" s="38"/>
      <c r="Y227" s="38"/>
      <c r="Z227" s="38"/>
      <c r="AA227" s="38"/>
      <c r="AB227" s="38"/>
      <c r="AC227" s="38"/>
      <c r="AD227" s="38"/>
      <c r="AE227" s="38"/>
      <c r="AT227" s="17" t="s">
        <v>189</v>
      </c>
      <c r="AU227" s="17" t="s">
        <v>127</v>
      </c>
    </row>
    <row r="228" s="13" customFormat="1">
      <c r="A228" s="13"/>
      <c r="B228" s="236"/>
      <c r="C228" s="237"/>
      <c r="D228" s="238" t="s">
        <v>191</v>
      </c>
      <c r="E228" s="239" t="s">
        <v>1</v>
      </c>
      <c r="F228" s="240" t="s">
        <v>3521</v>
      </c>
      <c r="G228" s="237"/>
      <c r="H228" s="241">
        <v>0.59999999999999998</v>
      </c>
      <c r="I228" s="242"/>
      <c r="J228" s="237"/>
      <c r="K228" s="237"/>
      <c r="L228" s="243"/>
      <c r="M228" s="244"/>
      <c r="N228" s="245"/>
      <c r="O228" s="245"/>
      <c r="P228" s="245"/>
      <c r="Q228" s="245"/>
      <c r="R228" s="245"/>
      <c r="S228" s="245"/>
      <c r="T228" s="246"/>
      <c r="U228" s="13"/>
      <c r="V228" s="13"/>
      <c r="W228" s="13"/>
      <c r="X228" s="13"/>
      <c r="Y228" s="13"/>
      <c r="Z228" s="13"/>
      <c r="AA228" s="13"/>
      <c r="AB228" s="13"/>
      <c r="AC228" s="13"/>
      <c r="AD228" s="13"/>
      <c r="AE228" s="13"/>
      <c r="AT228" s="247" t="s">
        <v>191</v>
      </c>
      <c r="AU228" s="247" t="s">
        <v>127</v>
      </c>
      <c r="AV228" s="13" t="s">
        <v>127</v>
      </c>
      <c r="AW228" s="13" t="s">
        <v>36</v>
      </c>
      <c r="AX228" s="13" t="s">
        <v>79</v>
      </c>
      <c r="AY228" s="247" t="s">
        <v>181</v>
      </c>
    </row>
    <row r="229" s="14" customFormat="1">
      <c r="A229" s="14"/>
      <c r="B229" s="248"/>
      <c r="C229" s="249"/>
      <c r="D229" s="238" t="s">
        <v>191</v>
      </c>
      <c r="E229" s="250" t="s">
        <v>1</v>
      </c>
      <c r="F229" s="251" t="s">
        <v>193</v>
      </c>
      <c r="G229" s="249"/>
      <c r="H229" s="252">
        <v>0.59999999999999998</v>
      </c>
      <c r="I229" s="253"/>
      <c r="J229" s="249"/>
      <c r="K229" s="249"/>
      <c r="L229" s="254"/>
      <c r="M229" s="255"/>
      <c r="N229" s="256"/>
      <c r="O229" s="256"/>
      <c r="P229" s="256"/>
      <c r="Q229" s="256"/>
      <c r="R229" s="256"/>
      <c r="S229" s="256"/>
      <c r="T229" s="257"/>
      <c r="U229" s="14"/>
      <c r="V229" s="14"/>
      <c r="W229" s="14"/>
      <c r="X229" s="14"/>
      <c r="Y229" s="14"/>
      <c r="Z229" s="14"/>
      <c r="AA229" s="14"/>
      <c r="AB229" s="14"/>
      <c r="AC229" s="14"/>
      <c r="AD229" s="14"/>
      <c r="AE229" s="14"/>
      <c r="AT229" s="258" t="s">
        <v>191</v>
      </c>
      <c r="AU229" s="258" t="s">
        <v>127</v>
      </c>
      <c r="AV229" s="14" t="s">
        <v>188</v>
      </c>
      <c r="AW229" s="14" t="s">
        <v>36</v>
      </c>
      <c r="AX229" s="14" t="s">
        <v>86</v>
      </c>
      <c r="AY229" s="258" t="s">
        <v>181</v>
      </c>
    </row>
    <row r="230" s="2" customFormat="1" ht="49.05" customHeight="1">
      <c r="A230" s="38"/>
      <c r="B230" s="39"/>
      <c r="C230" s="218" t="s">
        <v>365</v>
      </c>
      <c r="D230" s="218" t="s">
        <v>183</v>
      </c>
      <c r="E230" s="219" t="s">
        <v>3522</v>
      </c>
      <c r="F230" s="220" t="s">
        <v>3523</v>
      </c>
      <c r="G230" s="221" t="s">
        <v>186</v>
      </c>
      <c r="H230" s="222">
        <v>0.63</v>
      </c>
      <c r="I230" s="223"/>
      <c r="J230" s="224">
        <f>ROUND(I230*H230,2)</f>
        <v>0</v>
      </c>
      <c r="K230" s="220" t="s">
        <v>187</v>
      </c>
      <c r="L230" s="44"/>
      <c r="M230" s="225" t="s">
        <v>1</v>
      </c>
      <c r="N230" s="226" t="s">
        <v>45</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188</v>
      </c>
      <c r="AT230" s="229" t="s">
        <v>183</v>
      </c>
      <c r="AU230" s="229" t="s">
        <v>127</v>
      </c>
      <c r="AY230" s="17" t="s">
        <v>181</v>
      </c>
      <c r="BE230" s="230">
        <f>IF(N230="základní",J230,0)</f>
        <v>0</v>
      </c>
      <c r="BF230" s="230">
        <f>IF(N230="snížená",J230,0)</f>
        <v>0</v>
      </c>
      <c r="BG230" s="230">
        <f>IF(N230="zákl. přenesená",J230,0)</f>
        <v>0</v>
      </c>
      <c r="BH230" s="230">
        <f>IF(N230="sníž. přenesená",J230,0)</f>
        <v>0</v>
      </c>
      <c r="BI230" s="230">
        <f>IF(N230="nulová",J230,0)</f>
        <v>0</v>
      </c>
      <c r="BJ230" s="17" t="s">
        <v>127</v>
      </c>
      <c r="BK230" s="230">
        <f>ROUND(I230*H230,2)</f>
        <v>0</v>
      </c>
      <c r="BL230" s="17" t="s">
        <v>188</v>
      </c>
      <c r="BM230" s="229" t="s">
        <v>368</v>
      </c>
    </row>
    <row r="231" s="2" customFormat="1">
      <c r="A231" s="38"/>
      <c r="B231" s="39"/>
      <c r="C231" s="40"/>
      <c r="D231" s="231" t="s">
        <v>189</v>
      </c>
      <c r="E231" s="40"/>
      <c r="F231" s="232" t="s">
        <v>3524</v>
      </c>
      <c r="G231" s="40"/>
      <c r="H231" s="40"/>
      <c r="I231" s="233"/>
      <c r="J231" s="40"/>
      <c r="K231" s="40"/>
      <c r="L231" s="44"/>
      <c r="M231" s="234"/>
      <c r="N231" s="235"/>
      <c r="O231" s="91"/>
      <c r="P231" s="91"/>
      <c r="Q231" s="91"/>
      <c r="R231" s="91"/>
      <c r="S231" s="91"/>
      <c r="T231" s="92"/>
      <c r="U231" s="38"/>
      <c r="V231" s="38"/>
      <c r="W231" s="38"/>
      <c r="X231" s="38"/>
      <c r="Y231" s="38"/>
      <c r="Z231" s="38"/>
      <c r="AA231" s="38"/>
      <c r="AB231" s="38"/>
      <c r="AC231" s="38"/>
      <c r="AD231" s="38"/>
      <c r="AE231" s="38"/>
      <c r="AT231" s="17" t="s">
        <v>189</v>
      </c>
      <c r="AU231" s="17" t="s">
        <v>127</v>
      </c>
    </row>
    <row r="232" s="13" customFormat="1">
      <c r="A232" s="13"/>
      <c r="B232" s="236"/>
      <c r="C232" s="237"/>
      <c r="D232" s="238" t="s">
        <v>191</v>
      </c>
      <c r="E232" s="239" t="s">
        <v>1</v>
      </c>
      <c r="F232" s="240" t="s">
        <v>3525</v>
      </c>
      <c r="G232" s="237"/>
      <c r="H232" s="241">
        <v>0.63</v>
      </c>
      <c r="I232" s="242"/>
      <c r="J232" s="237"/>
      <c r="K232" s="237"/>
      <c r="L232" s="243"/>
      <c r="M232" s="244"/>
      <c r="N232" s="245"/>
      <c r="O232" s="245"/>
      <c r="P232" s="245"/>
      <c r="Q232" s="245"/>
      <c r="R232" s="245"/>
      <c r="S232" s="245"/>
      <c r="T232" s="246"/>
      <c r="U232" s="13"/>
      <c r="V232" s="13"/>
      <c r="W232" s="13"/>
      <c r="X232" s="13"/>
      <c r="Y232" s="13"/>
      <c r="Z232" s="13"/>
      <c r="AA232" s="13"/>
      <c r="AB232" s="13"/>
      <c r="AC232" s="13"/>
      <c r="AD232" s="13"/>
      <c r="AE232" s="13"/>
      <c r="AT232" s="247" t="s">
        <v>191</v>
      </c>
      <c r="AU232" s="247" t="s">
        <v>127</v>
      </c>
      <c r="AV232" s="13" t="s">
        <v>127</v>
      </c>
      <c r="AW232" s="13" t="s">
        <v>36</v>
      </c>
      <c r="AX232" s="13" t="s">
        <v>79</v>
      </c>
      <c r="AY232" s="247" t="s">
        <v>181</v>
      </c>
    </row>
    <row r="233" s="14" customFormat="1">
      <c r="A233" s="14"/>
      <c r="B233" s="248"/>
      <c r="C233" s="249"/>
      <c r="D233" s="238" t="s">
        <v>191</v>
      </c>
      <c r="E233" s="250" t="s">
        <v>1</v>
      </c>
      <c r="F233" s="251" t="s">
        <v>193</v>
      </c>
      <c r="G233" s="249"/>
      <c r="H233" s="252">
        <v>0.63</v>
      </c>
      <c r="I233" s="253"/>
      <c r="J233" s="249"/>
      <c r="K233" s="249"/>
      <c r="L233" s="254"/>
      <c r="M233" s="255"/>
      <c r="N233" s="256"/>
      <c r="O233" s="256"/>
      <c r="P233" s="256"/>
      <c r="Q233" s="256"/>
      <c r="R233" s="256"/>
      <c r="S233" s="256"/>
      <c r="T233" s="257"/>
      <c r="U233" s="14"/>
      <c r="V233" s="14"/>
      <c r="W233" s="14"/>
      <c r="X233" s="14"/>
      <c r="Y233" s="14"/>
      <c r="Z233" s="14"/>
      <c r="AA233" s="14"/>
      <c r="AB233" s="14"/>
      <c r="AC233" s="14"/>
      <c r="AD233" s="14"/>
      <c r="AE233" s="14"/>
      <c r="AT233" s="258" t="s">
        <v>191</v>
      </c>
      <c r="AU233" s="258" t="s">
        <v>127</v>
      </c>
      <c r="AV233" s="14" t="s">
        <v>188</v>
      </c>
      <c r="AW233" s="14" t="s">
        <v>36</v>
      </c>
      <c r="AX233" s="14" t="s">
        <v>86</v>
      </c>
      <c r="AY233" s="258" t="s">
        <v>181</v>
      </c>
    </row>
    <row r="234" s="2" customFormat="1" ht="37.8" customHeight="1">
      <c r="A234" s="38"/>
      <c r="B234" s="39"/>
      <c r="C234" s="218" t="s">
        <v>269</v>
      </c>
      <c r="D234" s="218" t="s">
        <v>183</v>
      </c>
      <c r="E234" s="219" t="s">
        <v>3526</v>
      </c>
      <c r="F234" s="220" t="s">
        <v>3527</v>
      </c>
      <c r="G234" s="221" t="s">
        <v>227</v>
      </c>
      <c r="H234" s="222">
        <v>1.44</v>
      </c>
      <c r="I234" s="223"/>
      <c r="J234" s="224">
        <f>ROUND(I234*H234,2)</f>
        <v>0</v>
      </c>
      <c r="K234" s="220" t="s">
        <v>187</v>
      </c>
      <c r="L234" s="44"/>
      <c r="M234" s="225" t="s">
        <v>1</v>
      </c>
      <c r="N234" s="226" t="s">
        <v>45</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188</v>
      </c>
      <c r="AT234" s="229" t="s">
        <v>183</v>
      </c>
      <c r="AU234" s="229" t="s">
        <v>127</v>
      </c>
      <c r="AY234" s="17" t="s">
        <v>181</v>
      </c>
      <c r="BE234" s="230">
        <f>IF(N234="základní",J234,0)</f>
        <v>0</v>
      </c>
      <c r="BF234" s="230">
        <f>IF(N234="snížená",J234,0)</f>
        <v>0</v>
      </c>
      <c r="BG234" s="230">
        <f>IF(N234="zákl. přenesená",J234,0)</f>
        <v>0</v>
      </c>
      <c r="BH234" s="230">
        <f>IF(N234="sníž. přenesená",J234,0)</f>
        <v>0</v>
      </c>
      <c r="BI234" s="230">
        <f>IF(N234="nulová",J234,0)</f>
        <v>0</v>
      </c>
      <c r="BJ234" s="17" t="s">
        <v>127</v>
      </c>
      <c r="BK234" s="230">
        <f>ROUND(I234*H234,2)</f>
        <v>0</v>
      </c>
      <c r="BL234" s="17" t="s">
        <v>188</v>
      </c>
      <c r="BM234" s="229" t="s">
        <v>373</v>
      </c>
    </row>
    <row r="235" s="2" customFormat="1">
      <c r="A235" s="38"/>
      <c r="B235" s="39"/>
      <c r="C235" s="40"/>
      <c r="D235" s="231" t="s">
        <v>189</v>
      </c>
      <c r="E235" s="40"/>
      <c r="F235" s="232" t="s">
        <v>3528</v>
      </c>
      <c r="G235" s="40"/>
      <c r="H235" s="40"/>
      <c r="I235" s="233"/>
      <c r="J235" s="40"/>
      <c r="K235" s="40"/>
      <c r="L235" s="44"/>
      <c r="M235" s="234"/>
      <c r="N235" s="235"/>
      <c r="O235" s="91"/>
      <c r="P235" s="91"/>
      <c r="Q235" s="91"/>
      <c r="R235" s="91"/>
      <c r="S235" s="91"/>
      <c r="T235" s="92"/>
      <c r="U235" s="38"/>
      <c r="V235" s="38"/>
      <c r="W235" s="38"/>
      <c r="X235" s="38"/>
      <c r="Y235" s="38"/>
      <c r="Z235" s="38"/>
      <c r="AA235" s="38"/>
      <c r="AB235" s="38"/>
      <c r="AC235" s="38"/>
      <c r="AD235" s="38"/>
      <c r="AE235" s="38"/>
      <c r="AT235" s="17" t="s">
        <v>189</v>
      </c>
      <c r="AU235" s="17" t="s">
        <v>127</v>
      </c>
    </row>
    <row r="236" s="13" customFormat="1">
      <c r="A236" s="13"/>
      <c r="B236" s="236"/>
      <c r="C236" s="237"/>
      <c r="D236" s="238" t="s">
        <v>191</v>
      </c>
      <c r="E236" s="239" t="s">
        <v>1</v>
      </c>
      <c r="F236" s="240" t="s">
        <v>3529</v>
      </c>
      <c r="G236" s="237"/>
      <c r="H236" s="241">
        <v>1.44</v>
      </c>
      <c r="I236" s="242"/>
      <c r="J236" s="237"/>
      <c r="K236" s="237"/>
      <c r="L236" s="243"/>
      <c r="M236" s="244"/>
      <c r="N236" s="245"/>
      <c r="O236" s="245"/>
      <c r="P236" s="245"/>
      <c r="Q236" s="245"/>
      <c r="R236" s="245"/>
      <c r="S236" s="245"/>
      <c r="T236" s="246"/>
      <c r="U236" s="13"/>
      <c r="V236" s="13"/>
      <c r="W236" s="13"/>
      <c r="X236" s="13"/>
      <c r="Y236" s="13"/>
      <c r="Z236" s="13"/>
      <c r="AA236" s="13"/>
      <c r="AB236" s="13"/>
      <c r="AC236" s="13"/>
      <c r="AD236" s="13"/>
      <c r="AE236" s="13"/>
      <c r="AT236" s="247" t="s">
        <v>191</v>
      </c>
      <c r="AU236" s="247" t="s">
        <v>127</v>
      </c>
      <c r="AV236" s="13" t="s">
        <v>127</v>
      </c>
      <c r="AW236" s="13" t="s">
        <v>36</v>
      </c>
      <c r="AX236" s="13" t="s">
        <v>79</v>
      </c>
      <c r="AY236" s="247" t="s">
        <v>181</v>
      </c>
    </row>
    <row r="237" s="14" customFormat="1">
      <c r="A237" s="14"/>
      <c r="B237" s="248"/>
      <c r="C237" s="249"/>
      <c r="D237" s="238" t="s">
        <v>191</v>
      </c>
      <c r="E237" s="250" t="s">
        <v>1</v>
      </c>
      <c r="F237" s="251" t="s">
        <v>193</v>
      </c>
      <c r="G237" s="249"/>
      <c r="H237" s="252">
        <v>1.44</v>
      </c>
      <c r="I237" s="253"/>
      <c r="J237" s="249"/>
      <c r="K237" s="249"/>
      <c r="L237" s="254"/>
      <c r="M237" s="255"/>
      <c r="N237" s="256"/>
      <c r="O237" s="256"/>
      <c r="P237" s="256"/>
      <c r="Q237" s="256"/>
      <c r="R237" s="256"/>
      <c r="S237" s="256"/>
      <c r="T237" s="257"/>
      <c r="U237" s="14"/>
      <c r="V237" s="14"/>
      <c r="W237" s="14"/>
      <c r="X237" s="14"/>
      <c r="Y237" s="14"/>
      <c r="Z237" s="14"/>
      <c r="AA237" s="14"/>
      <c r="AB237" s="14"/>
      <c r="AC237" s="14"/>
      <c r="AD237" s="14"/>
      <c r="AE237" s="14"/>
      <c r="AT237" s="258" t="s">
        <v>191</v>
      </c>
      <c r="AU237" s="258" t="s">
        <v>127</v>
      </c>
      <c r="AV237" s="14" t="s">
        <v>188</v>
      </c>
      <c r="AW237" s="14" t="s">
        <v>36</v>
      </c>
      <c r="AX237" s="14" t="s">
        <v>86</v>
      </c>
      <c r="AY237" s="258" t="s">
        <v>181</v>
      </c>
    </row>
    <row r="238" s="2" customFormat="1" ht="37.8" customHeight="1">
      <c r="A238" s="38"/>
      <c r="B238" s="39"/>
      <c r="C238" s="218" t="s">
        <v>376</v>
      </c>
      <c r="D238" s="218" t="s">
        <v>183</v>
      </c>
      <c r="E238" s="219" t="s">
        <v>3530</v>
      </c>
      <c r="F238" s="220" t="s">
        <v>3531</v>
      </c>
      <c r="G238" s="221" t="s">
        <v>227</v>
      </c>
      <c r="H238" s="222">
        <v>1.44</v>
      </c>
      <c r="I238" s="223"/>
      <c r="J238" s="224">
        <f>ROUND(I238*H238,2)</f>
        <v>0</v>
      </c>
      <c r="K238" s="220" t="s">
        <v>187</v>
      </c>
      <c r="L238" s="44"/>
      <c r="M238" s="225" t="s">
        <v>1</v>
      </c>
      <c r="N238" s="226" t="s">
        <v>45</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188</v>
      </c>
      <c r="AT238" s="229" t="s">
        <v>183</v>
      </c>
      <c r="AU238" s="229" t="s">
        <v>127</v>
      </c>
      <c r="AY238" s="17" t="s">
        <v>181</v>
      </c>
      <c r="BE238" s="230">
        <f>IF(N238="základní",J238,0)</f>
        <v>0</v>
      </c>
      <c r="BF238" s="230">
        <f>IF(N238="snížená",J238,0)</f>
        <v>0</v>
      </c>
      <c r="BG238" s="230">
        <f>IF(N238="zákl. přenesená",J238,0)</f>
        <v>0</v>
      </c>
      <c r="BH238" s="230">
        <f>IF(N238="sníž. přenesená",J238,0)</f>
        <v>0</v>
      </c>
      <c r="BI238" s="230">
        <f>IF(N238="nulová",J238,0)</f>
        <v>0</v>
      </c>
      <c r="BJ238" s="17" t="s">
        <v>127</v>
      </c>
      <c r="BK238" s="230">
        <f>ROUND(I238*H238,2)</f>
        <v>0</v>
      </c>
      <c r="BL238" s="17" t="s">
        <v>188</v>
      </c>
      <c r="BM238" s="229" t="s">
        <v>379</v>
      </c>
    </row>
    <row r="239" s="2" customFormat="1">
      <c r="A239" s="38"/>
      <c r="B239" s="39"/>
      <c r="C239" s="40"/>
      <c r="D239" s="231" t="s">
        <v>189</v>
      </c>
      <c r="E239" s="40"/>
      <c r="F239" s="232" t="s">
        <v>3532</v>
      </c>
      <c r="G239" s="40"/>
      <c r="H239" s="40"/>
      <c r="I239" s="233"/>
      <c r="J239" s="40"/>
      <c r="K239" s="40"/>
      <c r="L239" s="44"/>
      <c r="M239" s="234"/>
      <c r="N239" s="235"/>
      <c r="O239" s="91"/>
      <c r="P239" s="91"/>
      <c r="Q239" s="91"/>
      <c r="R239" s="91"/>
      <c r="S239" s="91"/>
      <c r="T239" s="92"/>
      <c r="U239" s="38"/>
      <c r="V239" s="38"/>
      <c r="W239" s="38"/>
      <c r="X239" s="38"/>
      <c r="Y239" s="38"/>
      <c r="Z239" s="38"/>
      <c r="AA239" s="38"/>
      <c r="AB239" s="38"/>
      <c r="AC239" s="38"/>
      <c r="AD239" s="38"/>
      <c r="AE239" s="38"/>
      <c r="AT239" s="17" t="s">
        <v>189</v>
      </c>
      <c r="AU239" s="17" t="s">
        <v>127</v>
      </c>
    </row>
    <row r="240" s="2" customFormat="1" ht="24.15" customHeight="1">
      <c r="A240" s="38"/>
      <c r="B240" s="39"/>
      <c r="C240" s="218" t="s">
        <v>278</v>
      </c>
      <c r="D240" s="218" t="s">
        <v>183</v>
      </c>
      <c r="E240" s="219" t="s">
        <v>3533</v>
      </c>
      <c r="F240" s="220" t="s">
        <v>3534</v>
      </c>
      <c r="G240" s="221" t="s">
        <v>218</v>
      </c>
      <c r="H240" s="222">
        <v>0.050000000000000003</v>
      </c>
      <c r="I240" s="223"/>
      <c r="J240" s="224">
        <f>ROUND(I240*H240,2)</f>
        <v>0</v>
      </c>
      <c r="K240" s="220" t="s">
        <v>187</v>
      </c>
      <c r="L240" s="44"/>
      <c r="M240" s="225" t="s">
        <v>1</v>
      </c>
      <c r="N240" s="226" t="s">
        <v>45</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188</v>
      </c>
      <c r="AT240" s="229" t="s">
        <v>183</v>
      </c>
      <c r="AU240" s="229" t="s">
        <v>127</v>
      </c>
      <c r="AY240" s="17" t="s">
        <v>181</v>
      </c>
      <c r="BE240" s="230">
        <f>IF(N240="základní",J240,0)</f>
        <v>0</v>
      </c>
      <c r="BF240" s="230">
        <f>IF(N240="snížená",J240,0)</f>
        <v>0</v>
      </c>
      <c r="BG240" s="230">
        <f>IF(N240="zákl. přenesená",J240,0)</f>
        <v>0</v>
      </c>
      <c r="BH240" s="230">
        <f>IF(N240="sníž. přenesená",J240,0)</f>
        <v>0</v>
      </c>
      <c r="BI240" s="230">
        <f>IF(N240="nulová",J240,0)</f>
        <v>0</v>
      </c>
      <c r="BJ240" s="17" t="s">
        <v>127</v>
      </c>
      <c r="BK240" s="230">
        <f>ROUND(I240*H240,2)</f>
        <v>0</v>
      </c>
      <c r="BL240" s="17" t="s">
        <v>188</v>
      </c>
      <c r="BM240" s="229" t="s">
        <v>384</v>
      </c>
    </row>
    <row r="241" s="2" customFormat="1">
      <c r="A241" s="38"/>
      <c r="B241" s="39"/>
      <c r="C241" s="40"/>
      <c r="D241" s="231" t="s">
        <v>189</v>
      </c>
      <c r="E241" s="40"/>
      <c r="F241" s="232" t="s">
        <v>3535</v>
      </c>
      <c r="G241" s="40"/>
      <c r="H241" s="40"/>
      <c r="I241" s="233"/>
      <c r="J241" s="40"/>
      <c r="K241" s="40"/>
      <c r="L241" s="44"/>
      <c r="M241" s="234"/>
      <c r="N241" s="235"/>
      <c r="O241" s="91"/>
      <c r="P241" s="91"/>
      <c r="Q241" s="91"/>
      <c r="R241" s="91"/>
      <c r="S241" s="91"/>
      <c r="T241" s="92"/>
      <c r="U241" s="38"/>
      <c r="V241" s="38"/>
      <c r="W241" s="38"/>
      <c r="X241" s="38"/>
      <c r="Y241" s="38"/>
      <c r="Z241" s="38"/>
      <c r="AA241" s="38"/>
      <c r="AB241" s="38"/>
      <c r="AC241" s="38"/>
      <c r="AD241" s="38"/>
      <c r="AE241" s="38"/>
      <c r="AT241" s="17" t="s">
        <v>189</v>
      </c>
      <c r="AU241" s="17" t="s">
        <v>127</v>
      </c>
    </row>
    <row r="242" s="15" customFormat="1">
      <c r="A242" s="15"/>
      <c r="B242" s="269"/>
      <c r="C242" s="270"/>
      <c r="D242" s="238" t="s">
        <v>191</v>
      </c>
      <c r="E242" s="271" t="s">
        <v>1</v>
      </c>
      <c r="F242" s="272" t="s">
        <v>3536</v>
      </c>
      <c r="G242" s="270"/>
      <c r="H242" s="271" t="s">
        <v>1</v>
      </c>
      <c r="I242" s="273"/>
      <c r="J242" s="270"/>
      <c r="K242" s="270"/>
      <c r="L242" s="274"/>
      <c r="M242" s="275"/>
      <c r="N242" s="276"/>
      <c r="O242" s="276"/>
      <c r="P242" s="276"/>
      <c r="Q242" s="276"/>
      <c r="R242" s="276"/>
      <c r="S242" s="276"/>
      <c r="T242" s="277"/>
      <c r="U242" s="15"/>
      <c r="V242" s="15"/>
      <c r="W242" s="15"/>
      <c r="X242" s="15"/>
      <c r="Y242" s="15"/>
      <c r="Z242" s="15"/>
      <c r="AA242" s="15"/>
      <c r="AB242" s="15"/>
      <c r="AC242" s="15"/>
      <c r="AD242" s="15"/>
      <c r="AE242" s="15"/>
      <c r="AT242" s="278" t="s">
        <v>191</v>
      </c>
      <c r="AU242" s="278" t="s">
        <v>127</v>
      </c>
      <c r="AV242" s="15" t="s">
        <v>86</v>
      </c>
      <c r="AW242" s="15" t="s">
        <v>36</v>
      </c>
      <c r="AX242" s="15" t="s">
        <v>79</v>
      </c>
      <c r="AY242" s="278" t="s">
        <v>181</v>
      </c>
    </row>
    <row r="243" s="13" customFormat="1">
      <c r="A243" s="13"/>
      <c r="B243" s="236"/>
      <c r="C243" s="237"/>
      <c r="D243" s="238" t="s">
        <v>191</v>
      </c>
      <c r="E243" s="239" t="s">
        <v>1</v>
      </c>
      <c r="F243" s="240" t="s">
        <v>3537</v>
      </c>
      <c r="G243" s="237"/>
      <c r="H243" s="241">
        <v>0.050000000000000003</v>
      </c>
      <c r="I243" s="242"/>
      <c r="J243" s="237"/>
      <c r="K243" s="237"/>
      <c r="L243" s="243"/>
      <c r="M243" s="244"/>
      <c r="N243" s="245"/>
      <c r="O243" s="245"/>
      <c r="P243" s="245"/>
      <c r="Q243" s="245"/>
      <c r="R243" s="245"/>
      <c r="S243" s="245"/>
      <c r="T243" s="246"/>
      <c r="U243" s="13"/>
      <c r="V243" s="13"/>
      <c r="W243" s="13"/>
      <c r="X243" s="13"/>
      <c r="Y243" s="13"/>
      <c r="Z243" s="13"/>
      <c r="AA243" s="13"/>
      <c r="AB243" s="13"/>
      <c r="AC243" s="13"/>
      <c r="AD243" s="13"/>
      <c r="AE243" s="13"/>
      <c r="AT243" s="247" t="s">
        <v>191</v>
      </c>
      <c r="AU243" s="247" t="s">
        <v>127</v>
      </c>
      <c r="AV243" s="13" t="s">
        <v>127</v>
      </c>
      <c r="AW243" s="13" t="s">
        <v>36</v>
      </c>
      <c r="AX243" s="13" t="s">
        <v>79</v>
      </c>
      <c r="AY243" s="247" t="s">
        <v>181</v>
      </c>
    </row>
    <row r="244" s="14" customFormat="1">
      <c r="A244" s="14"/>
      <c r="B244" s="248"/>
      <c r="C244" s="249"/>
      <c r="D244" s="238" t="s">
        <v>191</v>
      </c>
      <c r="E244" s="250" t="s">
        <v>1</v>
      </c>
      <c r="F244" s="251" t="s">
        <v>193</v>
      </c>
      <c r="G244" s="249"/>
      <c r="H244" s="252">
        <v>0.050000000000000003</v>
      </c>
      <c r="I244" s="253"/>
      <c r="J244" s="249"/>
      <c r="K244" s="249"/>
      <c r="L244" s="254"/>
      <c r="M244" s="255"/>
      <c r="N244" s="256"/>
      <c r="O244" s="256"/>
      <c r="P244" s="256"/>
      <c r="Q244" s="256"/>
      <c r="R244" s="256"/>
      <c r="S244" s="256"/>
      <c r="T244" s="257"/>
      <c r="U244" s="14"/>
      <c r="V244" s="14"/>
      <c r="W244" s="14"/>
      <c r="X244" s="14"/>
      <c r="Y244" s="14"/>
      <c r="Z244" s="14"/>
      <c r="AA244" s="14"/>
      <c r="AB244" s="14"/>
      <c r="AC244" s="14"/>
      <c r="AD244" s="14"/>
      <c r="AE244" s="14"/>
      <c r="AT244" s="258" t="s">
        <v>191</v>
      </c>
      <c r="AU244" s="258" t="s">
        <v>127</v>
      </c>
      <c r="AV244" s="14" t="s">
        <v>188</v>
      </c>
      <c r="AW244" s="14" t="s">
        <v>36</v>
      </c>
      <c r="AX244" s="14" t="s">
        <v>86</v>
      </c>
      <c r="AY244" s="258" t="s">
        <v>181</v>
      </c>
    </row>
    <row r="245" s="12" customFormat="1" ht="22.8" customHeight="1">
      <c r="A245" s="12"/>
      <c r="B245" s="202"/>
      <c r="C245" s="203"/>
      <c r="D245" s="204" t="s">
        <v>78</v>
      </c>
      <c r="E245" s="216" t="s">
        <v>208</v>
      </c>
      <c r="F245" s="216" t="s">
        <v>3538</v>
      </c>
      <c r="G245" s="203"/>
      <c r="H245" s="203"/>
      <c r="I245" s="206"/>
      <c r="J245" s="217">
        <f>BK245</f>
        <v>0</v>
      </c>
      <c r="K245" s="203"/>
      <c r="L245" s="208"/>
      <c r="M245" s="209"/>
      <c r="N245" s="210"/>
      <c r="O245" s="210"/>
      <c r="P245" s="211">
        <f>SUM(P246:P300)</f>
        <v>0</v>
      </c>
      <c r="Q245" s="210"/>
      <c r="R245" s="211">
        <f>SUM(R246:R300)</f>
        <v>0</v>
      </c>
      <c r="S245" s="210"/>
      <c r="T245" s="212">
        <f>SUM(T246:T300)</f>
        <v>0</v>
      </c>
      <c r="U245" s="12"/>
      <c r="V245" s="12"/>
      <c r="W245" s="12"/>
      <c r="X245" s="12"/>
      <c r="Y245" s="12"/>
      <c r="Z245" s="12"/>
      <c r="AA245" s="12"/>
      <c r="AB245" s="12"/>
      <c r="AC245" s="12"/>
      <c r="AD245" s="12"/>
      <c r="AE245" s="12"/>
      <c r="AR245" s="213" t="s">
        <v>86</v>
      </c>
      <c r="AT245" s="214" t="s">
        <v>78</v>
      </c>
      <c r="AU245" s="214" t="s">
        <v>86</v>
      </c>
      <c r="AY245" s="213" t="s">
        <v>181</v>
      </c>
      <c r="BK245" s="215">
        <f>SUM(BK246:BK300)</f>
        <v>0</v>
      </c>
    </row>
    <row r="246" s="2" customFormat="1" ht="37.8" customHeight="1">
      <c r="A246" s="38"/>
      <c r="B246" s="39"/>
      <c r="C246" s="218" t="s">
        <v>387</v>
      </c>
      <c r="D246" s="218" t="s">
        <v>183</v>
      </c>
      <c r="E246" s="219" t="s">
        <v>3539</v>
      </c>
      <c r="F246" s="220" t="s">
        <v>3540</v>
      </c>
      <c r="G246" s="221" t="s">
        <v>241</v>
      </c>
      <c r="H246" s="222">
        <v>55.799999999999997</v>
      </c>
      <c r="I246" s="223"/>
      <c r="J246" s="224">
        <f>ROUND(I246*H246,2)</f>
        <v>0</v>
      </c>
      <c r="K246" s="220" t="s">
        <v>187</v>
      </c>
      <c r="L246" s="44"/>
      <c r="M246" s="225" t="s">
        <v>1</v>
      </c>
      <c r="N246" s="226" t="s">
        <v>45</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188</v>
      </c>
      <c r="AT246" s="229" t="s">
        <v>183</v>
      </c>
      <c r="AU246" s="229" t="s">
        <v>127</v>
      </c>
      <c r="AY246" s="17" t="s">
        <v>181</v>
      </c>
      <c r="BE246" s="230">
        <f>IF(N246="základní",J246,0)</f>
        <v>0</v>
      </c>
      <c r="BF246" s="230">
        <f>IF(N246="snížená",J246,0)</f>
        <v>0</v>
      </c>
      <c r="BG246" s="230">
        <f>IF(N246="zákl. přenesená",J246,0)</f>
        <v>0</v>
      </c>
      <c r="BH246" s="230">
        <f>IF(N246="sníž. přenesená",J246,0)</f>
        <v>0</v>
      </c>
      <c r="BI246" s="230">
        <f>IF(N246="nulová",J246,0)</f>
        <v>0</v>
      </c>
      <c r="BJ246" s="17" t="s">
        <v>127</v>
      </c>
      <c r="BK246" s="230">
        <f>ROUND(I246*H246,2)</f>
        <v>0</v>
      </c>
      <c r="BL246" s="17" t="s">
        <v>188</v>
      </c>
      <c r="BM246" s="229" t="s">
        <v>390</v>
      </c>
    </row>
    <row r="247" s="2" customFormat="1">
      <c r="A247" s="38"/>
      <c r="B247" s="39"/>
      <c r="C247" s="40"/>
      <c r="D247" s="231" t="s">
        <v>189</v>
      </c>
      <c r="E247" s="40"/>
      <c r="F247" s="232" t="s">
        <v>3541</v>
      </c>
      <c r="G247" s="40"/>
      <c r="H247" s="40"/>
      <c r="I247" s="233"/>
      <c r="J247" s="40"/>
      <c r="K247" s="40"/>
      <c r="L247" s="44"/>
      <c r="M247" s="234"/>
      <c r="N247" s="235"/>
      <c r="O247" s="91"/>
      <c r="P247" s="91"/>
      <c r="Q247" s="91"/>
      <c r="R247" s="91"/>
      <c r="S247" s="91"/>
      <c r="T247" s="92"/>
      <c r="U247" s="38"/>
      <c r="V247" s="38"/>
      <c r="W247" s="38"/>
      <c r="X247" s="38"/>
      <c r="Y247" s="38"/>
      <c r="Z247" s="38"/>
      <c r="AA247" s="38"/>
      <c r="AB247" s="38"/>
      <c r="AC247" s="38"/>
      <c r="AD247" s="38"/>
      <c r="AE247" s="38"/>
      <c r="AT247" s="17" t="s">
        <v>189</v>
      </c>
      <c r="AU247" s="17" t="s">
        <v>127</v>
      </c>
    </row>
    <row r="248" s="13" customFormat="1">
      <c r="A248" s="13"/>
      <c r="B248" s="236"/>
      <c r="C248" s="237"/>
      <c r="D248" s="238" t="s">
        <v>191</v>
      </c>
      <c r="E248" s="239" t="s">
        <v>1</v>
      </c>
      <c r="F248" s="240" t="s">
        <v>3542</v>
      </c>
      <c r="G248" s="237"/>
      <c r="H248" s="241">
        <v>55.799999999999997</v>
      </c>
      <c r="I248" s="242"/>
      <c r="J248" s="237"/>
      <c r="K248" s="237"/>
      <c r="L248" s="243"/>
      <c r="M248" s="244"/>
      <c r="N248" s="245"/>
      <c r="O248" s="245"/>
      <c r="P248" s="245"/>
      <c r="Q248" s="245"/>
      <c r="R248" s="245"/>
      <c r="S248" s="245"/>
      <c r="T248" s="246"/>
      <c r="U248" s="13"/>
      <c r="V248" s="13"/>
      <c r="W248" s="13"/>
      <c r="X248" s="13"/>
      <c r="Y248" s="13"/>
      <c r="Z248" s="13"/>
      <c r="AA248" s="13"/>
      <c r="AB248" s="13"/>
      <c r="AC248" s="13"/>
      <c r="AD248" s="13"/>
      <c r="AE248" s="13"/>
      <c r="AT248" s="247" t="s">
        <v>191</v>
      </c>
      <c r="AU248" s="247" t="s">
        <v>127</v>
      </c>
      <c r="AV248" s="13" t="s">
        <v>127</v>
      </c>
      <c r="AW248" s="13" t="s">
        <v>36</v>
      </c>
      <c r="AX248" s="13" t="s">
        <v>79</v>
      </c>
      <c r="AY248" s="247" t="s">
        <v>181</v>
      </c>
    </row>
    <row r="249" s="14" customFormat="1">
      <c r="A249" s="14"/>
      <c r="B249" s="248"/>
      <c r="C249" s="249"/>
      <c r="D249" s="238" t="s">
        <v>191</v>
      </c>
      <c r="E249" s="250" t="s">
        <v>1</v>
      </c>
      <c r="F249" s="251" t="s">
        <v>193</v>
      </c>
      <c r="G249" s="249"/>
      <c r="H249" s="252">
        <v>55.799999999999997</v>
      </c>
      <c r="I249" s="253"/>
      <c r="J249" s="249"/>
      <c r="K249" s="249"/>
      <c r="L249" s="254"/>
      <c r="M249" s="255"/>
      <c r="N249" s="256"/>
      <c r="O249" s="256"/>
      <c r="P249" s="256"/>
      <c r="Q249" s="256"/>
      <c r="R249" s="256"/>
      <c r="S249" s="256"/>
      <c r="T249" s="257"/>
      <c r="U249" s="14"/>
      <c r="V249" s="14"/>
      <c r="W249" s="14"/>
      <c r="X249" s="14"/>
      <c r="Y249" s="14"/>
      <c r="Z249" s="14"/>
      <c r="AA249" s="14"/>
      <c r="AB249" s="14"/>
      <c r="AC249" s="14"/>
      <c r="AD249" s="14"/>
      <c r="AE249" s="14"/>
      <c r="AT249" s="258" t="s">
        <v>191</v>
      </c>
      <c r="AU249" s="258" t="s">
        <v>127</v>
      </c>
      <c r="AV249" s="14" t="s">
        <v>188</v>
      </c>
      <c r="AW249" s="14" t="s">
        <v>36</v>
      </c>
      <c r="AX249" s="14" t="s">
        <v>86</v>
      </c>
      <c r="AY249" s="258" t="s">
        <v>181</v>
      </c>
    </row>
    <row r="250" s="2" customFormat="1" ht="24.15" customHeight="1">
      <c r="A250" s="38"/>
      <c r="B250" s="39"/>
      <c r="C250" s="259" t="s">
        <v>283</v>
      </c>
      <c r="D250" s="259" t="s">
        <v>238</v>
      </c>
      <c r="E250" s="260" t="s">
        <v>3543</v>
      </c>
      <c r="F250" s="261" t="s">
        <v>3544</v>
      </c>
      <c r="G250" s="262" t="s">
        <v>241</v>
      </c>
      <c r="H250" s="263">
        <v>56.637</v>
      </c>
      <c r="I250" s="264"/>
      <c r="J250" s="265">
        <f>ROUND(I250*H250,2)</f>
        <v>0</v>
      </c>
      <c r="K250" s="261" t="s">
        <v>187</v>
      </c>
      <c r="L250" s="266"/>
      <c r="M250" s="267" t="s">
        <v>1</v>
      </c>
      <c r="N250" s="268" t="s">
        <v>45</v>
      </c>
      <c r="O250" s="91"/>
      <c r="P250" s="227">
        <f>O250*H250</f>
        <v>0</v>
      </c>
      <c r="Q250" s="227">
        <v>0</v>
      </c>
      <c r="R250" s="227">
        <f>Q250*H250</f>
        <v>0</v>
      </c>
      <c r="S250" s="227">
        <v>0</v>
      </c>
      <c r="T250" s="228">
        <f>S250*H250</f>
        <v>0</v>
      </c>
      <c r="U250" s="38"/>
      <c r="V250" s="38"/>
      <c r="W250" s="38"/>
      <c r="X250" s="38"/>
      <c r="Y250" s="38"/>
      <c r="Z250" s="38"/>
      <c r="AA250" s="38"/>
      <c r="AB250" s="38"/>
      <c r="AC250" s="38"/>
      <c r="AD250" s="38"/>
      <c r="AE250" s="38"/>
      <c r="AR250" s="229" t="s">
        <v>208</v>
      </c>
      <c r="AT250" s="229" t="s">
        <v>238</v>
      </c>
      <c r="AU250" s="229" t="s">
        <v>127</v>
      </c>
      <c r="AY250" s="17" t="s">
        <v>181</v>
      </c>
      <c r="BE250" s="230">
        <f>IF(N250="základní",J250,0)</f>
        <v>0</v>
      </c>
      <c r="BF250" s="230">
        <f>IF(N250="snížená",J250,0)</f>
        <v>0</v>
      </c>
      <c r="BG250" s="230">
        <f>IF(N250="zákl. přenesená",J250,0)</f>
        <v>0</v>
      </c>
      <c r="BH250" s="230">
        <f>IF(N250="sníž. přenesená",J250,0)</f>
        <v>0</v>
      </c>
      <c r="BI250" s="230">
        <f>IF(N250="nulová",J250,0)</f>
        <v>0</v>
      </c>
      <c r="BJ250" s="17" t="s">
        <v>127</v>
      </c>
      <c r="BK250" s="230">
        <f>ROUND(I250*H250,2)</f>
        <v>0</v>
      </c>
      <c r="BL250" s="17" t="s">
        <v>188</v>
      </c>
      <c r="BM250" s="229" t="s">
        <v>395</v>
      </c>
    </row>
    <row r="251" s="13" customFormat="1">
      <c r="A251" s="13"/>
      <c r="B251" s="236"/>
      <c r="C251" s="237"/>
      <c r="D251" s="238" t="s">
        <v>191</v>
      </c>
      <c r="E251" s="239" t="s">
        <v>1</v>
      </c>
      <c r="F251" s="240" t="s">
        <v>3545</v>
      </c>
      <c r="G251" s="237"/>
      <c r="H251" s="241">
        <v>56.637</v>
      </c>
      <c r="I251" s="242"/>
      <c r="J251" s="237"/>
      <c r="K251" s="237"/>
      <c r="L251" s="243"/>
      <c r="M251" s="244"/>
      <c r="N251" s="245"/>
      <c r="O251" s="245"/>
      <c r="P251" s="245"/>
      <c r="Q251" s="245"/>
      <c r="R251" s="245"/>
      <c r="S251" s="245"/>
      <c r="T251" s="246"/>
      <c r="U251" s="13"/>
      <c r="V251" s="13"/>
      <c r="W251" s="13"/>
      <c r="X251" s="13"/>
      <c r="Y251" s="13"/>
      <c r="Z251" s="13"/>
      <c r="AA251" s="13"/>
      <c r="AB251" s="13"/>
      <c r="AC251" s="13"/>
      <c r="AD251" s="13"/>
      <c r="AE251" s="13"/>
      <c r="AT251" s="247" t="s">
        <v>191</v>
      </c>
      <c r="AU251" s="247" t="s">
        <v>127</v>
      </c>
      <c r="AV251" s="13" t="s">
        <v>127</v>
      </c>
      <c r="AW251" s="13" t="s">
        <v>36</v>
      </c>
      <c r="AX251" s="13" t="s">
        <v>79</v>
      </c>
      <c r="AY251" s="247" t="s">
        <v>181</v>
      </c>
    </row>
    <row r="252" s="14" customFormat="1">
      <c r="A252" s="14"/>
      <c r="B252" s="248"/>
      <c r="C252" s="249"/>
      <c r="D252" s="238" t="s">
        <v>191</v>
      </c>
      <c r="E252" s="250" t="s">
        <v>1</v>
      </c>
      <c r="F252" s="251" t="s">
        <v>193</v>
      </c>
      <c r="G252" s="249"/>
      <c r="H252" s="252">
        <v>56.637</v>
      </c>
      <c r="I252" s="253"/>
      <c r="J252" s="249"/>
      <c r="K252" s="249"/>
      <c r="L252" s="254"/>
      <c r="M252" s="255"/>
      <c r="N252" s="256"/>
      <c r="O252" s="256"/>
      <c r="P252" s="256"/>
      <c r="Q252" s="256"/>
      <c r="R252" s="256"/>
      <c r="S252" s="256"/>
      <c r="T252" s="257"/>
      <c r="U252" s="14"/>
      <c r="V252" s="14"/>
      <c r="W252" s="14"/>
      <c r="X252" s="14"/>
      <c r="Y252" s="14"/>
      <c r="Z252" s="14"/>
      <c r="AA252" s="14"/>
      <c r="AB252" s="14"/>
      <c r="AC252" s="14"/>
      <c r="AD252" s="14"/>
      <c r="AE252" s="14"/>
      <c r="AT252" s="258" t="s">
        <v>191</v>
      </c>
      <c r="AU252" s="258" t="s">
        <v>127</v>
      </c>
      <c r="AV252" s="14" t="s">
        <v>188</v>
      </c>
      <c r="AW252" s="14" t="s">
        <v>36</v>
      </c>
      <c r="AX252" s="14" t="s">
        <v>86</v>
      </c>
      <c r="AY252" s="258" t="s">
        <v>181</v>
      </c>
    </row>
    <row r="253" s="2" customFormat="1" ht="24.15" customHeight="1">
      <c r="A253" s="38"/>
      <c r="B253" s="39"/>
      <c r="C253" s="218" t="s">
        <v>398</v>
      </c>
      <c r="D253" s="218" t="s">
        <v>183</v>
      </c>
      <c r="E253" s="219" t="s">
        <v>3546</v>
      </c>
      <c r="F253" s="220" t="s">
        <v>3547</v>
      </c>
      <c r="G253" s="221" t="s">
        <v>241</v>
      </c>
      <c r="H253" s="222">
        <v>39.200000000000003</v>
      </c>
      <c r="I253" s="223"/>
      <c r="J253" s="224">
        <f>ROUND(I253*H253,2)</f>
        <v>0</v>
      </c>
      <c r="K253" s="220" t="s">
        <v>187</v>
      </c>
      <c r="L253" s="44"/>
      <c r="M253" s="225" t="s">
        <v>1</v>
      </c>
      <c r="N253" s="226" t="s">
        <v>45</v>
      </c>
      <c r="O253" s="91"/>
      <c r="P253" s="227">
        <f>O253*H253</f>
        <v>0</v>
      </c>
      <c r="Q253" s="227">
        <v>0</v>
      </c>
      <c r="R253" s="227">
        <f>Q253*H253</f>
        <v>0</v>
      </c>
      <c r="S253" s="227">
        <v>0</v>
      </c>
      <c r="T253" s="228">
        <f>S253*H253</f>
        <v>0</v>
      </c>
      <c r="U253" s="38"/>
      <c r="V253" s="38"/>
      <c r="W253" s="38"/>
      <c r="X253" s="38"/>
      <c r="Y253" s="38"/>
      <c r="Z253" s="38"/>
      <c r="AA253" s="38"/>
      <c r="AB253" s="38"/>
      <c r="AC253" s="38"/>
      <c r="AD253" s="38"/>
      <c r="AE253" s="38"/>
      <c r="AR253" s="229" t="s">
        <v>188</v>
      </c>
      <c r="AT253" s="229" t="s">
        <v>183</v>
      </c>
      <c r="AU253" s="229" t="s">
        <v>127</v>
      </c>
      <c r="AY253" s="17" t="s">
        <v>181</v>
      </c>
      <c r="BE253" s="230">
        <f>IF(N253="základní",J253,0)</f>
        <v>0</v>
      </c>
      <c r="BF253" s="230">
        <f>IF(N253="snížená",J253,0)</f>
        <v>0</v>
      </c>
      <c r="BG253" s="230">
        <f>IF(N253="zákl. přenesená",J253,0)</f>
        <v>0</v>
      </c>
      <c r="BH253" s="230">
        <f>IF(N253="sníž. přenesená",J253,0)</f>
        <v>0</v>
      </c>
      <c r="BI253" s="230">
        <f>IF(N253="nulová",J253,0)</f>
        <v>0</v>
      </c>
      <c r="BJ253" s="17" t="s">
        <v>127</v>
      </c>
      <c r="BK253" s="230">
        <f>ROUND(I253*H253,2)</f>
        <v>0</v>
      </c>
      <c r="BL253" s="17" t="s">
        <v>188</v>
      </c>
      <c r="BM253" s="229" t="s">
        <v>401</v>
      </c>
    </row>
    <row r="254" s="2" customFormat="1">
      <c r="A254" s="38"/>
      <c r="B254" s="39"/>
      <c r="C254" s="40"/>
      <c r="D254" s="231" t="s">
        <v>189</v>
      </c>
      <c r="E254" s="40"/>
      <c r="F254" s="232" t="s">
        <v>3548</v>
      </c>
      <c r="G254" s="40"/>
      <c r="H254" s="40"/>
      <c r="I254" s="233"/>
      <c r="J254" s="40"/>
      <c r="K254" s="40"/>
      <c r="L254" s="44"/>
      <c r="M254" s="234"/>
      <c r="N254" s="235"/>
      <c r="O254" s="91"/>
      <c r="P254" s="91"/>
      <c r="Q254" s="91"/>
      <c r="R254" s="91"/>
      <c r="S254" s="91"/>
      <c r="T254" s="92"/>
      <c r="U254" s="38"/>
      <c r="V254" s="38"/>
      <c r="W254" s="38"/>
      <c r="X254" s="38"/>
      <c r="Y254" s="38"/>
      <c r="Z254" s="38"/>
      <c r="AA254" s="38"/>
      <c r="AB254" s="38"/>
      <c r="AC254" s="38"/>
      <c r="AD254" s="38"/>
      <c r="AE254" s="38"/>
      <c r="AT254" s="17" t="s">
        <v>189</v>
      </c>
      <c r="AU254" s="17" t="s">
        <v>127</v>
      </c>
    </row>
    <row r="255" s="2" customFormat="1" ht="24.15" customHeight="1">
      <c r="A255" s="38"/>
      <c r="B255" s="39"/>
      <c r="C255" s="259" t="s">
        <v>289</v>
      </c>
      <c r="D255" s="259" t="s">
        <v>238</v>
      </c>
      <c r="E255" s="260" t="s">
        <v>3549</v>
      </c>
      <c r="F255" s="261" t="s">
        <v>3550</v>
      </c>
      <c r="G255" s="262" t="s">
        <v>241</v>
      </c>
      <c r="H255" s="263">
        <v>40.375999999999998</v>
      </c>
      <c r="I255" s="264"/>
      <c r="J255" s="265">
        <f>ROUND(I255*H255,2)</f>
        <v>0</v>
      </c>
      <c r="K255" s="261" t="s">
        <v>187</v>
      </c>
      <c r="L255" s="266"/>
      <c r="M255" s="267" t="s">
        <v>1</v>
      </c>
      <c r="N255" s="268" t="s">
        <v>45</v>
      </c>
      <c r="O255" s="91"/>
      <c r="P255" s="227">
        <f>O255*H255</f>
        <v>0</v>
      </c>
      <c r="Q255" s="227">
        <v>0</v>
      </c>
      <c r="R255" s="227">
        <f>Q255*H255</f>
        <v>0</v>
      </c>
      <c r="S255" s="227">
        <v>0</v>
      </c>
      <c r="T255" s="228">
        <f>S255*H255</f>
        <v>0</v>
      </c>
      <c r="U255" s="38"/>
      <c r="V255" s="38"/>
      <c r="W255" s="38"/>
      <c r="X255" s="38"/>
      <c r="Y255" s="38"/>
      <c r="Z255" s="38"/>
      <c r="AA255" s="38"/>
      <c r="AB255" s="38"/>
      <c r="AC255" s="38"/>
      <c r="AD255" s="38"/>
      <c r="AE255" s="38"/>
      <c r="AR255" s="229" t="s">
        <v>208</v>
      </c>
      <c r="AT255" s="229" t="s">
        <v>238</v>
      </c>
      <c r="AU255" s="229" t="s">
        <v>127</v>
      </c>
      <c r="AY255" s="17" t="s">
        <v>181</v>
      </c>
      <c r="BE255" s="230">
        <f>IF(N255="základní",J255,0)</f>
        <v>0</v>
      </c>
      <c r="BF255" s="230">
        <f>IF(N255="snížená",J255,0)</f>
        <v>0</v>
      </c>
      <c r="BG255" s="230">
        <f>IF(N255="zákl. přenesená",J255,0)</f>
        <v>0</v>
      </c>
      <c r="BH255" s="230">
        <f>IF(N255="sníž. přenesená",J255,0)</f>
        <v>0</v>
      </c>
      <c r="BI255" s="230">
        <f>IF(N255="nulová",J255,0)</f>
        <v>0</v>
      </c>
      <c r="BJ255" s="17" t="s">
        <v>127</v>
      </c>
      <c r="BK255" s="230">
        <f>ROUND(I255*H255,2)</f>
        <v>0</v>
      </c>
      <c r="BL255" s="17" t="s">
        <v>188</v>
      </c>
      <c r="BM255" s="229" t="s">
        <v>406</v>
      </c>
    </row>
    <row r="256" s="13" customFormat="1">
      <c r="A256" s="13"/>
      <c r="B256" s="236"/>
      <c r="C256" s="237"/>
      <c r="D256" s="238" t="s">
        <v>191</v>
      </c>
      <c r="E256" s="239" t="s">
        <v>1</v>
      </c>
      <c r="F256" s="240" t="s">
        <v>3551</v>
      </c>
      <c r="G256" s="237"/>
      <c r="H256" s="241">
        <v>40.375999999999998</v>
      </c>
      <c r="I256" s="242"/>
      <c r="J256" s="237"/>
      <c r="K256" s="237"/>
      <c r="L256" s="243"/>
      <c r="M256" s="244"/>
      <c r="N256" s="245"/>
      <c r="O256" s="245"/>
      <c r="P256" s="245"/>
      <c r="Q256" s="245"/>
      <c r="R256" s="245"/>
      <c r="S256" s="245"/>
      <c r="T256" s="246"/>
      <c r="U256" s="13"/>
      <c r="V256" s="13"/>
      <c r="W256" s="13"/>
      <c r="X256" s="13"/>
      <c r="Y256" s="13"/>
      <c r="Z256" s="13"/>
      <c r="AA256" s="13"/>
      <c r="AB256" s="13"/>
      <c r="AC256" s="13"/>
      <c r="AD256" s="13"/>
      <c r="AE256" s="13"/>
      <c r="AT256" s="247" t="s">
        <v>191</v>
      </c>
      <c r="AU256" s="247" t="s">
        <v>127</v>
      </c>
      <c r="AV256" s="13" t="s">
        <v>127</v>
      </c>
      <c r="AW256" s="13" t="s">
        <v>36</v>
      </c>
      <c r="AX256" s="13" t="s">
        <v>79</v>
      </c>
      <c r="AY256" s="247" t="s">
        <v>181</v>
      </c>
    </row>
    <row r="257" s="14" customFormat="1">
      <c r="A257" s="14"/>
      <c r="B257" s="248"/>
      <c r="C257" s="249"/>
      <c r="D257" s="238" t="s">
        <v>191</v>
      </c>
      <c r="E257" s="250" t="s">
        <v>1</v>
      </c>
      <c r="F257" s="251" t="s">
        <v>193</v>
      </c>
      <c r="G257" s="249"/>
      <c r="H257" s="252">
        <v>40.375999999999998</v>
      </c>
      <c r="I257" s="253"/>
      <c r="J257" s="249"/>
      <c r="K257" s="249"/>
      <c r="L257" s="254"/>
      <c r="M257" s="255"/>
      <c r="N257" s="256"/>
      <c r="O257" s="256"/>
      <c r="P257" s="256"/>
      <c r="Q257" s="256"/>
      <c r="R257" s="256"/>
      <c r="S257" s="256"/>
      <c r="T257" s="257"/>
      <c r="U257" s="14"/>
      <c r="V257" s="14"/>
      <c r="W257" s="14"/>
      <c r="X257" s="14"/>
      <c r="Y257" s="14"/>
      <c r="Z257" s="14"/>
      <c r="AA257" s="14"/>
      <c r="AB257" s="14"/>
      <c r="AC257" s="14"/>
      <c r="AD257" s="14"/>
      <c r="AE257" s="14"/>
      <c r="AT257" s="258" t="s">
        <v>191</v>
      </c>
      <c r="AU257" s="258" t="s">
        <v>127</v>
      </c>
      <c r="AV257" s="14" t="s">
        <v>188</v>
      </c>
      <c r="AW257" s="14" t="s">
        <v>36</v>
      </c>
      <c r="AX257" s="14" t="s">
        <v>86</v>
      </c>
      <c r="AY257" s="258" t="s">
        <v>181</v>
      </c>
    </row>
    <row r="258" s="2" customFormat="1" ht="37.8" customHeight="1">
      <c r="A258" s="38"/>
      <c r="B258" s="39"/>
      <c r="C258" s="218" t="s">
        <v>409</v>
      </c>
      <c r="D258" s="218" t="s">
        <v>183</v>
      </c>
      <c r="E258" s="219" t="s">
        <v>3552</v>
      </c>
      <c r="F258" s="220" t="s">
        <v>3553</v>
      </c>
      <c r="G258" s="221" t="s">
        <v>235</v>
      </c>
      <c r="H258" s="222">
        <v>1</v>
      </c>
      <c r="I258" s="223"/>
      <c r="J258" s="224">
        <f>ROUND(I258*H258,2)</f>
        <v>0</v>
      </c>
      <c r="K258" s="220" t="s">
        <v>187</v>
      </c>
      <c r="L258" s="44"/>
      <c r="M258" s="225" t="s">
        <v>1</v>
      </c>
      <c r="N258" s="226" t="s">
        <v>45</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188</v>
      </c>
      <c r="AT258" s="229" t="s">
        <v>183</v>
      </c>
      <c r="AU258" s="229" t="s">
        <v>127</v>
      </c>
      <c r="AY258" s="17" t="s">
        <v>181</v>
      </c>
      <c r="BE258" s="230">
        <f>IF(N258="základní",J258,0)</f>
        <v>0</v>
      </c>
      <c r="BF258" s="230">
        <f>IF(N258="snížená",J258,0)</f>
        <v>0</v>
      </c>
      <c r="BG258" s="230">
        <f>IF(N258="zákl. přenesená",J258,0)</f>
        <v>0</v>
      </c>
      <c r="BH258" s="230">
        <f>IF(N258="sníž. přenesená",J258,0)</f>
        <v>0</v>
      </c>
      <c r="BI258" s="230">
        <f>IF(N258="nulová",J258,0)</f>
        <v>0</v>
      </c>
      <c r="BJ258" s="17" t="s">
        <v>127</v>
      </c>
      <c r="BK258" s="230">
        <f>ROUND(I258*H258,2)</f>
        <v>0</v>
      </c>
      <c r="BL258" s="17" t="s">
        <v>188</v>
      </c>
      <c r="BM258" s="229" t="s">
        <v>412</v>
      </c>
    </row>
    <row r="259" s="2" customFormat="1">
      <c r="A259" s="38"/>
      <c r="B259" s="39"/>
      <c r="C259" s="40"/>
      <c r="D259" s="231" t="s">
        <v>189</v>
      </c>
      <c r="E259" s="40"/>
      <c r="F259" s="232" t="s">
        <v>3554</v>
      </c>
      <c r="G259" s="40"/>
      <c r="H259" s="40"/>
      <c r="I259" s="233"/>
      <c r="J259" s="40"/>
      <c r="K259" s="40"/>
      <c r="L259" s="44"/>
      <c r="M259" s="234"/>
      <c r="N259" s="235"/>
      <c r="O259" s="91"/>
      <c r="P259" s="91"/>
      <c r="Q259" s="91"/>
      <c r="R259" s="91"/>
      <c r="S259" s="91"/>
      <c r="T259" s="92"/>
      <c r="U259" s="38"/>
      <c r="V259" s="38"/>
      <c r="W259" s="38"/>
      <c r="X259" s="38"/>
      <c r="Y259" s="38"/>
      <c r="Z259" s="38"/>
      <c r="AA259" s="38"/>
      <c r="AB259" s="38"/>
      <c r="AC259" s="38"/>
      <c r="AD259" s="38"/>
      <c r="AE259" s="38"/>
      <c r="AT259" s="17" t="s">
        <v>189</v>
      </c>
      <c r="AU259" s="17" t="s">
        <v>127</v>
      </c>
    </row>
    <row r="260" s="2" customFormat="1" ht="24.15" customHeight="1">
      <c r="A260" s="38"/>
      <c r="B260" s="39"/>
      <c r="C260" s="259" t="s">
        <v>293</v>
      </c>
      <c r="D260" s="259" t="s">
        <v>238</v>
      </c>
      <c r="E260" s="260" t="s">
        <v>3555</v>
      </c>
      <c r="F260" s="261" t="s">
        <v>3556</v>
      </c>
      <c r="G260" s="262" t="s">
        <v>235</v>
      </c>
      <c r="H260" s="263">
        <v>1</v>
      </c>
      <c r="I260" s="264"/>
      <c r="J260" s="265">
        <f>ROUND(I260*H260,2)</f>
        <v>0</v>
      </c>
      <c r="K260" s="261" t="s">
        <v>187</v>
      </c>
      <c r="L260" s="266"/>
      <c r="M260" s="267" t="s">
        <v>1</v>
      </c>
      <c r="N260" s="268" t="s">
        <v>45</v>
      </c>
      <c r="O260" s="91"/>
      <c r="P260" s="227">
        <f>O260*H260</f>
        <v>0</v>
      </c>
      <c r="Q260" s="227">
        <v>0</v>
      </c>
      <c r="R260" s="227">
        <f>Q260*H260</f>
        <v>0</v>
      </c>
      <c r="S260" s="227">
        <v>0</v>
      </c>
      <c r="T260" s="228">
        <f>S260*H260</f>
        <v>0</v>
      </c>
      <c r="U260" s="38"/>
      <c r="V260" s="38"/>
      <c r="W260" s="38"/>
      <c r="X260" s="38"/>
      <c r="Y260" s="38"/>
      <c r="Z260" s="38"/>
      <c r="AA260" s="38"/>
      <c r="AB260" s="38"/>
      <c r="AC260" s="38"/>
      <c r="AD260" s="38"/>
      <c r="AE260" s="38"/>
      <c r="AR260" s="229" t="s">
        <v>208</v>
      </c>
      <c r="AT260" s="229" t="s">
        <v>238</v>
      </c>
      <c r="AU260" s="229" t="s">
        <v>127</v>
      </c>
      <c r="AY260" s="17" t="s">
        <v>181</v>
      </c>
      <c r="BE260" s="230">
        <f>IF(N260="základní",J260,0)</f>
        <v>0</v>
      </c>
      <c r="BF260" s="230">
        <f>IF(N260="snížená",J260,0)</f>
        <v>0</v>
      </c>
      <c r="BG260" s="230">
        <f>IF(N260="zákl. přenesená",J260,0)</f>
        <v>0</v>
      </c>
      <c r="BH260" s="230">
        <f>IF(N260="sníž. přenesená",J260,0)</f>
        <v>0</v>
      </c>
      <c r="BI260" s="230">
        <f>IF(N260="nulová",J260,0)</f>
        <v>0</v>
      </c>
      <c r="BJ260" s="17" t="s">
        <v>127</v>
      </c>
      <c r="BK260" s="230">
        <f>ROUND(I260*H260,2)</f>
        <v>0</v>
      </c>
      <c r="BL260" s="17" t="s">
        <v>188</v>
      </c>
      <c r="BM260" s="229" t="s">
        <v>417</v>
      </c>
    </row>
    <row r="261" s="2" customFormat="1" ht="24.15" customHeight="1">
      <c r="A261" s="38"/>
      <c r="B261" s="39"/>
      <c r="C261" s="218" t="s">
        <v>419</v>
      </c>
      <c r="D261" s="218" t="s">
        <v>183</v>
      </c>
      <c r="E261" s="219" t="s">
        <v>3557</v>
      </c>
      <c r="F261" s="220" t="s">
        <v>3558</v>
      </c>
      <c r="G261" s="221" t="s">
        <v>235</v>
      </c>
      <c r="H261" s="222">
        <v>1</v>
      </c>
      <c r="I261" s="223"/>
      <c r="J261" s="224">
        <f>ROUND(I261*H261,2)</f>
        <v>0</v>
      </c>
      <c r="K261" s="220" t="s">
        <v>187</v>
      </c>
      <c r="L261" s="44"/>
      <c r="M261" s="225" t="s">
        <v>1</v>
      </c>
      <c r="N261" s="226" t="s">
        <v>45</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188</v>
      </c>
      <c r="AT261" s="229" t="s">
        <v>183</v>
      </c>
      <c r="AU261" s="229" t="s">
        <v>127</v>
      </c>
      <c r="AY261" s="17" t="s">
        <v>181</v>
      </c>
      <c r="BE261" s="230">
        <f>IF(N261="základní",J261,0)</f>
        <v>0</v>
      </c>
      <c r="BF261" s="230">
        <f>IF(N261="snížená",J261,0)</f>
        <v>0</v>
      </c>
      <c r="BG261" s="230">
        <f>IF(N261="zákl. přenesená",J261,0)</f>
        <v>0</v>
      </c>
      <c r="BH261" s="230">
        <f>IF(N261="sníž. přenesená",J261,0)</f>
        <v>0</v>
      </c>
      <c r="BI261" s="230">
        <f>IF(N261="nulová",J261,0)</f>
        <v>0</v>
      </c>
      <c r="BJ261" s="17" t="s">
        <v>127</v>
      </c>
      <c r="BK261" s="230">
        <f>ROUND(I261*H261,2)</f>
        <v>0</v>
      </c>
      <c r="BL261" s="17" t="s">
        <v>188</v>
      </c>
      <c r="BM261" s="229" t="s">
        <v>422</v>
      </c>
    </row>
    <row r="262" s="2" customFormat="1">
      <c r="A262" s="38"/>
      <c r="B262" s="39"/>
      <c r="C262" s="40"/>
      <c r="D262" s="231" t="s">
        <v>189</v>
      </c>
      <c r="E262" s="40"/>
      <c r="F262" s="232" t="s">
        <v>3559</v>
      </c>
      <c r="G262" s="40"/>
      <c r="H262" s="40"/>
      <c r="I262" s="233"/>
      <c r="J262" s="40"/>
      <c r="K262" s="40"/>
      <c r="L262" s="44"/>
      <c r="M262" s="234"/>
      <c r="N262" s="235"/>
      <c r="O262" s="91"/>
      <c r="P262" s="91"/>
      <c r="Q262" s="91"/>
      <c r="R262" s="91"/>
      <c r="S262" s="91"/>
      <c r="T262" s="92"/>
      <c r="U262" s="38"/>
      <c r="V262" s="38"/>
      <c r="W262" s="38"/>
      <c r="X262" s="38"/>
      <c r="Y262" s="38"/>
      <c r="Z262" s="38"/>
      <c r="AA262" s="38"/>
      <c r="AB262" s="38"/>
      <c r="AC262" s="38"/>
      <c r="AD262" s="38"/>
      <c r="AE262" s="38"/>
      <c r="AT262" s="17" t="s">
        <v>189</v>
      </c>
      <c r="AU262" s="17" t="s">
        <v>127</v>
      </c>
    </row>
    <row r="263" s="2" customFormat="1" ht="44.25" customHeight="1">
      <c r="A263" s="38"/>
      <c r="B263" s="39"/>
      <c r="C263" s="218" t="s">
        <v>298</v>
      </c>
      <c r="D263" s="218" t="s">
        <v>183</v>
      </c>
      <c r="E263" s="219" t="s">
        <v>3560</v>
      </c>
      <c r="F263" s="220" t="s">
        <v>3561</v>
      </c>
      <c r="G263" s="221" t="s">
        <v>235</v>
      </c>
      <c r="H263" s="222">
        <v>1</v>
      </c>
      <c r="I263" s="223"/>
      <c r="J263" s="224">
        <f>ROUND(I263*H263,2)</f>
        <v>0</v>
      </c>
      <c r="K263" s="220" t="s">
        <v>187</v>
      </c>
      <c r="L263" s="44"/>
      <c r="M263" s="225" t="s">
        <v>1</v>
      </c>
      <c r="N263" s="226" t="s">
        <v>45</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188</v>
      </c>
      <c r="AT263" s="229" t="s">
        <v>183</v>
      </c>
      <c r="AU263" s="229" t="s">
        <v>127</v>
      </c>
      <c r="AY263" s="17" t="s">
        <v>181</v>
      </c>
      <c r="BE263" s="230">
        <f>IF(N263="základní",J263,0)</f>
        <v>0</v>
      </c>
      <c r="BF263" s="230">
        <f>IF(N263="snížená",J263,0)</f>
        <v>0</v>
      </c>
      <c r="BG263" s="230">
        <f>IF(N263="zákl. přenesená",J263,0)</f>
        <v>0</v>
      </c>
      <c r="BH263" s="230">
        <f>IF(N263="sníž. přenesená",J263,0)</f>
        <v>0</v>
      </c>
      <c r="BI263" s="230">
        <f>IF(N263="nulová",J263,0)</f>
        <v>0</v>
      </c>
      <c r="BJ263" s="17" t="s">
        <v>127</v>
      </c>
      <c r="BK263" s="230">
        <f>ROUND(I263*H263,2)</f>
        <v>0</v>
      </c>
      <c r="BL263" s="17" t="s">
        <v>188</v>
      </c>
      <c r="BM263" s="229" t="s">
        <v>427</v>
      </c>
    </row>
    <row r="264" s="2" customFormat="1">
      <c r="A264" s="38"/>
      <c r="B264" s="39"/>
      <c r="C264" s="40"/>
      <c r="D264" s="231" t="s">
        <v>189</v>
      </c>
      <c r="E264" s="40"/>
      <c r="F264" s="232" t="s">
        <v>3562</v>
      </c>
      <c r="G264" s="40"/>
      <c r="H264" s="40"/>
      <c r="I264" s="233"/>
      <c r="J264" s="40"/>
      <c r="K264" s="40"/>
      <c r="L264" s="44"/>
      <c r="M264" s="234"/>
      <c r="N264" s="235"/>
      <c r="O264" s="91"/>
      <c r="P264" s="91"/>
      <c r="Q264" s="91"/>
      <c r="R264" s="91"/>
      <c r="S264" s="91"/>
      <c r="T264" s="92"/>
      <c r="U264" s="38"/>
      <c r="V264" s="38"/>
      <c r="W264" s="38"/>
      <c r="X264" s="38"/>
      <c r="Y264" s="38"/>
      <c r="Z264" s="38"/>
      <c r="AA264" s="38"/>
      <c r="AB264" s="38"/>
      <c r="AC264" s="38"/>
      <c r="AD264" s="38"/>
      <c r="AE264" s="38"/>
      <c r="AT264" s="17" t="s">
        <v>189</v>
      </c>
      <c r="AU264" s="17" t="s">
        <v>127</v>
      </c>
    </row>
    <row r="265" s="2" customFormat="1" ht="24.15" customHeight="1">
      <c r="A265" s="38"/>
      <c r="B265" s="39"/>
      <c r="C265" s="259" t="s">
        <v>431</v>
      </c>
      <c r="D265" s="259" t="s">
        <v>238</v>
      </c>
      <c r="E265" s="260" t="s">
        <v>3563</v>
      </c>
      <c r="F265" s="261" t="s">
        <v>3564</v>
      </c>
      <c r="G265" s="262" t="s">
        <v>235</v>
      </c>
      <c r="H265" s="263">
        <v>1</v>
      </c>
      <c r="I265" s="264"/>
      <c r="J265" s="265">
        <f>ROUND(I265*H265,2)</f>
        <v>0</v>
      </c>
      <c r="K265" s="261" t="s">
        <v>187</v>
      </c>
      <c r="L265" s="266"/>
      <c r="M265" s="267" t="s">
        <v>1</v>
      </c>
      <c r="N265" s="268" t="s">
        <v>45</v>
      </c>
      <c r="O265" s="91"/>
      <c r="P265" s="227">
        <f>O265*H265</f>
        <v>0</v>
      </c>
      <c r="Q265" s="227">
        <v>0</v>
      </c>
      <c r="R265" s="227">
        <f>Q265*H265</f>
        <v>0</v>
      </c>
      <c r="S265" s="227">
        <v>0</v>
      </c>
      <c r="T265" s="228">
        <f>S265*H265</f>
        <v>0</v>
      </c>
      <c r="U265" s="38"/>
      <c r="V265" s="38"/>
      <c r="W265" s="38"/>
      <c r="X265" s="38"/>
      <c r="Y265" s="38"/>
      <c r="Z265" s="38"/>
      <c r="AA265" s="38"/>
      <c r="AB265" s="38"/>
      <c r="AC265" s="38"/>
      <c r="AD265" s="38"/>
      <c r="AE265" s="38"/>
      <c r="AR265" s="229" t="s">
        <v>208</v>
      </c>
      <c r="AT265" s="229" t="s">
        <v>238</v>
      </c>
      <c r="AU265" s="229" t="s">
        <v>127</v>
      </c>
      <c r="AY265" s="17" t="s">
        <v>181</v>
      </c>
      <c r="BE265" s="230">
        <f>IF(N265="základní",J265,0)</f>
        <v>0</v>
      </c>
      <c r="BF265" s="230">
        <f>IF(N265="snížená",J265,0)</f>
        <v>0</v>
      </c>
      <c r="BG265" s="230">
        <f>IF(N265="zákl. přenesená",J265,0)</f>
        <v>0</v>
      </c>
      <c r="BH265" s="230">
        <f>IF(N265="sníž. přenesená",J265,0)</f>
        <v>0</v>
      </c>
      <c r="BI265" s="230">
        <f>IF(N265="nulová",J265,0)</f>
        <v>0</v>
      </c>
      <c r="BJ265" s="17" t="s">
        <v>127</v>
      </c>
      <c r="BK265" s="230">
        <f>ROUND(I265*H265,2)</f>
        <v>0</v>
      </c>
      <c r="BL265" s="17" t="s">
        <v>188</v>
      </c>
      <c r="BM265" s="229" t="s">
        <v>434</v>
      </c>
    </row>
    <row r="266" s="2" customFormat="1" ht="21.75" customHeight="1">
      <c r="A266" s="38"/>
      <c r="B266" s="39"/>
      <c r="C266" s="259" t="s">
        <v>305</v>
      </c>
      <c r="D266" s="259" t="s">
        <v>238</v>
      </c>
      <c r="E266" s="260" t="s">
        <v>3565</v>
      </c>
      <c r="F266" s="261" t="s">
        <v>3566</v>
      </c>
      <c r="G266" s="262" t="s">
        <v>235</v>
      </c>
      <c r="H266" s="263">
        <v>1</v>
      </c>
      <c r="I266" s="264"/>
      <c r="J266" s="265">
        <f>ROUND(I266*H266,2)</f>
        <v>0</v>
      </c>
      <c r="K266" s="261" t="s">
        <v>187</v>
      </c>
      <c r="L266" s="266"/>
      <c r="M266" s="267" t="s">
        <v>1</v>
      </c>
      <c r="N266" s="268" t="s">
        <v>45</v>
      </c>
      <c r="O266" s="91"/>
      <c r="P266" s="227">
        <f>O266*H266</f>
        <v>0</v>
      </c>
      <c r="Q266" s="227">
        <v>0</v>
      </c>
      <c r="R266" s="227">
        <f>Q266*H266</f>
        <v>0</v>
      </c>
      <c r="S266" s="227">
        <v>0</v>
      </c>
      <c r="T266" s="228">
        <f>S266*H266</f>
        <v>0</v>
      </c>
      <c r="U266" s="38"/>
      <c r="V266" s="38"/>
      <c r="W266" s="38"/>
      <c r="X266" s="38"/>
      <c r="Y266" s="38"/>
      <c r="Z266" s="38"/>
      <c r="AA266" s="38"/>
      <c r="AB266" s="38"/>
      <c r="AC266" s="38"/>
      <c r="AD266" s="38"/>
      <c r="AE266" s="38"/>
      <c r="AR266" s="229" t="s">
        <v>208</v>
      </c>
      <c r="AT266" s="229" t="s">
        <v>238</v>
      </c>
      <c r="AU266" s="229" t="s">
        <v>127</v>
      </c>
      <c r="AY266" s="17" t="s">
        <v>181</v>
      </c>
      <c r="BE266" s="230">
        <f>IF(N266="základní",J266,0)</f>
        <v>0</v>
      </c>
      <c r="BF266" s="230">
        <f>IF(N266="snížená",J266,0)</f>
        <v>0</v>
      </c>
      <c r="BG266" s="230">
        <f>IF(N266="zákl. přenesená",J266,0)</f>
        <v>0</v>
      </c>
      <c r="BH266" s="230">
        <f>IF(N266="sníž. přenesená",J266,0)</f>
        <v>0</v>
      </c>
      <c r="BI266" s="230">
        <f>IF(N266="nulová",J266,0)</f>
        <v>0</v>
      </c>
      <c r="BJ266" s="17" t="s">
        <v>127</v>
      </c>
      <c r="BK266" s="230">
        <f>ROUND(I266*H266,2)</f>
        <v>0</v>
      </c>
      <c r="BL266" s="17" t="s">
        <v>188</v>
      </c>
      <c r="BM266" s="229" t="s">
        <v>439</v>
      </c>
    </row>
    <row r="267" s="2" customFormat="1" ht="44.25" customHeight="1">
      <c r="A267" s="38"/>
      <c r="B267" s="39"/>
      <c r="C267" s="218" t="s">
        <v>443</v>
      </c>
      <c r="D267" s="218" t="s">
        <v>183</v>
      </c>
      <c r="E267" s="219" t="s">
        <v>3567</v>
      </c>
      <c r="F267" s="220" t="s">
        <v>3568</v>
      </c>
      <c r="G267" s="221" t="s">
        <v>235</v>
      </c>
      <c r="H267" s="222">
        <v>1</v>
      </c>
      <c r="I267" s="223"/>
      <c r="J267" s="224">
        <f>ROUND(I267*H267,2)</f>
        <v>0</v>
      </c>
      <c r="K267" s="220" t="s">
        <v>187</v>
      </c>
      <c r="L267" s="44"/>
      <c r="M267" s="225" t="s">
        <v>1</v>
      </c>
      <c r="N267" s="226" t="s">
        <v>45</v>
      </c>
      <c r="O267" s="91"/>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188</v>
      </c>
      <c r="AT267" s="229" t="s">
        <v>183</v>
      </c>
      <c r="AU267" s="229" t="s">
        <v>127</v>
      </c>
      <c r="AY267" s="17" t="s">
        <v>181</v>
      </c>
      <c r="BE267" s="230">
        <f>IF(N267="základní",J267,0)</f>
        <v>0</v>
      </c>
      <c r="BF267" s="230">
        <f>IF(N267="snížená",J267,0)</f>
        <v>0</v>
      </c>
      <c r="BG267" s="230">
        <f>IF(N267="zákl. přenesená",J267,0)</f>
        <v>0</v>
      </c>
      <c r="BH267" s="230">
        <f>IF(N267="sníž. přenesená",J267,0)</f>
        <v>0</v>
      </c>
      <c r="BI267" s="230">
        <f>IF(N267="nulová",J267,0)</f>
        <v>0</v>
      </c>
      <c r="BJ267" s="17" t="s">
        <v>127</v>
      </c>
      <c r="BK267" s="230">
        <f>ROUND(I267*H267,2)</f>
        <v>0</v>
      </c>
      <c r="BL267" s="17" t="s">
        <v>188</v>
      </c>
      <c r="BM267" s="229" t="s">
        <v>446</v>
      </c>
    </row>
    <row r="268" s="2" customFormat="1">
      <c r="A268" s="38"/>
      <c r="B268" s="39"/>
      <c r="C268" s="40"/>
      <c r="D268" s="231" t="s">
        <v>189</v>
      </c>
      <c r="E268" s="40"/>
      <c r="F268" s="232" t="s">
        <v>3569</v>
      </c>
      <c r="G268" s="40"/>
      <c r="H268" s="40"/>
      <c r="I268" s="233"/>
      <c r="J268" s="40"/>
      <c r="K268" s="40"/>
      <c r="L268" s="44"/>
      <c r="M268" s="234"/>
      <c r="N268" s="235"/>
      <c r="O268" s="91"/>
      <c r="P268" s="91"/>
      <c r="Q268" s="91"/>
      <c r="R268" s="91"/>
      <c r="S268" s="91"/>
      <c r="T268" s="92"/>
      <c r="U268" s="38"/>
      <c r="V268" s="38"/>
      <c r="W268" s="38"/>
      <c r="X268" s="38"/>
      <c r="Y268" s="38"/>
      <c r="Z268" s="38"/>
      <c r="AA268" s="38"/>
      <c r="AB268" s="38"/>
      <c r="AC268" s="38"/>
      <c r="AD268" s="38"/>
      <c r="AE268" s="38"/>
      <c r="AT268" s="17" t="s">
        <v>189</v>
      </c>
      <c r="AU268" s="17" t="s">
        <v>127</v>
      </c>
    </row>
    <row r="269" s="2" customFormat="1" ht="24.15" customHeight="1">
      <c r="A269" s="38"/>
      <c r="B269" s="39"/>
      <c r="C269" s="259" t="s">
        <v>313</v>
      </c>
      <c r="D269" s="259" t="s">
        <v>238</v>
      </c>
      <c r="E269" s="260" t="s">
        <v>3570</v>
      </c>
      <c r="F269" s="261" t="s">
        <v>3571</v>
      </c>
      <c r="G269" s="262" t="s">
        <v>235</v>
      </c>
      <c r="H269" s="263">
        <v>1</v>
      </c>
      <c r="I269" s="264"/>
      <c r="J269" s="265">
        <f>ROUND(I269*H269,2)</f>
        <v>0</v>
      </c>
      <c r="K269" s="261" t="s">
        <v>187</v>
      </c>
      <c r="L269" s="266"/>
      <c r="M269" s="267" t="s">
        <v>1</v>
      </c>
      <c r="N269" s="268" t="s">
        <v>45</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208</v>
      </c>
      <c r="AT269" s="229" t="s">
        <v>238</v>
      </c>
      <c r="AU269" s="229" t="s">
        <v>127</v>
      </c>
      <c r="AY269" s="17" t="s">
        <v>181</v>
      </c>
      <c r="BE269" s="230">
        <f>IF(N269="základní",J269,0)</f>
        <v>0</v>
      </c>
      <c r="BF269" s="230">
        <f>IF(N269="snížená",J269,0)</f>
        <v>0</v>
      </c>
      <c r="BG269" s="230">
        <f>IF(N269="zákl. přenesená",J269,0)</f>
        <v>0</v>
      </c>
      <c r="BH269" s="230">
        <f>IF(N269="sníž. přenesená",J269,0)</f>
        <v>0</v>
      </c>
      <c r="BI269" s="230">
        <f>IF(N269="nulová",J269,0)</f>
        <v>0</v>
      </c>
      <c r="BJ269" s="17" t="s">
        <v>127</v>
      </c>
      <c r="BK269" s="230">
        <f>ROUND(I269*H269,2)</f>
        <v>0</v>
      </c>
      <c r="BL269" s="17" t="s">
        <v>188</v>
      </c>
      <c r="BM269" s="229" t="s">
        <v>452</v>
      </c>
    </row>
    <row r="270" s="2" customFormat="1" ht="24.15" customHeight="1">
      <c r="A270" s="38"/>
      <c r="B270" s="39"/>
      <c r="C270" s="218" t="s">
        <v>458</v>
      </c>
      <c r="D270" s="218" t="s">
        <v>183</v>
      </c>
      <c r="E270" s="219" t="s">
        <v>3572</v>
      </c>
      <c r="F270" s="220" t="s">
        <v>3573</v>
      </c>
      <c r="G270" s="221" t="s">
        <v>241</v>
      </c>
      <c r="H270" s="222">
        <v>55.799999999999997</v>
      </c>
      <c r="I270" s="223"/>
      <c r="J270" s="224">
        <f>ROUND(I270*H270,2)</f>
        <v>0</v>
      </c>
      <c r="K270" s="220" t="s">
        <v>187</v>
      </c>
      <c r="L270" s="44"/>
      <c r="M270" s="225" t="s">
        <v>1</v>
      </c>
      <c r="N270" s="226" t="s">
        <v>45</v>
      </c>
      <c r="O270" s="91"/>
      <c r="P270" s="227">
        <f>O270*H270</f>
        <v>0</v>
      </c>
      <c r="Q270" s="227">
        <v>0</v>
      </c>
      <c r="R270" s="227">
        <f>Q270*H270</f>
        <v>0</v>
      </c>
      <c r="S270" s="227">
        <v>0</v>
      </c>
      <c r="T270" s="228">
        <f>S270*H270</f>
        <v>0</v>
      </c>
      <c r="U270" s="38"/>
      <c r="V270" s="38"/>
      <c r="W270" s="38"/>
      <c r="X270" s="38"/>
      <c r="Y270" s="38"/>
      <c r="Z270" s="38"/>
      <c r="AA270" s="38"/>
      <c r="AB270" s="38"/>
      <c r="AC270" s="38"/>
      <c r="AD270" s="38"/>
      <c r="AE270" s="38"/>
      <c r="AR270" s="229" t="s">
        <v>188</v>
      </c>
      <c r="AT270" s="229" t="s">
        <v>183</v>
      </c>
      <c r="AU270" s="229" t="s">
        <v>127</v>
      </c>
      <c r="AY270" s="17" t="s">
        <v>181</v>
      </c>
      <c r="BE270" s="230">
        <f>IF(N270="základní",J270,0)</f>
        <v>0</v>
      </c>
      <c r="BF270" s="230">
        <f>IF(N270="snížená",J270,0)</f>
        <v>0</v>
      </c>
      <c r="BG270" s="230">
        <f>IF(N270="zákl. přenesená",J270,0)</f>
        <v>0</v>
      </c>
      <c r="BH270" s="230">
        <f>IF(N270="sníž. přenesená",J270,0)</f>
        <v>0</v>
      </c>
      <c r="BI270" s="230">
        <f>IF(N270="nulová",J270,0)</f>
        <v>0</v>
      </c>
      <c r="BJ270" s="17" t="s">
        <v>127</v>
      </c>
      <c r="BK270" s="230">
        <f>ROUND(I270*H270,2)</f>
        <v>0</v>
      </c>
      <c r="BL270" s="17" t="s">
        <v>188</v>
      </c>
      <c r="BM270" s="229" t="s">
        <v>461</v>
      </c>
    </row>
    <row r="271" s="2" customFormat="1">
      <c r="A271" s="38"/>
      <c r="B271" s="39"/>
      <c r="C271" s="40"/>
      <c r="D271" s="231" t="s">
        <v>189</v>
      </c>
      <c r="E271" s="40"/>
      <c r="F271" s="232" t="s">
        <v>3574</v>
      </c>
      <c r="G271" s="40"/>
      <c r="H271" s="40"/>
      <c r="I271" s="233"/>
      <c r="J271" s="40"/>
      <c r="K271" s="40"/>
      <c r="L271" s="44"/>
      <c r="M271" s="234"/>
      <c r="N271" s="235"/>
      <c r="O271" s="91"/>
      <c r="P271" s="91"/>
      <c r="Q271" s="91"/>
      <c r="R271" s="91"/>
      <c r="S271" s="91"/>
      <c r="T271" s="92"/>
      <c r="U271" s="38"/>
      <c r="V271" s="38"/>
      <c r="W271" s="38"/>
      <c r="X271" s="38"/>
      <c r="Y271" s="38"/>
      <c r="Z271" s="38"/>
      <c r="AA271" s="38"/>
      <c r="AB271" s="38"/>
      <c r="AC271" s="38"/>
      <c r="AD271" s="38"/>
      <c r="AE271" s="38"/>
      <c r="AT271" s="17" t="s">
        <v>189</v>
      </c>
      <c r="AU271" s="17" t="s">
        <v>127</v>
      </c>
    </row>
    <row r="272" s="2" customFormat="1" ht="21.75" customHeight="1">
      <c r="A272" s="38"/>
      <c r="B272" s="39"/>
      <c r="C272" s="218" t="s">
        <v>317</v>
      </c>
      <c r="D272" s="218" t="s">
        <v>183</v>
      </c>
      <c r="E272" s="219" t="s">
        <v>3575</v>
      </c>
      <c r="F272" s="220" t="s">
        <v>3576</v>
      </c>
      <c r="G272" s="221" t="s">
        <v>241</v>
      </c>
      <c r="H272" s="222">
        <v>39.200000000000003</v>
      </c>
      <c r="I272" s="223"/>
      <c r="J272" s="224">
        <f>ROUND(I272*H272,2)</f>
        <v>0</v>
      </c>
      <c r="K272" s="220" t="s">
        <v>187</v>
      </c>
      <c r="L272" s="44"/>
      <c r="M272" s="225" t="s">
        <v>1</v>
      </c>
      <c r="N272" s="226" t="s">
        <v>45</v>
      </c>
      <c r="O272" s="91"/>
      <c r="P272" s="227">
        <f>O272*H272</f>
        <v>0</v>
      </c>
      <c r="Q272" s="227">
        <v>0</v>
      </c>
      <c r="R272" s="227">
        <f>Q272*H272</f>
        <v>0</v>
      </c>
      <c r="S272" s="227">
        <v>0</v>
      </c>
      <c r="T272" s="228">
        <f>S272*H272</f>
        <v>0</v>
      </c>
      <c r="U272" s="38"/>
      <c r="V272" s="38"/>
      <c r="W272" s="38"/>
      <c r="X272" s="38"/>
      <c r="Y272" s="38"/>
      <c r="Z272" s="38"/>
      <c r="AA272" s="38"/>
      <c r="AB272" s="38"/>
      <c r="AC272" s="38"/>
      <c r="AD272" s="38"/>
      <c r="AE272" s="38"/>
      <c r="AR272" s="229" t="s">
        <v>188</v>
      </c>
      <c r="AT272" s="229" t="s">
        <v>183</v>
      </c>
      <c r="AU272" s="229" t="s">
        <v>127</v>
      </c>
      <c r="AY272" s="17" t="s">
        <v>181</v>
      </c>
      <c r="BE272" s="230">
        <f>IF(N272="základní",J272,0)</f>
        <v>0</v>
      </c>
      <c r="BF272" s="230">
        <f>IF(N272="snížená",J272,0)</f>
        <v>0</v>
      </c>
      <c r="BG272" s="230">
        <f>IF(N272="zákl. přenesená",J272,0)</f>
        <v>0</v>
      </c>
      <c r="BH272" s="230">
        <f>IF(N272="sníž. přenesená",J272,0)</f>
        <v>0</v>
      </c>
      <c r="BI272" s="230">
        <f>IF(N272="nulová",J272,0)</f>
        <v>0</v>
      </c>
      <c r="BJ272" s="17" t="s">
        <v>127</v>
      </c>
      <c r="BK272" s="230">
        <f>ROUND(I272*H272,2)</f>
        <v>0</v>
      </c>
      <c r="BL272" s="17" t="s">
        <v>188</v>
      </c>
      <c r="BM272" s="229" t="s">
        <v>470</v>
      </c>
    </row>
    <row r="273" s="2" customFormat="1">
      <c r="A273" s="38"/>
      <c r="B273" s="39"/>
      <c r="C273" s="40"/>
      <c r="D273" s="231" t="s">
        <v>189</v>
      </c>
      <c r="E273" s="40"/>
      <c r="F273" s="232" t="s">
        <v>3577</v>
      </c>
      <c r="G273" s="40"/>
      <c r="H273" s="40"/>
      <c r="I273" s="233"/>
      <c r="J273" s="40"/>
      <c r="K273" s="40"/>
      <c r="L273" s="44"/>
      <c r="M273" s="234"/>
      <c r="N273" s="235"/>
      <c r="O273" s="91"/>
      <c r="P273" s="91"/>
      <c r="Q273" s="91"/>
      <c r="R273" s="91"/>
      <c r="S273" s="91"/>
      <c r="T273" s="92"/>
      <c r="U273" s="38"/>
      <c r="V273" s="38"/>
      <c r="W273" s="38"/>
      <c r="X273" s="38"/>
      <c r="Y273" s="38"/>
      <c r="Z273" s="38"/>
      <c r="AA273" s="38"/>
      <c r="AB273" s="38"/>
      <c r="AC273" s="38"/>
      <c r="AD273" s="38"/>
      <c r="AE273" s="38"/>
      <c r="AT273" s="17" t="s">
        <v>189</v>
      </c>
      <c r="AU273" s="17" t="s">
        <v>127</v>
      </c>
    </row>
    <row r="274" s="2" customFormat="1" ht="24.15" customHeight="1">
      <c r="A274" s="38"/>
      <c r="B274" s="39"/>
      <c r="C274" s="218" t="s">
        <v>476</v>
      </c>
      <c r="D274" s="218" t="s">
        <v>183</v>
      </c>
      <c r="E274" s="219" t="s">
        <v>3578</v>
      </c>
      <c r="F274" s="220" t="s">
        <v>3579</v>
      </c>
      <c r="G274" s="221" t="s">
        <v>235</v>
      </c>
      <c r="H274" s="222">
        <v>5</v>
      </c>
      <c r="I274" s="223"/>
      <c r="J274" s="224">
        <f>ROUND(I274*H274,2)</f>
        <v>0</v>
      </c>
      <c r="K274" s="220" t="s">
        <v>187</v>
      </c>
      <c r="L274" s="44"/>
      <c r="M274" s="225" t="s">
        <v>1</v>
      </c>
      <c r="N274" s="226" t="s">
        <v>45</v>
      </c>
      <c r="O274" s="91"/>
      <c r="P274" s="227">
        <f>O274*H274</f>
        <v>0</v>
      </c>
      <c r="Q274" s="227">
        <v>0</v>
      </c>
      <c r="R274" s="227">
        <f>Q274*H274</f>
        <v>0</v>
      </c>
      <c r="S274" s="227">
        <v>0</v>
      </c>
      <c r="T274" s="228">
        <f>S274*H274</f>
        <v>0</v>
      </c>
      <c r="U274" s="38"/>
      <c r="V274" s="38"/>
      <c r="W274" s="38"/>
      <c r="X274" s="38"/>
      <c r="Y274" s="38"/>
      <c r="Z274" s="38"/>
      <c r="AA274" s="38"/>
      <c r="AB274" s="38"/>
      <c r="AC274" s="38"/>
      <c r="AD274" s="38"/>
      <c r="AE274" s="38"/>
      <c r="AR274" s="229" t="s">
        <v>188</v>
      </c>
      <c r="AT274" s="229" t="s">
        <v>183</v>
      </c>
      <c r="AU274" s="229" t="s">
        <v>127</v>
      </c>
      <c r="AY274" s="17" t="s">
        <v>181</v>
      </c>
      <c r="BE274" s="230">
        <f>IF(N274="základní",J274,0)</f>
        <v>0</v>
      </c>
      <c r="BF274" s="230">
        <f>IF(N274="snížená",J274,0)</f>
        <v>0</v>
      </c>
      <c r="BG274" s="230">
        <f>IF(N274="zákl. přenesená",J274,0)</f>
        <v>0</v>
      </c>
      <c r="BH274" s="230">
        <f>IF(N274="sníž. přenesená",J274,0)</f>
        <v>0</v>
      </c>
      <c r="BI274" s="230">
        <f>IF(N274="nulová",J274,0)</f>
        <v>0</v>
      </c>
      <c r="BJ274" s="17" t="s">
        <v>127</v>
      </c>
      <c r="BK274" s="230">
        <f>ROUND(I274*H274,2)</f>
        <v>0</v>
      </c>
      <c r="BL274" s="17" t="s">
        <v>188</v>
      </c>
      <c r="BM274" s="229" t="s">
        <v>479</v>
      </c>
    </row>
    <row r="275" s="2" customFormat="1">
      <c r="A275" s="38"/>
      <c r="B275" s="39"/>
      <c r="C275" s="40"/>
      <c r="D275" s="231" t="s">
        <v>189</v>
      </c>
      <c r="E275" s="40"/>
      <c r="F275" s="232" t="s">
        <v>3580</v>
      </c>
      <c r="G275" s="40"/>
      <c r="H275" s="40"/>
      <c r="I275" s="233"/>
      <c r="J275" s="40"/>
      <c r="K275" s="40"/>
      <c r="L275" s="44"/>
      <c r="M275" s="234"/>
      <c r="N275" s="235"/>
      <c r="O275" s="91"/>
      <c r="P275" s="91"/>
      <c r="Q275" s="91"/>
      <c r="R275" s="91"/>
      <c r="S275" s="91"/>
      <c r="T275" s="92"/>
      <c r="U275" s="38"/>
      <c r="V275" s="38"/>
      <c r="W275" s="38"/>
      <c r="X275" s="38"/>
      <c r="Y275" s="38"/>
      <c r="Z275" s="38"/>
      <c r="AA275" s="38"/>
      <c r="AB275" s="38"/>
      <c r="AC275" s="38"/>
      <c r="AD275" s="38"/>
      <c r="AE275" s="38"/>
      <c r="AT275" s="17" t="s">
        <v>189</v>
      </c>
      <c r="AU275" s="17" t="s">
        <v>127</v>
      </c>
    </row>
    <row r="276" s="2" customFormat="1" ht="44.25" customHeight="1">
      <c r="A276" s="38"/>
      <c r="B276" s="39"/>
      <c r="C276" s="218" t="s">
        <v>325</v>
      </c>
      <c r="D276" s="218" t="s">
        <v>183</v>
      </c>
      <c r="E276" s="219" t="s">
        <v>3581</v>
      </c>
      <c r="F276" s="220" t="s">
        <v>3582</v>
      </c>
      <c r="G276" s="221" t="s">
        <v>235</v>
      </c>
      <c r="H276" s="222">
        <v>1</v>
      </c>
      <c r="I276" s="223"/>
      <c r="J276" s="224">
        <f>ROUND(I276*H276,2)</f>
        <v>0</v>
      </c>
      <c r="K276" s="220" t="s">
        <v>729</v>
      </c>
      <c r="L276" s="44"/>
      <c r="M276" s="225" t="s">
        <v>1</v>
      </c>
      <c r="N276" s="226" t="s">
        <v>45</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188</v>
      </c>
      <c r="AT276" s="229" t="s">
        <v>183</v>
      </c>
      <c r="AU276" s="229" t="s">
        <v>127</v>
      </c>
      <c r="AY276" s="17" t="s">
        <v>181</v>
      </c>
      <c r="BE276" s="230">
        <f>IF(N276="základní",J276,0)</f>
        <v>0</v>
      </c>
      <c r="BF276" s="230">
        <f>IF(N276="snížená",J276,0)</f>
        <v>0</v>
      </c>
      <c r="BG276" s="230">
        <f>IF(N276="zákl. přenesená",J276,0)</f>
        <v>0</v>
      </c>
      <c r="BH276" s="230">
        <f>IF(N276="sníž. přenesená",J276,0)</f>
        <v>0</v>
      </c>
      <c r="BI276" s="230">
        <f>IF(N276="nulová",J276,0)</f>
        <v>0</v>
      </c>
      <c r="BJ276" s="17" t="s">
        <v>127</v>
      </c>
      <c r="BK276" s="230">
        <f>ROUND(I276*H276,2)</f>
        <v>0</v>
      </c>
      <c r="BL276" s="17" t="s">
        <v>188</v>
      </c>
      <c r="BM276" s="229" t="s">
        <v>483</v>
      </c>
    </row>
    <row r="277" s="2" customFormat="1" ht="24.15" customHeight="1">
      <c r="A277" s="38"/>
      <c r="B277" s="39"/>
      <c r="C277" s="259" t="s">
        <v>487</v>
      </c>
      <c r="D277" s="259" t="s">
        <v>238</v>
      </c>
      <c r="E277" s="260" t="s">
        <v>3583</v>
      </c>
      <c r="F277" s="261" t="s">
        <v>3584</v>
      </c>
      <c r="G277" s="262" t="s">
        <v>235</v>
      </c>
      <c r="H277" s="263">
        <v>1</v>
      </c>
      <c r="I277" s="264"/>
      <c r="J277" s="265">
        <f>ROUND(I277*H277,2)</f>
        <v>0</v>
      </c>
      <c r="K277" s="261" t="s">
        <v>187</v>
      </c>
      <c r="L277" s="266"/>
      <c r="M277" s="267" t="s">
        <v>1</v>
      </c>
      <c r="N277" s="268" t="s">
        <v>45</v>
      </c>
      <c r="O277" s="91"/>
      <c r="P277" s="227">
        <f>O277*H277</f>
        <v>0</v>
      </c>
      <c r="Q277" s="227">
        <v>0</v>
      </c>
      <c r="R277" s="227">
        <f>Q277*H277</f>
        <v>0</v>
      </c>
      <c r="S277" s="227">
        <v>0</v>
      </c>
      <c r="T277" s="228">
        <f>S277*H277</f>
        <v>0</v>
      </c>
      <c r="U277" s="38"/>
      <c r="V277" s="38"/>
      <c r="W277" s="38"/>
      <c r="X277" s="38"/>
      <c r="Y277" s="38"/>
      <c r="Z277" s="38"/>
      <c r="AA277" s="38"/>
      <c r="AB277" s="38"/>
      <c r="AC277" s="38"/>
      <c r="AD277" s="38"/>
      <c r="AE277" s="38"/>
      <c r="AR277" s="229" t="s">
        <v>208</v>
      </c>
      <c r="AT277" s="229" t="s">
        <v>238</v>
      </c>
      <c r="AU277" s="229" t="s">
        <v>127</v>
      </c>
      <c r="AY277" s="17" t="s">
        <v>181</v>
      </c>
      <c r="BE277" s="230">
        <f>IF(N277="základní",J277,0)</f>
        <v>0</v>
      </c>
      <c r="BF277" s="230">
        <f>IF(N277="snížená",J277,0)</f>
        <v>0</v>
      </c>
      <c r="BG277" s="230">
        <f>IF(N277="zákl. přenesená",J277,0)</f>
        <v>0</v>
      </c>
      <c r="BH277" s="230">
        <f>IF(N277="sníž. přenesená",J277,0)</f>
        <v>0</v>
      </c>
      <c r="BI277" s="230">
        <f>IF(N277="nulová",J277,0)</f>
        <v>0</v>
      </c>
      <c r="BJ277" s="17" t="s">
        <v>127</v>
      </c>
      <c r="BK277" s="230">
        <f>ROUND(I277*H277,2)</f>
        <v>0</v>
      </c>
      <c r="BL277" s="17" t="s">
        <v>188</v>
      </c>
      <c r="BM277" s="229" t="s">
        <v>490</v>
      </c>
    </row>
    <row r="278" s="2" customFormat="1" ht="24.15" customHeight="1">
      <c r="A278" s="38"/>
      <c r="B278" s="39"/>
      <c r="C278" s="218" t="s">
        <v>333</v>
      </c>
      <c r="D278" s="218" t="s">
        <v>183</v>
      </c>
      <c r="E278" s="219" t="s">
        <v>3585</v>
      </c>
      <c r="F278" s="220" t="s">
        <v>3586</v>
      </c>
      <c r="G278" s="221" t="s">
        <v>235</v>
      </c>
      <c r="H278" s="222">
        <v>3</v>
      </c>
      <c r="I278" s="223"/>
      <c r="J278" s="224">
        <f>ROUND(I278*H278,2)</f>
        <v>0</v>
      </c>
      <c r="K278" s="220" t="s">
        <v>187</v>
      </c>
      <c r="L278" s="44"/>
      <c r="M278" s="225" t="s">
        <v>1</v>
      </c>
      <c r="N278" s="226" t="s">
        <v>45</v>
      </c>
      <c r="O278" s="91"/>
      <c r="P278" s="227">
        <f>O278*H278</f>
        <v>0</v>
      </c>
      <c r="Q278" s="227">
        <v>0</v>
      </c>
      <c r="R278" s="227">
        <f>Q278*H278</f>
        <v>0</v>
      </c>
      <c r="S278" s="227">
        <v>0</v>
      </c>
      <c r="T278" s="228">
        <f>S278*H278</f>
        <v>0</v>
      </c>
      <c r="U278" s="38"/>
      <c r="V278" s="38"/>
      <c r="W278" s="38"/>
      <c r="X278" s="38"/>
      <c r="Y278" s="38"/>
      <c r="Z278" s="38"/>
      <c r="AA278" s="38"/>
      <c r="AB278" s="38"/>
      <c r="AC278" s="38"/>
      <c r="AD278" s="38"/>
      <c r="AE278" s="38"/>
      <c r="AR278" s="229" t="s">
        <v>188</v>
      </c>
      <c r="AT278" s="229" t="s">
        <v>183</v>
      </c>
      <c r="AU278" s="229" t="s">
        <v>127</v>
      </c>
      <c r="AY278" s="17" t="s">
        <v>181</v>
      </c>
      <c r="BE278" s="230">
        <f>IF(N278="základní",J278,0)</f>
        <v>0</v>
      </c>
      <c r="BF278" s="230">
        <f>IF(N278="snížená",J278,0)</f>
        <v>0</v>
      </c>
      <c r="BG278" s="230">
        <f>IF(N278="zákl. přenesená",J278,0)</f>
        <v>0</v>
      </c>
      <c r="BH278" s="230">
        <f>IF(N278="sníž. přenesená",J278,0)</f>
        <v>0</v>
      </c>
      <c r="BI278" s="230">
        <f>IF(N278="nulová",J278,0)</f>
        <v>0</v>
      </c>
      <c r="BJ278" s="17" t="s">
        <v>127</v>
      </c>
      <c r="BK278" s="230">
        <f>ROUND(I278*H278,2)</f>
        <v>0</v>
      </c>
      <c r="BL278" s="17" t="s">
        <v>188</v>
      </c>
      <c r="BM278" s="229" t="s">
        <v>494</v>
      </c>
    </row>
    <row r="279" s="2" customFormat="1">
      <c r="A279" s="38"/>
      <c r="B279" s="39"/>
      <c r="C279" s="40"/>
      <c r="D279" s="231" t="s">
        <v>189</v>
      </c>
      <c r="E279" s="40"/>
      <c r="F279" s="232" t="s">
        <v>3587</v>
      </c>
      <c r="G279" s="40"/>
      <c r="H279" s="40"/>
      <c r="I279" s="233"/>
      <c r="J279" s="40"/>
      <c r="K279" s="40"/>
      <c r="L279" s="44"/>
      <c r="M279" s="234"/>
      <c r="N279" s="235"/>
      <c r="O279" s="91"/>
      <c r="P279" s="91"/>
      <c r="Q279" s="91"/>
      <c r="R279" s="91"/>
      <c r="S279" s="91"/>
      <c r="T279" s="92"/>
      <c r="U279" s="38"/>
      <c r="V279" s="38"/>
      <c r="W279" s="38"/>
      <c r="X279" s="38"/>
      <c r="Y279" s="38"/>
      <c r="Z279" s="38"/>
      <c r="AA279" s="38"/>
      <c r="AB279" s="38"/>
      <c r="AC279" s="38"/>
      <c r="AD279" s="38"/>
      <c r="AE279" s="38"/>
      <c r="AT279" s="17" t="s">
        <v>189</v>
      </c>
      <c r="AU279" s="17" t="s">
        <v>127</v>
      </c>
    </row>
    <row r="280" s="2" customFormat="1" ht="24.15" customHeight="1">
      <c r="A280" s="38"/>
      <c r="B280" s="39"/>
      <c r="C280" s="259" t="s">
        <v>500</v>
      </c>
      <c r="D280" s="259" t="s">
        <v>238</v>
      </c>
      <c r="E280" s="260" t="s">
        <v>3588</v>
      </c>
      <c r="F280" s="261" t="s">
        <v>3589</v>
      </c>
      <c r="G280" s="262" t="s">
        <v>235</v>
      </c>
      <c r="H280" s="263">
        <v>3</v>
      </c>
      <c r="I280" s="264"/>
      <c r="J280" s="265">
        <f>ROUND(I280*H280,2)</f>
        <v>0</v>
      </c>
      <c r="K280" s="261" t="s">
        <v>729</v>
      </c>
      <c r="L280" s="266"/>
      <c r="M280" s="267" t="s">
        <v>1</v>
      </c>
      <c r="N280" s="268" t="s">
        <v>45</v>
      </c>
      <c r="O280" s="91"/>
      <c r="P280" s="227">
        <f>O280*H280</f>
        <v>0</v>
      </c>
      <c r="Q280" s="227">
        <v>0</v>
      </c>
      <c r="R280" s="227">
        <f>Q280*H280</f>
        <v>0</v>
      </c>
      <c r="S280" s="227">
        <v>0</v>
      </c>
      <c r="T280" s="228">
        <f>S280*H280</f>
        <v>0</v>
      </c>
      <c r="U280" s="38"/>
      <c r="V280" s="38"/>
      <c r="W280" s="38"/>
      <c r="X280" s="38"/>
      <c r="Y280" s="38"/>
      <c r="Z280" s="38"/>
      <c r="AA280" s="38"/>
      <c r="AB280" s="38"/>
      <c r="AC280" s="38"/>
      <c r="AD280" s="38"/>
      <c r="AE280" s="38"/>
      <c r="AR280" s="229" t="s">
        <v>208</v>
      </c>
      <c r="AT280" s="229" t="s">
        <v>238</v>
      </c>
      <c r="AU280" s="229" t="s">
        <v>127</v>
      </c>
      <c r="AY280" s="17" t="s">
        <v>181</v>
      </c>
      <c r="BE280" s="230">
        <f>IF(N280="základní",J280,0)</f>
        <v>0</v>
      </c>
      <c r="BF280" s="230">
        <f>IF(N280="snížená",J280,0)</f>
        <v>0</v>
      </c>
      <c r="BG280" s="230">
        <f>IF(N280="zákl. přenesená",J280,0)</f>
        <v>0</v>
      </c>
      <c r="BH280" s="230">
        <f>IF(N280="sníž. přenesená",J280,0)</f>
        <v>0</v>
      </c>
      <c r="BI280" s="230">
        <f>IF(N280="nulová",J280,0)</f>
        <v>0</v>
      </c>
      <c r="BJ280" s="17" t="s">
        <v>127</v>
      </c>
      <c r="BK280" s="230">
        <f>ROUND(I280*H280,2)</f>
        <v>0</v>
      </c>
      <c r="BL280" s="17" t="s">
        <v>188</v>
      </c>
      <c r="BM280" s="229" t="s">
        <v>503</v>
      </c>
    </row>
    <row r="281" s="2" customFormat="1" ht="24.15" customHeight="1">
      <c r="A281" s="38"/>
      <c r="B281" s="39"/>
      <c r="C281" s="218" t="s">
        <v>342</v>
      </c>
      <c r="D281" s="218" t="s">
        <v>183</v>
      </c>
      <c r="E281" s="219" t="s">
        <v>3590</v>
      </c>
      <c r="F281" s="220" t="s">
        <v>3591</v>
      </c>
      <c r="G281" s="221" t="s">
        <v>235</v>
      </c>
      <c r="H281" s="222">
        <v>1</v>
      </c>
      <c r="I281" s="223"/>
      <c r="J281" s="224">
        <f>ROUND(I281*H281,2)</f>
        <v>0</v>
      </c>
      <c r="K281" s="220" t="s">
        <v>187</v>
      </c>
      <c r="L281" s="44"/>
      <c r="M281" s="225" t="s">
        <v>1</v>
      </c>
      <c r="N281" s="226" t="s">
        <v>45</v>
      </c>
      <c r="O281" s="91"/>
      <c r="P281" s="227">
        <f>O281*H281</f>
        <v>0</v>
      </c>
      <c r="Q281" s="227">
        <v>0</v>
      </c>
      <c r="R281" s="227">
        <f>Q281*H281</f>
        <v>0</v>
      </c>
      <c r="S281" s="227">
        <v>0</v>
      </c>
      <c r="T281" s="228">
        <f>S281*H281</f>
        <v>0</v>
      </c>
      <c r="U281" s="38"/>
      <c r="V281" s="38"/>
      <c r="W281" s="38"/>
      <c r="X281" s="38"/>
      <c r="Y281" s="38"/>
      <c r="Z281" s="38"/>
      <c r="AA281" s="38"/>
      <c r="AB281" s="38"/>
      <c r="AC281" s="38"/>
      <c r="AD281" s="38"/>
      <c r="AE281" s="38"/>
      <c r="AR281" s="229" t="s">
        <v>188</v>
      </c>
      <c r="AT281" s="229" t="s">
        <v>183</v>
      </c>
      <c r="AU281" s="229" t="s">
        <v>127</v>
      </c>
      <c r="AY281" s="17" t="s">
        <v>181</v>
      </c>
      <c r="BE281" s="230">
        <f>IF(N281="základní",J281,0)</f>
        <v>0</v>
      </c>
      <c r="BF281" s="230">
        <f>IF(N281="snížená",J281,0)</f>
        <v>0</v>
      </c>
      <c r="BG281" s="230">
        <f>IF(N281="zákl. přenesená",J281,0)</f>
        <v>0</v>
      </c>
      <c r="BH281" s="230">
        <f>IF(N281="sníž. přenesená",J281,0)</f>
        <v>0</v>
      </c>
      <c r="BI281" s="230">
        <f>IF(N281="nulová",J281,0)</f>
        <v>0</v>
      </c>
      <c r="BJ281" s="17" t="s">
        <v>127</v>
      </c>
      <c r="BK281" s="230">
        <f>ROUND(I281*H281,2)</f>
        <v>0</v>
      </c>
      <c r="BL281" s="17" t="s">
        <v>188</v>
      </c>
      <c r="BM281" s="229" t="s">
        <v>507</v>
      </c>
    </row>
    <row r="282" s="2" customFormat="1">
      <c r="A282" s="38"/>
      <c r="B282" s="39"/>
      <c r="C282" s="40"/>
      <c r="D282" s="231" t="s">
        <v>189</v>
      </c>
      <c r="E282" s="40"/>
      <c r="F282" s="232" t="s">
        <v>3592</v>
      </c>
      <c r="G282" s="40"/>
      <c r="H282" s="40"/>
      <c r="I282" s="233"/>
      <c r="J282" s="40"/>
      <c r="K282" s="40"/>
      <c r="L282" s="44"/>
      <c r="M282" s="234"/>
      <c r="N282" s="235"/>
      <c r="O282" s="91"/>
      <c r="P282" s="91"/>
      <c r="Q282" s="91"/>
      <c r="R282" s="91"/>
      <c r="S282" s="91"/>
      <c r="T282" s="92"/>
      <c r="U282" s="38"/>
      <c r="V282" s="38"/>
      <c r="W282" s="38"/>
      <c r="X282" s="38"/>
      <c r="Y282" s="38"/>
      <c r="Z282" s="38"/>
      <c r="AA282" s="38"/>
      <c r="AB282" s="38"/>
      <c r="AC282" s="38"/>
      <c r="AD282" s="38"/>
      <c r="AE282" s="38"/>
      <c r="AT282" s="17" t="s">
        <v>189</v>
      </c>
      <c r="AU282" s="17" t="s">
        <v>127</v>
      </c>
    </row>
    <row r="283" s="2" customFormat="1" ht="16.5" customHeight="1">
      <c r="A283" s="38"/>
      <c r="B283" s="39"/>
      <c r="C283" s="259" t="s">
        <v>511</v>
      </c>
      <c r="D283" s="259" t="s">
        <v>238</v>
      </c>
      <c r="E283" s="260" t="s">
        <v>3593</v>
      </c>
      <c r="F283" s="261" t="s">
        <v>3594</v>
      </c>
      <c r="G283" s="262" t="s">
        <v>235</v>
      </c>
      <c r="H283" s="263">
        <v>1</v>
      </c>
      <c r="I283" s="264"/>
      <c r="J283" s="265">
        <f>ROUND(I283*H283,2)</f>
        <v>0</v>
      </c>
      <c r="K283" s="261" t="s">
        <v>187</v>
      </c>
      <c r="L283" s="266"/>
      <c r="M283" s="267" t="s">
        <v>1</v>
      </c>
      <c r="N283" s="268" t="s">
        <v>45</v>
      </c>
      <c r="O283" s="91"/>
      <c r="P283" s="227">
        <f>O283*H283</f>
        <v>0</v>
      </c>
      <c r="Q283" s="227">
        <v>0</v>
      </c>
      <c r="R283" s="227">
        <f>Q283*H283</f>
        <v>0</v>
      </c>
      <c r="S283" s="227">
        <v>0</v>
      </c>
      <c r="T283" s="228">
        <f>S283*H283</f>
        <v>0</v>
      </c>
      <c r="U283" s="38"/>
      <c r="V283" s="38"/>
      <c r="W283" s="38"/>
      <c r="X283" s="38"/>
      <c r="Y283" s="38"/>
      <c r="Z283" s="38"/>
      <c r="AA283" s="38"/>
      <c r="AB283" s="38"/>
      <c r="AC283" s="38"/>
      <c r="AD283" s="38"/>
      <c r="AE283" s="38"/>
      <c r="AR283" s="229" t="s">
        <v>208</v>
      </c>
      <c r="AT283" s="229" t="s">
        <v>238</v>
      </c>
      <c r="AU283" s="229" t="s">
        <v>127</v>
      </c>
      <c r="AY283" s="17" t="s">
        <v>181</v>
      </c>
      <c r="BE283" s="230">
        <f>IF(N283="základní",J283,0)</f>
        <v>0</v>
      </c>
      <c r="BF283" s="230">
        <f>IF(N283="snížená",J283,0)</f>
        <v>0</v>
      </c>
      <c r="BG283" s="230">
        <f>IF(N283="zákl. přenesená",J283,0)</f>
        <v>0</v>
      </c>
      <c r="BH283" s="230">
        <f>IF(N283="sníž. přenesená",J283,0)</f>
        <v>0</v>
      </c>
      <c r="BI283" s="230">
        <f>IF(N283="nulová",J283,0)</f>
        <v>0</v>
      </c>
      <c r="BJ283" s="17" t="s">
        <v>127</v>
      </c>
      <c r="BK283" s="230">
        <f>ROUND(I283*H283,2)</f>
        <v>0</v>
      </c>
      <c r="BL283" s="17" t="s">
        <v>188</v>
      </c>
      <c r="BM283" s="229" t="s">
        <v>514</v>
      </c>
    </row>
    <row r="284" s="2" customFormat="1" ht="24.15" customHeight="1">
      <c r="A284" s="38"/>
      <c r="B284" s="39"/>
      <c r="C284" s="218" t="s">
        <v>348</v>
      </c>
      <c r="D284" s="218" t="s">
        <v>183</v>
      </c>
      <c r="E284" s="219" t="s">
        <v>3595</v>
      </c>
      <c r="F284" s="220" t="s">
        <v>3596</v>
      </c>
      <c r="G284" s="221" t="s">
        <v>235</v>
      </c>
      <c r="H284" s="222">
        <v>2</v>
      </c>
      <c r="I284" s="223"/>
      <c r="J284" s="224">
        <f>ROUND(I284*H284,2)</f>
        <v>0</v>
      </c>
      <c r="K284" s="220" t="s">
        <v>187</v>
      </c>
      <c r="L284" s="44"/>
      <c r="M284" s="225" t="s">
        <v>1</v>
      </c>
      <c r="N284" s="226" t="s">
        <v>45</v>
      </c>
      <c r="O284" s="91"/>
      <c r="P284" s="227">
        <f>O284*H284</f>
        <v>0</v>
      </c>
      <c r="Q284" s="227">
        <v>0</v>
      </c>
      <c r="R284" s="227">
        <f>Q284*H284</f>
        <v>0</v>
      </c>
      <c r="S284" s="227">
        <v>0</v>
      </c>
      <c r="T284" s="228">
        <f>S284*H284</f>
        <v>0</v>
      </c>
      <c r="U284" s="38"/>
      <c r="V284" s="38"/>
      <c r="W284" s="38"/>
      <c r="X284" s="38"/>
      <c r="Y284" s="38"/>
      <c r="Z284" s="38"/>
      <c r="AA284" s="38"/>
      <c r="AB284" s="38"/>
      <c r="AC284" s="38"/>
      <c r="AD284" s="38"/>
      <c r="AE284" s="38"/>
      <c r="AR284" s="229" t="s">
        <v>188</v>
      </c>
      <c r="AT284" s="229" t="s">
        <v>183</v>
      </c>
      <c r="AU284" s="229" t="s">
        <v>127</v>
      </c>
      <c r="AY284" s="17" t="s">
        <v>181</v>
      </c>
      <c r="BE284" s="230">
        <f>IF(N284="základní",J284,0)</f>
        <v>0</v>
      </c>
      <c r="BF284" s="230">
        <f>IF(N284="snížená",J284,0)</f>
        <v>0</v>
      </c>
      <c r="BG284" s="230">
        <f>IF(N284="zákl. přenesená",J284,0)</f>
        <v>0</v>
      </c>
      <c r="BH284" s="230">
        <f>IF(N284="sníž. přenesená",J284,0)</f>
        <v>0</v>
      </c>
      <c r="BI284" s="230">
        <f>IF(N284="nulová",J284,0)</f>
        <v>0</v>
      </c>
      <c r="BJ284" s="17" t="s">
        <v>127</v>
      </c>
      <c r="BK284" s="230">
        <f>ROUND(I284*H284,2)</f>
        <v>0</v>
      </c>
      <c r="BL284" s="17" t="s">
        <v>188</v>
      </c>
      <c r="BM284" s="229" t="s">
        <v>519</v>
      </c>
    </row>
    <row r="285" s="2" customFormat="1">
      <c r="A285" s="38"/>
      <c r="B285" s="39"/>
      <c r="C285" s="40"/>
      <c r="D285" s="231" t="s">
        <v>189</v>
      </c>
      <c r="E285" s="40"/>
      <c r="F285" s="232" t="s">
        <v>3597</v>
      </c>
      <c r="G285" s="40"/>
      <c r="H285" s="40"/>
      <c r="I285" s="233"/>
      <c r="J285" s="40"/>
      <c r="K285" s="40"/>
      <c r="L285" s="44"/>
      <c r="M285" s="234"/>
      <c r="N285" s="235"/>
      <c r="O285" s="91"/>
      <c r="P285" s="91"/>
      <c r="Q285" s="91"/>
      <c r="R285" s="91"/>
      <c r="S285" s="91"/>
      <c r="T285" s="92"/>
      <c r="U285" s="38"/>
      <c r="V285" s="38"/>
      <c r="W285" s="38"/>
      <c r="X285" s="38"/>
      <c r="Y285" s="38"/>
      <c r="Z285" s="38"/>
      <c r="AA285" s="38"/>
      <c r="AB285" s="38"/>
      <c r="AC285" s="38"/>
      <c r="AD285" s="38"/>
      <c r="AE285" s="38"/>
      <c r="AT285" s="17" t="s">
        <v>189</v>
      </c>
      <c r="AU285" s="17" t="s">
        <v>127</v>
      </c>
    </row>
    <row r="286" s="2" customFormat="1" ht="21.75" customHeight="1">
      <c r="A286" s="38"/>
      <c r="B286" s="39"/>
      <c r="C286" s="259" t="s">
        <v>522</v>
      </c>
      <c r="D286" s="259" t="s">
        <v>238</v>
      </c>
      <c r="E286" s="260" t="s">
        <v>3598</v>
      </c>
      <c r="F286" s="261" t="s">
        <v>3599</v>
      </c>
      <c r="G286" s="262" t="s">
        <v>235</v>
      </c>
      <c r="H286" s="263">
        <v>2</v>
      </c>
      <c r="I286" s="264"/>
      <c r="J286" s="265">
        <f>ROUND(I286*H286,2)</f>
        <v>0</v>
      </c>
      <c r="K286" s="261" t="s">
        <v>187</v>
      </c>
      <c r="L286" s="266"/>
      <c r="M286" s="267" t="s">
        <v>1</v>
      </c>
      <c r="N286" s="268" t="s">
        <v>45</v>
      </c>
      <c r="O286" s="91"/>
      <c r="P286" s="227">
        <f>O286*H286</f>
        <v>0</v>
      </c>
      <c r="Q286" s="227">
        <v>0</v>
      </c>
      <c r="R286" s="227">
        <f>Q286*H286</f>
        <v>0</v>
      </c>
      <c r="S286" s="227">
        <v>0</v>
      </c>
      <c r="T286" s="228">
        <f>S286*H286</f>
        <v>0</v>
      </c>
      <c r="U286" s="38"/>
      <c r="V286" s="38"/>
      <c r="W286" s="38"/>
      <c r="X286" s="38"/>
      <c r="Y286" s="38"/>
      <c r="Z286" s="38"/>
      <c r="AA286" s="38"/>
      <c r="AB286" s="38"/>
      <c r="AC286" s="38"/>
      <c r="AD286" s="38"/>
      <c r="AE286" s="38"/>
      <c r="AR286" s="229" t="s">
        <v>208</v>
      </c>
      <c r="AT286" s="229" t="s">
        <v>238</v>
      </c>
      <c r="AU286" s="229" t="s">
        <v>127</v>
      </c>
      <c r="AY286" s="17" t="s">
        <v>181</v>
      </c>
      <c r="BE286" s="230">
        <f>IF(N286="základní",J286,0)</f>
        <v>0</v>
      </c>
      <c r="BF286" s="230">
        <f>IF(N286="snížená",J286,0)</f>
        <v>0</v>
      </c>
      <c r="BG286" s="230">
        <f>IF(N286="zákl. přenesená",J286,0)</f>
        <v>0</v>
      </c>
      <c r="BH286" s="230">
        <f>IF(N286="sníž. přenesená",J286,0)</f>
        <v>0</v>
      </c>
      <c r="BI286" s="230">
        <f>IF(N286="nulová",J286,0)</f>
        <v>0</v>
      </c>
      <c r="BJ286" s="17" t="s">
        <v>127</v>
      </c>
      <c r="BK286" s="230">
        <f>ROUND(I286*H286,2)</f>
        <v>0</v>
      </c>
      <c r="BL286" s="17" t="s">
        <v>188</v>
      </c>
      <c r="BM286" s="229" t="s">
        <v>525</v>
      </c>
    </row>
    <row r="287" s="2" customFormat="1" ht="24.15" customHeight="1">
      <c r="A287" s="38"/>
      <c r="B287" s="39"/>
      <c r="C287" s="218" t="s">
        <v>357</v>
      </c>
      <c r="D287" s="218" t="s">
        <v>183</v>
      </c>
      <c r="E287" s="219" t="s">
        <v>3600</v>
      </c>
      <c r="F287" s="220" t="s">
        <v>3601</v>
      </c>
      <c r="G287" s="221" t="s">
        <v>235</v>
      </c>
      <c r="H287" s="222">
        <v>1</v>
      </c>
      <c r="I287" s="223"/>
      <c r="J287" s="224">
        <f>ROUND(I287*H287,2)</f>
        <v>0</v>
      </c>
      <c r="K287" s="220" t="s">
        <v>729</v>
      </c>
      <c r="L287" s="44"/>
      <c r="M287" s="225" t="s">
        <v>1</v>
      </c>
      <c r="N287" s="226" t="s">
        <v>45</v>
      </c>
      <c r="O287" s="91"/>
      <c r="P287" s="227">
        <f>O287*H287</f>
        <v>0</v>
      </c>
      <c r="Q287" s="227">
        <v>0</v>
      </c>
      <c r="R287" s="227">
        <f>Q287*H287</f>
        <v>0</v>
      </c>
      <c r="S287" s="227">
        <v>0</v>
      </c>
      <c r="T287" s="228">
        <f>S287*H287</f>
        <v>0</v>
      </c>
      <c r="U287" s="38"/>
      <c r="V287" s="38"/>
      <c r="W287" s="38"/>
      <c r="X287" s="38"/>
      <c r="Y287" s="38"/>
      <c r="Z287" s="38"/>
      <c r="AA287" s="38"/>
      <c r="AB287" s="38"/>
      <c r="AC287" s="38"/>
      <c r="AD287" s="38"/>
      <c r="AE287" s="38"/>
      <c r="AR287" s="229" t="s">
        <v>188</v>
      </c>
      <c r="AT287" s="229" t="s">
        <v>183</v>
      </c>
      <c r="AU287" s="229" t="s">
        <v>127</v>
      </c>
      <c r="AY287" s="17" t="s">
        <v>181</v>
      </c>
      <c r="BE287" s="230">
        <f>IF(N287="základní",J287,0)</f>
        <v>0</v>
      </c>
      <c r="BF287" s="230">
        <f>IF(N287="snížená",J287,0)</f>
        <v>0</v>
      </c>
      <c r="BG287" s="230">
        <f>IF(N287="zákl. přenesená",J287,0)</f>
        <v>0</v>
      </c>
      <c r="BH287" s="230">
        <f>IF(N287="sníž. přenesená",J287,0)</f>
        <v>0</v>
      </c>
      <c r="BI287" s="230">
        <f>IF(N287="nulová",J287,0)</f>
        <v>0</v>
      </c>
      <c r="BJ287" s="17" t="s">
        <v>127</v>
      </c>
      <c r="BK287" s="230">
        <f>ROUND(I287*H287,2)</f>
        <v>0</v>
      </c>
      <c r="BL287" s="17" t="s">
        <v>188</v>
      </c>
      <c r="BM287" s="229" t="s">
        <v>529</v>
      </c>
    </row>
    <row r="288" s="2" customFormat="1" ht="21.75" customHeight="1">
      <c r="A288" s="38"/>
      <c r="B288" s="39"/>
      <c r="C288" s="259" t="s">
        <v>531</v>
      </c>
      <c r="D288" s="259" t="s">
        <v>238</v>
      </c>
      <c r="E288" s="260" t="s">
        <v>3602</v>
      </c>
      <c r="F288" s="261" t="s">
        <v>3603</v>
      </c>
      <c r="G288" s="262" t="s">
        <v>235</v>
      </c>
      <c r="H288" s="263">
        <v>1</v>
      </c>
      <c r="I288" s="264"/>
      <c r="J288" s="265">
        <f>ROUND(I288*H288,2)</f>
        <v>0</v>
      </c>
      <c r="K288" s="261" t="s">
        <v>729</v>
      </c>
      <c r="L288" s="266"/>
      <c r="M288" s="267" t="s">
        <v>1</v>
      </c>
      <c r="N288" s="268" t="s">
        <v>45</v>
      </c>
      <c r="O288" s="91"/>
      <c r="P288" s="227">
        <f>O288*H288</f>
        <v>0</v>
      </c>
      <c r="Q288" s="227">
        <v>0</v>
      </c>
      <c r="R288" s="227">
        <f>Q288*H288</f>
        <v>0</v>
      </c>
      <c r="S288" s="227">
        <v>0</v>
      </c>
      <c r="T288" s="228">
        <f>S288*H288</f>
        <v>0</v>
      </c>
      <c r="U288" s="38"/>
      <c r="V288" s="38"/>
      <c r="W288" s="38"/>
      <c r="X288" s="38"/>
      <c r="Y288" s="38"/>
      <c r="Z288" s="38"/>
      <c r="AA288" s="38"/>
      <c r="AB288" s="38"/>
      <c r="AC288" s="38"/>
      <c r="AD288" s="38"/>
      <c r="AE288" s="38"/>
      <c r="AR288" s="229" t="s">
        <v>208</v>
      </c>
      <c r="AT288" s="229" t="s">
        <v>238</v>
      </c>
      <c r="AU288" s="229" t="s">
        <v>127</v>
      </c>
      <c r="AY288" s="17" t="s">
        <v>181</v>
      </c>
      <c r="BE288" s="230">
        <f>IF(N288="základní",J288,0)</f>
        <v>0</v>
      </c>
      <c r="BF288" s="230">
        <f>IF(N288="snížená",J288,0)</f>
        <v>0</v>
      </c>
      <c r="BG288" s="230">
        <f>IF(N288="zákl. přenesená",J288,0)</f>
        <v>0</v>
      </c>
      <c r="BH288" s="230">
        <f>IF(N288="sníž. přenesená",J288,0)</f>
        <v>0</v>
      </c>
      <c r="BI288" s="230">
        <f>IF(N288="nulová",J288,0)</f>
        <v>0</v>
      </c>
      <c r="BJ288" s="17" t="s">
        <v>127</v>
      </c>
      <c r="BK288" s="230">
        <f>ROUND(I288*H288,2)</f>
        <v>0</v>
      </c>
      <c r="BL288" s="17" t="s">
        <v>188</v>
      </c>
      <c r="BM288" s="229" t="s">
        <v>534</v>
      </c>
    </row>
    <row r="289" s="2" customFormat="1" ht="24.15" customHeight="1">
      <c r="A289" s="38"/>
      <c r="B289" s="39"/>
      <c r="C289" s="218" t="s">
        <v>362</v>
      </c>
      <c r="D289" s="218" t="s">
        <v>183</v>
      </c>
      <c r="E289" s="219" t="s">
        <v>3600</v>
      </c>
      <c r="F289" s="220" t="s">
        <v>3601</v>
      </c>
      <c r="G289" s="221" t="s">
        <v>235</v>
      </c>
      <c r="H289" s="222">
        <v>1</v>
      </c>
      <c r="I289" s="223"/>
      <c r="J289" s="224">
        <f>ROUND(I289*H289,2)</f>
        <v>0</v>
      </c>
      <c r="K289" s="220" t="s">
        <v>729</v>
      </c>
      <c r="L289" s="44"/>
      <c r="M289" s="225" t="s">
        <v>1</v>
      </c>
      <c r="N289" s="226" t="s">
        <v>45</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188</v>
      </c>
      <c r="AT289" s="229" t="s">
        <v>183</v>
      </c>
      <c r="AU289" s="229" t="s">
        <v>127</v>
      </c>
      <c r="AY289" s="17" t="s">
        <v>181</v>
      </c>
      <c r="BE289" s="230">
        <f>IF(N289="základní",J289,0)</f>
        <v>0</v>
      </c>
      <c r="BF289" s="230">
        <f>IF(N289="snížená",J289,0)</f>
        <v>0</v>
      </c>
      <c r="BG289" s="230">
        <f>IF(N289="zákl. přenesená",J289,0)</f>
        <v>0</v>
      </c>
      <c r="BH289" s="230">
        <f>IF(N289="sníž. přenesená",J289,0)</f>
        <v>0</v>
      </c>
      <c r="BI289" s="230">
        <f>IF(N289="nulová",J289,0)</f>
        <v>0</v>
      </c>
      <c r="BJ289" s="17" t="s">
        <v>127</v>
      </c>
      <c r="BK289" s="230">
        <f>ROUND(I289*H289,2)</f>
        <v>0</v>
      </c>
      <c r="BL289" s="17" t="s">
        <v>188</v>
      </c>
      <c r="BM289" s="229" t="s">
        <v>538</v>
      </c>
    </row>
    <row r="290" s="2" customFormat="1" ht="16.5" customHeight="1">
      <c r="A290" s="38"/>
      <c r="B290" s="39"/>
      <c r="C290" s="259" t="s">
        <v>542</v>
      </c>
      <c r="D290" s="259" t="s">
        <v>238</v>
      </c>
      <c r="E290" s="260" t="s">
        <v>3604</v>
      </c>
      <c r="F290" s="261" t="s">
        <v>3605</v>
      </c>
      <c r="G290" s="262" t="s">
        <v>235</v>
      </c>
      <c r="H290" s="263">
        <v>1</v>
      </c>
      <c r="I290" s="264"/>
      <c r="J290" s="265">
        <f>ROUND(I290*H290,2)</f>
        <v>0</v>
      </c>
      <c r="K290" s="261" t="s">
        <v>729</v>
      </c>
      <c r="L290" s="266"/>
      <c r="M290" s="267" t="s">
        <v>1</v>
      </c>
      <c r="N290" s="268" t="s">
        <v>45</v>
      </c>
      <c r="O290" s="91"/>
      <c r="P290" s="227">
        <f>O290*H290</f>
        <v>0</v>
      </c>
      <c r="Q290" s="227">
        <v>0</v>
      </c>
      <c r="R290" s="227">
        <f>Q290*H290</f>
        <v>0</v>
      </c>
      <c r="S290" s="227">
        <v>0</v>
      </c>
      <c r="T290" s="228">
        <f>S290*H290</f>
        <v>0</v>
      </c>
      <c r="U290" s="38"/>
      <c r="V290" s="38"/>
      <c r="W290" s="38"/>
      <c r="X290" s="38"/>
      <c r="Y290" s="38"/>
      <c r="Z290" s="38"/>
      <c r="AA290" s="38"/>
      <c r="AB290" s="38"/>
      <c r="AC290" s="38"/>
      <c r="AD290" s="38"/>
      <c r="AE290" s="38"/>
      <c r="AR290" s="229" t="s">
        <v>208</v>
      </c>
      <c r="AT290" s="229" t="s">
        <v>238</v>
      </c>
      <c r="AU290" s="229" t="s">
        <v>127</v>
      </c>
      <c r="AY290" s="17" t="s">
        <v>181</v>
      </c>
      <c r="BE290" s="230">
        <f>IF(N290="základní",J290,0)</f>
        <v>0</v>
      </c>
      <c r="BF290" s="230">
        <f>IF(N290="snížená",J290,0)</f>
        <v>0</v>
      </c>
      <c r="BG290" s="230">
        <f>IF(N290="zákl. přenesená",J290,0)</f>
        <v>0</v>
      </c>
      <c r="BH290" s="230">
        <f>IF(N290="sníž. přenesená",J290,0)</f>
        <v>0</v>
      </c>
      <c r="BI290" s="230">
        <f>IF(N290="nulová",J290,0)</f>
        <v>0</v>
      </c>
      <c r="BJ290" s="17" t="s">
        <v>127</v>
      </c>
      <c r="BK290" s="230">
        <f>ROUND(I290*H290,2)</f>
        <v>0</v>
      </c>
      <c r="BL290" s="17" t="s">
        <v>188</v>
      </c>
      <c r="BM290" s="229" t="s">
        <v>545</v>
      </c>
    </row>
    <row r="291" s="2" customFormat="1" ht="24.15" customHeight="1">
      <c r="A291" s="38"/>
      <c r="B291" s="39"/>
      <c r="C291" s="218" t="s">
        <v>368</v>
      </c>
      <c r="D291" s="218" t="s">
        <v>183</v>
      </c>
      <c r="E291" s="219" t="s">
        <v>3606</v>
      </c>
      <c r="F291" s="220" t="s">
        <v>3607</v>
      </c>
      <c r="G291" s="221" t="s">
        <v>235</v>
      </c>
      <c r="H291" s="222">
        <v>3</v>
      </c>
      <c r="I291" s="223"/>
      <c r="J291" s="224">
        <f>ROUND(I291*H291,2)</f>
        <v>0</v>
      </c>
      <c r="K291" s="220" t="s">
        <v>729</v>
      </c>
      <c r="L291" s="44"/>
      <c r="M291" s="225" t="s">
        <v>1</v>
      </c>
      <c r="N291" s="226" t="s">
        <v>45</v>
      </c>
      <c r="O291" s="91"/>
      <c r="P291" s="227">
        <f>O291*H291</f>
        <v>0</v>
      </c>
      <c r="Q291" s="227">
        <v>0</v>
      </c>
      <c r="R291" s="227">
        <f>Q291*H291</f>
        <v>0</v>
      </c>
      <c r="S291" s="227">
        <v>0</v>
      </c>
      <c r="T291" s="228">
        <f>S291*H291</f>
        <v>0</v>
      </c>
      <c r="U291" s="38"/>
      <c r="V291" s="38"/>
      <c r="W291" s="38"/>
      <c r="X291" s="38"/>
      <c r="Y291" s="38"/>
      <c r="Z291" s="38"/>
      <c r="AA291" s="38"/>
      <c r="AB291" s="38"/>
      <c r="AC291" s="38"/>
      <c r="AD291" s="38"/>
      <c r="AE291" s="38"/>
      <c r="AR291" s="229" t="s">
        <v>188</v>
      </c>
      <c r="AT291" s="229" t="s">
        <v>183</v>
      </c>
      <c r="AU291" s="229" t="s">
        <v>127</v>
      </c>
      <c r="AY291" s="17" t="s">
        <v>181</v>
      </c>
      <c r="BE291" s="230">
        <f>IF(N291="základní",J291,0)</f>
        <v>0</v>
      </c>
      <c r="BF291" s="230">
        <f>IF(N291="snížená",J291,0)</f>
        <v>0</v>
      </c>
      <c r="BG291" s="230">
        <f>IF(N291="zákl. přenesená",J291,0)</f>
        <v>0</v>
      </c>
      <c r="BH291" s="230">
        <f>IF(N291="sníž. přenesená",J291,0)</f>
        <v>0</v>
      </c>
      <c r="BI291" s="230">
        <f>IF(N291="nulová",J291,0)</f>
        <v>0</v>
      </c>
      <c r="BJ291" s="17" t="s">
        <v>127</v>
      </c>
      <c r="BK291" s="230">
        <f>ROUND(I291*H291,2)</f>
        <v>0</v>
      </c>
      <c r="BL291" s="17" t="s">
        <v>188</v>
      </c>
      <c r="BM291" s="229" t="s">
        <v>551</v>
      </c>
    </row>
    <row r="292" s="2" customFormat="1" ht="24.15" customHeight="1">
      <c r="A292" s="38"/>
      <c r="B292" s="39"/>
      <c r="C292" s="259" t="s">
        <v>553</v>
      </c>
      <c r="D292" s="259" t="s">
        <v>238</v>
      </c>
      <c r="E292" s="260" t="s">
        <v>3608</v>
      </c>
      <c r="F292" s="261" t="s">
        <v>3609</v>
      </c>
      <c r="G292" s="262" t="s">
        <v>235</v>
      </c>
      <c r="H292" s="263">
        <v>3</v>
      </c>
      <c r="I292" s="264"/>
      <c r="J292" s="265">
        <f>ROUND(I292*H292,2)</f>
        <v>0</v>
      </c>
      <c r="K292" s="261" t="s">
        <v>729</v>
      </c>
      <c r="L292" s="266"/>
      <c r="M292" s="267" t="s">
        <v>1</v>
      </c>
      <c r="N292" s="268" t="s">
        <v>45</v>
      </c>
      <c r="O292" s="91"/>
      <c r="P292" s="227">
        <f>O292*H292</f>
        <v>0</v>
      </c>
      <c r="Q292" s="227">
        <v>0</v>
      </c>
      <c r="R292" s="227">
        <f>Q292*H292</f>
        <v>0</v>
      </c>
      <c r="S292" s="227">
        <v>0</v>
      </c>
      <c r="T292" s="228">
        <f>S292*H292</f>
        <v>0</v>
      </c>
      <c r="U292" s="38"/>
      <c r="V292" s="38"/>
      <c r="W292" s="38"/>
      <c r="X292" s="38"/>
      <c r="Y292" s="38"/>
      <c r="Z292" s="38"/>
      <c r="AA292" s="38"/>
      <c r="AB292" s="38"/>
      <c r="AC292" s="38"/>
      <c r="AD292" s="38"/>
      <c r="AE292" s="38"/>
      <c r="AR292" s="229" t="s">
        <v>208</v>
      </c>
      <c r="AT292" s="229" t="s">
        <v>238</v>
      </c>
      <c r="AU292" s="229" t="s">
        <v>127</v>
      </c>
      <c r="AY292" s="17" t="s">
        <v>181</v>
      </c>
      <c r="BE292" s="230">
        <f>IF(N292="základní",J292,0)</f>
        <v>0</v>
      </c>
      <c r="BF292" s="230">
        <f>IF(N292="snížená",J292,0)</f>
        <v>0</v>
      </c>
      <c r="BG292" s="230">
        <f>IF(N292="zákl. přenesená",J292,0)</f>
        <v>0</v>
      </c>
      <c r="BH292" s="230">
        <f>IF(N292="sníž. přenesená",J292,0)</f>
        <v>0</v>
      </c>
      <c r="BI292" s="230">
        <f>IF(N292="nulová",J292,0)</f>
        <v>0</v>
      </c>
      <c r="BJ292" s="17" t="s">
        <v>127</v>
      </c>
      <c r="BK292" s="230">
        <f>ROUND(I292*H292,2)</f>
        <v>0</v>
      </c>
      <c r="BL292" s="17" t="s">
        <v>188</v>
      </c>
      <c r="BM292" s="229" t="s">
        <v>556</v>
      </c>
    </row>
    <row r="293" s="2" customFormat="1" ht="37.8" customHeight="1">
      <c r="A293" s="38"/>
      <c r="B293" s="39"/>
      <c r="C293" s="218" t="s">
        <v>373</v>
      </c>
      <c r="D293" s="218" t="s">
        <v>183</v>
      </c>
      <c r="E293" s="219" t="s">
        <v>3610</v>
      </c>
      <c r="F293" s="220" t="s">
        <v>3611</v>
      </c>
      <c r="G293" s="221" t="s">
        <v>235</v>
      </c>
      <c r="H293" s="222">
        <v>3</v>
      </c>
      <c r="I293" s="223"/>
      <c r="J293" s="224">
        <f>ROUND(I293*H293,2)</f>
        <v>0</v>
      </c>
      <c r="K293" s="220" t="s">
        <v>729</v>
      </c>
      <c r="L293" s="44"/>
      <c r="M293" s="225" t="s">
        <v>1</v>
      </c>
      <c r="N293" s="226" t="s">
        <v>45</v>
      </c>
      <c r="O293" s="91"/>
      <c r="P293" s="227">
        <f>O293*H293</f>
        <v>0</v>
      </c>
      <c r="Q293" s="227">
        <v>0</v>
      </c>
      <c r="R293" s="227">
        <f>Q293*H293</f>
        <v>0</v>
      </c>
      <c r="S293" s="227">
        <v>0</v>
      </c>
      <c r="T293" s="228">
        <f>S293*H293</f>
        <v>0</v>
      </c>
      <c r="U293" s="38"/>
      <c r="V293" s="38"/>
      <c r="W293" s="38"/>
      <c r="X293" s="38"/>
      <c r="Y293" s="38"/>
      <c r="Z293" s="38"/>
      <c r="AA293" s="38"/>
      <c r="AB293" s="38"/>
      <c r="AC293" s="38"/>
      <c r="AD293" s="38"/>
      <c r="AE293" s="38"/>
      <c r="AR293" s="229" t="s">
        <v>188</v>
      </c>
      <c r="AT293" s="229" t="s">
        <v>183</v>
      </c>
      <c r="AU293" s="229" t="s">
        <v>127</v>
      </c>
      <c r="AY293" s="17" t="s">
        <v>181</v>
      </c>
      <c r="BE293" s="230">
        <f>IF(N293="základní",J293,0)</f>
        <v>0</v>
      </c>
      <c r="BF293" s="230">
        <f>IF(N293="snížená",J293,0)</f>
        <v>0</v>
      </c>
      <c r="BG293" s="230">
        <f>IF(N293="zákl. přenesená",J293,0)</f>
        <v>0</v>
      </c>
      <c r="BH293" s="230">
        <f>IF(N293="sníž. přenesená",J293,0)</f>
        <v>0</v>
      </c>
      <c r="BI293" s="230">
        <f>IF(N293="nulová",J293,0)</f>
        <v>0</v>
      </c>
      <c r="BJ293" s="17" t="s">
        <v>127</v>
      </c>
      <c r="BK293" s="230">
        <f>ROUND(I293*H293,2)</f>
        <v>0</v>
      </c>
      <c r="BL293" s="17" t="s">
        <v>188</v>
      </c>
      <c r="BM293" s="229" t="s">
        <v>562</v>
      </c>
    </row>
    <row r="294" s="2" customFormat="1" ht="24.15" customHeight="1">
      <c r="A294" s="38"/>
      <c r="B294" s="39"/>
      <c r="C294" s="259" t="s">
        <v>568</v>
      </c>
      <c r="D294" s="259" t="s">
        <v>238</v>
      </c>
      <c r="E294" s="260" t="s">
        <v>3612</v>
      </c>
      <c r="F294" s="261" t="s">
        <v>3613</v>
      </c>
      <c r="G294" s="262" t="s">
        <v>235</v>
      </c>
      <c r="H294" s="263">
        <v>3</v>
      </c>
      <c r="I294" s="264"/>
      <c r="J294" s="265">
        <f>ROUND(I294*H294,2)</f>
        <v>0</v>
      </c>
      <c r="K294" s="261" t="s">
        <v>729</v>
      </c>
      <c r="L294" s="266"/>
      <c r="M294" s="267" t="s">
        <v>1</v>
      </c>
      <c r="N294" s="268" t="s">
        <v>45</v>
      </c>
      <c r="O294" s="91"/>
      <c r="P294" s="227">
        <f>O294*H294</f>
        <v>0</v>
      </c>
      <c r="Q294" s="227">
        <v>0</v>
      </c>
      <c r="R294" s="227">
        <f>Q294*H294</f>
        <v>0</v>
      </c>
      <c r="S294" s="227">
        <v>0</v>
      </c>
      <c r="T294" s="228">
        <f>S294*H294</f>
        <v>0</v>
      </c>
      <c r="U294" s="38"/>
      <c r="V294" s="38"/>
      <c r="W294" s="38"/>
      <c r="X294" s="38"/>
      <c r="Y294" s="38"/>
      <c r="Z294" s="38"/>
      <c r="AA294" s="38"/>
      <c r="AB294" s="38"/>
      <c r="AC294" s="38"/>
      <c r="AD294" s="38"/>
      <c r="AE294" s="38"/>
      <c r="AR294" s="229" t="s">
        <v>208</v>
      </c>
      <c r="AT294" s="229" t="s">
        <v>238</v>
      </c>
      <c r="AU294" s="229" t="s">
        <v>127</v>
      </c>
      <c r="AY294" s="17" t="s">
        <v>181</v>
      </c>
      <c r="BE294" s="230">
        <f>IF(N294="základní",J294,0)</f>
        <v>0</v>
      </c>
      <c r="BF294" s="230">
        <f>IF(N294="snížená",J294,0)</f>
        <v>0</v>
      </c>
      <c r="BG294" s="230">
        <f>IF(N294="zákl. přenesená",J294,0)</f>
        <v>0</v>
      </c>
      <c r="BH294" s="230">
        <f>IF(N294="sníž. přenesená",J294,0)</f>
        <v>0</v>
      </c>
      <c r="BI294" s="230">
        <f>IF(N294="nulová",J294,0)</f>
        <v>0</v>
      </c>
      <c r="BJ294" s="17" t="s">
        <v>127</v>
      </c>
      <c r="BK294" s="230">
        <f>ROUND(I294*H294,2)</f>
        <v>0</v>
      </c>
      <c r="BL294" s="17" t="s">
        <v>188</v>
      </c>
      <c r="BM294" s="229" t="s">
        <v>571</v>
      </c>
    </row>
    <row r="295" s="2" customFormat="1" ht="24.15" customHeight="1">
      <c r="A295" s="38"/>
      <c r="B295" s="39"/>
      <c r="C295" s="259" t="s">
        <v>379</v>
      </c>
      <c r="D295" s="259" t="s">
        <v>238</v>
      </c>
      <c r="E295" s="260" t="s">
        <v>3614</v>
      </c>
      <c r="F295" s="261" t="s">
        <v>3615</v>
      </c>
      <c r="G295" s="262" t="s">
        <v>235</v>
      </c>
      <c r="H295" s="263">
        <v>8</v>
      </c>
      <c r="I295" s="264"/>
      <c r="J295" s="265">
        <f>ROUND(I295*H295,2)</f>
        <v>0</v>
      </c>
      <c r="K295" s="261" t="s">
        <v>729</v>
      </c>
      <c r="L295" s="266"/>
      <c r="M295" s="267" t="s">
        <v>1</v>
      </c>
      <c r="N295" s="268" t="s">
        <v>45</v>
      </c>
      <c r="O295" s="91"/>
      <c r="P295" s="227">
        <f>O295*H295</f>
        <v>0</v>
      </c>
      <c r="Q295" s="227">
        <v>0</v>
      </c>
      <c r="R295" s="227">
        <f>Q295*H295</f>
        <v>0</v>
      </c>
      <c r="S295" s="227">
        <v>0</v>
      </c>
      <c r="T295" s="228">
        <f>S295*H295</f>
        <v>0</v>
      </c>
      <c r="U295" s="38"/>
      <c r="V295" s="38"/>
      <c r="W295" s="38"/>
      <c r="X295" s="38"/>
      <c r="Y295" s="38"/>
      <c r="Z295" s="38"/>
      <c r="AA295" s="38"/>
      <c r="AB295" s="38"/>
      <c r="AC295" s="38"/>
      <c r="AD295" s="38"/>
      <c r="AE295" s="38"/>
      <c r="AR295" s="229" t="s">
        <v>208</v>
      </c>
      <c r="AT295" s="229" t="s">
        <v>238</v>
      </c>
      <c r="AU295" s="229" t="s">
        <v>127</v>
      </c>
      <c r="AY295" s="17" t="s">
        <v>181</v>
      </c>
      <c r="BE295" s="230">
        <f>IF(N295="základní",J295,0)</f>
        <v>0</v>
      </c>
      <c r="BF295" s="230">
        <f>IF(N295="snížená",J295,0)</f>
        <v>0</v>
      </c>
      <c r="BG295" s="230">
        <f>IF(N295="zákl. přenesená",J295,0)</f>
        <v>0</v>
      </c>
      <c r="BH295" s="230">
        <f>IF(N295="sníž. přenesená",J295,0)</f>
        <v>0</v>
      </c>
      <c r="BI295" s="230">
        <f>IF(N295="nulová",J295,0)</f>
        <v>0</v>
      </c>
      <c r="BJ295" s="17" t="s">
        <v>127</v>
      </c>
      <c r="BK295" s="230">
        <f>ROUND(I295*H295,2)</f>
        <v>0</v>
      </c>
      <c r="BL295" s="17" t="s">
        <v>188</v>
      </c>
      <c r="BM295" s="229" t="s">
        <v>575</v>
      </c>
    </row>
    <row r="296" s="2" customFormat="1" ht="24.15" customHeight="1">
      <c r="A296" s="38"/>
      <c r="B296" s="39"/>
      <c r="C296" s="218" t="s">
        <v>584</v>
      </c>
      <c r="D296" s="218" t="s">
        <v>183</v>
      </c>
      <c r="E296" s="219" t="s">
        <v>3616</v>
      </c>
      <c r="F296" s="220" t="s">
        <v>3617</v>
      </c>
      <c r="G296" s="221" t="s">
        <v>235</v>
      </c>
      <c r="H296" s="222">
        <v>1</v>
      </c>
      <c r="I296" s="223"/>
      <c r="J296" s="224">
        <f>ROUND(I296*H296,2)</f>
        <v>0</v>
      </c>
      <c r="K296" s="220" t="s">
        <v>729</v>
      </c>
      <c r="L296" s="44"/>
      <c r="M296" s="225" t="s">
        <v>1</v>
      </c>
      <c r="N296" s="226" t="s">
        <v>45</v>
      </c>
      <c r="O296" s="91"/>
      <c r="P296" s="227">
        <f>O296*H296</f>
        <v>0</v>
      </c>
      <c r="Q296" s="227">
        <v>0</v>
      </c>
      <c r="R296" s="227">
        <f>Q296*H296</f>
        <v>0</v>
      </c>
      <c r="S296" s="227">
        <v>0</v>
      </c>
      <c r="T296" s="228">
        <f>S296*H296</f>
        <v>0</v>
      </c>
      <c r="U296" s="38"/>
      <c r="V296" s="38"/>
      <c r="W296" s="38"/>
      <c r="X296" s="38"/>
      <c r="Y296" s="38"/>
      <c r="Z296" s="38"/>
      <c r="AA296" s="38"/>
      <c r="AB296" s="38"/>
      <c r="AC296" s="38"/>
      <c r="AD296" s="38"/>
      <c r="AE296" s="38"/>
      <c r="AR296" s="229" t="s">
        <v>188</v>
      </c>
      <c r="AT296" s="229" t="s">
        <v>183</v>
      </c>
      <c r="AU296" s="229" t="s">
        <v>127</v>
      </c>
      <c r="AY296" s="17" t="s">
        <v>181</v>
      </c>
      <c r="BE296" s="230">
        <f>IF(N296="základní",J296,0)</f>
        <v>0</v>
      </c>
      <c r="BF296" s="230">
        <f>IF(N296="snížená",J296,0)</f>
        <v>0</v>
      </c>
      <c r="BG296" s="230">
        <f>IF(N296="zákl. přenesená",J296,0)</f>
        <v>0</v>
      </c>
      <c r="BH296" s="230">
        <f>IF(N296="sníž. přenesená",J296,0)</f>
        <v>0</v>
      </c>
      <c r="BI296" s="230">
        <f>IF(N296="nulová",J296,0)</f>
        <v>0</v>
      </c>
      <c r="BJ296" s="17" t="s">
        <v>127</v>
      </c>
      <c r="BK296" s="230">
        <f>ROUND(I296*H296,2)</f>
        <v>0</v>
      </c>
      <c r="BL296" s="17" t="s">
        <v>188</v>
      </c>
      <c r="BM296" s="229" t="s">
        <v>587</v>
      </c>
    </row>
    <row r="297" s="2" customFormat="1" ht="24.15" customHeight="1">
      <c r="A297" s="38"/>
      <c r="B297" s="39"/>
      <c r="C297" s="259" t="s">
        <v>384</v>
      </c>
      <c r="D297" s="259" t="s">
        <v>238</v>
      </c>
      <c r="E297" s="260" t="s">
        <v>3618</v>
      </c>
      <c r="F297" s="261" t="s">
        <v>3619</v>
      </c>
      <c r="G297" s="262" t="s">
        <v>235</v>
      </c>
      <c r="H297" s="263">
        <v>1</v>
      </c>
      <c r="I297" s="264"/>
      <c r="J297" s="265">
        <f>ROUND(I297*H297,2)</f>
        <v>0</v>
      </c>
      <c r="K297" s="261" t="s">
        <v>729</v>
      </c>
      <c r="L297" s="266"/>
      <c r="M297" s="267" t="s">
        <v>1</v>
      </c>
      <c r="N297" s="268" t="s">
        <v>45</v>
      </c>
      <c r="O297" s="91"/>
      <c r="P297" s="227">
        <f>O297*H297</f>
        <v>0</v>
      </c>
      <c r="Q297" s="227">
        <v>0</v>
      </c>
      <c r="R297" s="227">
        <f>Q297*H297</f>
        <v>0</v>
      </c>
      <c r="S297" s="227">
        <v>0</v>
      </c>
      <c r="T297" s="228">
        <f>S297*H297</f>
        <v>0</v>
      </c>
      <c r="U297" s="38"/>
      <c r="V297" s="38"/>
      <c r="W297" s="38"/>
      <c r="X297" s="38"/>
      <c r="Y297" s="38"/>
      <c r="Z297" s="38"/>
      <c r="AA297" s="38"/>
      <c r="AB297" s="38"/>
      <c r="AC297" s="38"/>
      <c r="AD297" s="38"/>
      <c r="AE297" s="38"/>
      <c r="AR297" s="229" t="s">
        <v>208</v>
      </c>
      <c r="AT297" s="229" t="s">
        <v>238</v>
      </c>
      <c r="AU297" s="229" t="s">
        <v>127</v>
      </c>
      <c r="AY297" s="17" t="s">
        <v>181</v>
      </c>
      <c r="BE297" s="230">
        <f>IF(N297="základní",J297,0)</f>
        <v>0</v>
      </c>
      <c r="BF297" s="230">
        <f>IF(N297="snížená",J297,0)</f>
        <v>0</v>
      </c>
      <c r="BG297" s="230">
        <f>IF(N297="zákl. přenesená",J297,0)</f>
        <v>0</v>
      </c>
      <c r="BH297" s="230">
        <f>IF(N297="sníž. přenesená",J297,0)</f>
        <v>0</v>
      </c>
      <c r="BI297" s="230">
        <f>IF(N297="nulová",J297,0)</f>
        <v>0</v>
      </c>
      <c r="BJ297" s="17" t="s">
        <v>127</v>
      </c>
      <c r="BK297" s="230">
        <f>ROUND(I297*H297,2)</f>
        <v>0</v>
      </c>
      <c r="BL297" s="17" t="s">
        <v>188</v>
      </c>
      <c r="BM297" s="229" t="s">
        <v>591</v>
      </c>
    </row>
    <row r="298" s="2" customFormat="1" ht="33" customHeight="1">
      <c r="A298" s="38"/>
      <c r="B298" s="39"/>
      <c r="C298" s="218" t="s">
        <v>593</v>
      </c>
      <c r="D298" s="218" t="s">
        <v>183</v>
      </c>
      <c r="E298" s="219" t="s">
        <v>3620</v>
      </c>
      <c r="F298" s="220" t="s">
        <v>3621</v>
      </c>
      <c r="G298" s="221" t="s">
        <v>235</v>
      </c>
      <c r="H298" s="222">
        <v>4</v>
      </c>
      <c r="I298" s="223"/>
      <c r="J298" s="224">
        <f>ROUND(I298*H298,2)</f>
        <v>0</v>
      </c>
      <c r="K298" s="220" t="s">
        <v>729</v>
      </c>
      <c r="L298" s="44"/>
      <c r="M298" s="225" t="s">
        <v>1</v>
      </c>
      <c r="N298" s="226" t="s">
        <v>45</v>
      </c>
      <c r="O298" s="91"/>
      <c r="P298" s="227">
        <f>O298*H298</f>
        <v>0</v>
      </c>
      <c r="Q298" s="227">
        <v>0</v>
      </c>
      <c r="R298" s="227">
        <f>Q298*H298</f>
        <v>0</v>
      </c>
      <c r="S298" s="227">
        <v>0</v>
      </c>
      <c r="T298" s="228">
        <f>S298*H298</f>
        <v>0</v>
      </c>
      <c r="U298" s="38"/>
      <c r="V298" s="38"/>
      <c r="W298" s="38"/>
      <c r="X298" s="38"/>
      <c r="Y298" s="38"/>
      <c r="Z298" s="38"/>
      <c r="AA298" s="38"/>
      <c r="AB298" s="38"/>
      <c r="AC298" s="38"/>
      <c r="AD298" s="38"/>
      <c r="AE298" s="38"/>
      <c r="AR298" s="229" t="s">
        <v>188</v>
      </c>
      <c r="AT298" s="229" t="s">
        <v>183</v>
      </c>
      <c r="AU298" s="229" t="s">
        <v>127</v>
      </c>
      <c r="AY298" s="17" t="s">
        <v>181</v>
      </c>
      <c r="BE298" s="230">
        <f>IF(N298="základní",J298,0)</f>
        <v>0</v>
      </c>
      <c r="BF298" s="230">
        <f>IF(N298="snížená",J298,0)</f>
        <v>0</v>
      </c>
      <c r="BG298" s="230">
        <f>IF(N298="zákl. přenesená",J298,0)</f>
        <v>0</v>
      </c>
      <c r="BH298" s="230">
        <f>IF(N298="sníž. přenesená",J298,0)</f>
        <v>0</v>
      </c>
      <c r="BI298" s="230">
        <f>IF(N298="nulová",J298,0)</f>
        <v>0</v>
      </c>
      <c r="BJ298" s="17" t="s">
        <v>127</v>
      </c>
      <c r="BK298" s="230">
        <f>ROUND(I298*H298,2)</f>
        <v>0</v>
      </c>
      <c r="BL298" s="17" t="s">
        <v>188</v>
      </c>
      <c r="BM298" s="229" t="s">
        <v>596</v>
      </c>
    </row>
    <row r="299" s="2" customFormat="1" ht="16.5" customHeight="1">
      <c r="A299" s="38"/>
      <c r="B299" s="39"/>
      <c r="C299" s="218" t="s">
        <v>390</v>
      </c>
      <c r="D299" s="218" t="s">
        <v>183</v>
      </c>
      <c r="E299" s="219" t="s">
        <v>3622</v>
      </c>
      <c r="F299" s="220" t="s">
        <v>3623</v>
      </c>
      <c r="G299" s="221" t="s">
        <v>241</v>
      </c>
      <c r="H299" s="222">
        <v>55.799999999999997</v>
      </c>
      <c r="I299" s="223"/>
      <c r="J299" s="224">
        <f>ROUND(I299*H299,2)</f>
        <v>0</v>
      </c>
      <c r="K299" s="220" t="s">
        <v>729</v>
      </c>
      <c r="L299" s="44"/>
      <c r="M299" s="225" t="s">
        <v>1</v>
      </c>
      <c r="N299" s="226" t="s">
        <v>45</v>
      </c>
      <c r="O299" s="91"/>
      <c r="P299" s="227">
        <f>O299*H299</f>
        <v>0</v>
      </c>
      <c r="Q299" s="227">
        <v>0</v>
      </c>
      <c r="R299" s="227">
        <f>Q299*H299</f>
        <v>0</v>
      </c>
      <c r="S299" s="227">
        <v>0</v>
      </c>
      <c r="T299" s="228">
        <f>S299*H299</f>
        <v>0</v>
      </c>
      <c r="U299" s="38"/>
      <c r="V299" s="38"/>
      <c r="W299" s="38"/>
      <c r="X299" s="38"/>
      <c r="Y299" s="38"/>
      <c r="Z299" s="38"/>
      <c r="AA299" s="38"/>
      <c r="AB299" s="38"/>
      <c r="AC299" s="38"/>
      <c r="AD299" s="38"/>
      <c r="AE299" s="38"/>
      <c r="AR299" s="229" t="s">
        <v>188</v>
      </c>
      <c r="AT299" s="229" t="s">
        <v>183</v>
      </c>
      <c r="AU299" s="229" t="s">
        <v>127</v>
      </c>
      <c r="AY299" s="17" t="s">
        <v>181</v>
      </c>
      <c r="BE299" s="230">
        <f>IF(N299="základní",J299,0)</f>
        <v>0</v>
      </c>
      <c r="BF299" s="230">
        <f>IF(N299="snížená",J299,0)</f>
        <v>0</v>
      </c>
      <c r="BG299" s="230">
        <f>IF(N299="zákl. přenesená",J299,0)</f>
        <v>0</v>
      </c>
      <c r="BH299" s="230">
        <f>IF(N299="sníž. přenesená",J299,0)</f>
        <v>0</v>
      </c>
      <c r="BI299" s="230">
        <f>IF(N299="nulová",J299,0)</f>
        <v>0</v>
      </c>
      <c r="BJ299" s="17" t="s">
        <v>127</v>
      </c>
      <c r="BK299" s="230">
        <f>ROUND(I299*H299,2)</f>
        <v>0</v>
      </c>
      <c r="BL299" s="17" t="s">
        <v>188</v>
      </c>
      <c r="BM299" s="229" t="s">
        <v>602</v>
      </c>
    </row>
    <row r="300" s="2" customFormat="1" ht="24.15" customHeight="1">
      <c r="A300" s="38"/>
      <c r="B300" s="39"/>
      <c r="C300" s="218" t="s">
        <v>604</v>
      </c>
      <c r="D300" s="218" t="s">
        <v>183</v>
      </c>
      <c r="E300" s="219" t="s">
        <v>3624</v>
      </c>
      <c r="F300" s="220" t="s">
        <v>3625</v>
      </c>
      <c r="G300" s="221" t="s">
        <v>241</v>
      </c>
      <c r="H300" s="222">
        <v>55.799999999999997</v>
      </c>
      <c r="I300" s="223"/>
      <c r="J300" s="224">
        <f>ROUND(I300*H300,2)</f>
        <v>0</v>
      </c>
      <c r="K300" s="220" t="s">
        <v>729</v>
      </c>
      <c r="L300" s="44"/>
      <c r="M300" s="225" t="s">
        <v>1</v>
      </c>
      <c r="N300" s="226" t="s">
        <v>45</v>
      </c>
      <c r="O300" s="91"/>
      <c r="P300" s="227">
        <f>O300*H300</f>
        <v>0</v>
      </c>
      <c r="Q300" s="227">
        <v>0</v>
      </c>
      <c r="R300" s="227">
        <f>Q300*H300</f>
        <v>0</v>
      </c>
      <c r="S300" s="227">
        <v>0</v>
      </c>
      <c r="T300" s="228">
        <f>S300*H300</f>
        <v>0</v>
      </c>
      <c r="U300" s="38"/>
      <c r="V300" s="38"/>
      <c r="W300" s="38"/>
      <c r="X300" s="38"/>
      <c r="Y300" s="38"/>
      <c r="Z300" s="38"/>
      <c r="AA300" s="38"/>
      <c r="AB300" s="38"/>
      <c r="AC300" s="38"/>
      <c r="AD300" s="38"/>
      <c r="AE300" s="38"/>
      <c r="AR300" s="229" t="s">
        <v>188</v>
      </c>
      <c r="AT300" s="229" t="s">
        <v>183</v>
      </c>
      <c r="AU300" s="229" t="s">
        <v>127</v>
      </c>
      <c r="AY300" s="17" t="s">
        <v>181</v>
      </c>
      <c r="BE300" s="230">
        <f>IF(N300="základní",J300,0)</f>
        <v>0</v>
      </c>
      <c r="BF300" s="230">
        <f>IF(N300="snížená",J300,0)</f>
        <v>0</v>
      </c>
      <c r="BG300" s="230">
        <f>IF(N300="zákl. přenesená",J300,0)</f>
        <v>0</v>
      </c>
      <c r="BH300" s="230">
        <f>IF(N300="sníž. přenesená",J300,0)</f>
        <v>0</v>
      </c>
      <c r="BI300" s="230">
        <f>IF(N300="nulová",J300,0)</f>
        <v>0</v>
      </c>
      <c r="BJ300" s="17" t="s">
        <v>127</v>
      </c>
      <c r="BK300" s="230">
        <f>ROUND(I300*H300,2)</f>
        <v>0</v>
      </c>
      <c r="BL300" s="17" t="s">
        <v>188</v>
      </c>
      <c r="BM300" s="229" t="s">
        <v>607</v>
      </c>
    </row>
    <row r="301" s="12" customFormat="1" ht="22.8" customHeight="1">
      <c r="A301" s="12"/>
      <c r="B301" s="202"/>
      <c r="C301" s="203"/>
      <c r="D301" s="204" t="s">
        <v>78</v>
      </c>
      <c r="E301" s="216" t="s">
        <v>232</v>
      </c>
      <c r="F301" s="216" t="s">
        <v>871</v>
      </c>
      <c r="G301" s="203"/>
      <c r="H301" s="203"/>
      <c r="I301" s="206"/>
      <c r="J301" s="217">
        <f>BK301</f>
        <v>0</v>
      </c>
      <c r="K301" s="203"/>
      <c r="L301" s="208"/>
      <c r="M301" s="209"/>
      <c r="N301" s="210"/>
      <c r="O301" s="210"/>
      <c r="P301" s="211">
        <f>SUM(P302:P304)</f>
        <v>0</v>
      </c>
      <c r="Q301" s="210"/>
      <c r="R301" s="211">
        <f>SUM(R302:R304)</f>
        <v>0</v>
      </c>
      <c r="S301" s="210"/>
      <c r="T301" s="212">
        <f>SUM(T302:T304)</f>
        <v>0</v>
      </c>
      <c r="U301" s="12"/>
      <c r="V301" s="12"/>
      <c r="W301" s="12"/>
      <c r="X301" s="12"/>
      <c r="Y301" s="12"/>
      <c r="Z301" s="12"/>
      <c r="AA301" s="12"/>
      <c r="AB301" s="12"/>
      <c r="AC301" s="12"/>
      <c r="AD301" s="12"/>
      <c r="AE301" s="12"/>
      <c r="AR301" s="213" t="s">
        <v>86</v>
      </c>
      <c r="AT301" s="214" t="s">
        <v>78</v>
      </c>
      <c r="AU301" s="214" t="s">
        <v>86</v>
      </c>
      <c r="AY301" s="213" t="s">
        <v>181</v>
      </c>
      <c r="BK301" s="215">
        <f>SUM(BK302:BK304)</f>
        <v>0</v>
      </c>
    </row>
    <row r="302" s="2" customFormat="1" ht="24.15" customHeight="1">
      <c r="A302" s="38"/>
      <c r="B302" s="39"/>
      <c r="C302" s="218" t="s">
        <v>395</v>
      </c>
      <c r="D302" s="218" t="s">
        <v>183</v>
      </c>
      <c r="E302" s="219" t="s">
        <v>3626</v>
      </c>
      <c r="F302" s="220" t="s">
        <v>3627</v>
      </c>
      <c r="G302" s="221" t="s">
        <v>241</v>
      </c>
      <c r="H302" s="222">
        <v>21</v>
      </c>
      <c r="I302" s="223"/>
      <c r="J302" s="224">
        <f>ROUND(I302*H302,2)</f>
        <v>0</v>
      </c>
      <c r="K302" s="220" t="s">
        <v>729</v>
      </c>
      <c r="L302" s="44"/>
      <c r="M302" s="225" t="s">
        <v>1</v>
      </c>
      <c r="N302" s="226" t="s">
        <v>45</v>
      </c>
      <c r="O302" s="91"/>
      <c r="P302" s="227">
        <f>O302*H302</f>
        <v>0</v>
      </c>
      <c r="Q302" s="227">
        <v>0</v>
      </c>
      <c r="R302" s="227">
        <f>Q302*H302</f>
        <v>0</v>
      </c>
      <c r="S302" s="227">
        <v>0</v>
      </c>
      <c r="T302" s="228">
        <f>S302*H302</f>
        <v>0</v>
      </c>
      <c r="U302" s="38"/>
      <c r="V302" s="38"/>
      <c r="W302" s="38"/>
      <c r="X302" s="38"/>
      <c r="Y302" s="38"/>
      <c r="Z302" s="38"/>
      <c r="AA302" s="38"/>
      <c r="AB302" s="38"/>
      <c r="AC302" s="38"/>
      <c r="AD302" s="38"/>
      <c r="AE302" s="38"/>
      <c r="AR302" s="229" t="s">
        <v>188</v>
      </c>
      <c r="AT302" s="229" t="s">
        <v>183</v>
      </c>
      <c r="AU302" s="229" t="s">
        <v>127</v>
      </c>
      <c r="AY302" s="17" t="s">
        <v>181</v>
      </c>
      <c r="BE302" s="230">
        <f>IF(N302="základní",J302,0)</f>
        <v>0</v>
      </c>
      <c r="BF302" s="230">
        <f>IF(N302="snížená",J302,0)</f>
        <v>0</v>
      </c>
      <c r="BG302" s="230">
        <f>IF(N302="zákl. přenesená",J302,0)</f>
        <v>0</v>
      </c>
      <c r="BH302" s="230">
        <f>IF(N302="sníž. přenesená",J302,0)</f>
        <v>0</v>
      </c>
      <c r="BI302" s="230">
        <f>IF(N302="nulová",J302,0)</f>
        <v>0</v>
      </c>
      <c r="BJ302" s="17" t="s">
        <v>127</v>
      </c>
      <c r="BK302" s="230">
        <f>ROUND(I302*H302,2)</f>
        <v>0</v>
      </c>
      <c r="BL302" s="17" t="s">
        <v>188</v>
      </c>
      <c r="BM302" s="229" t="s">
        <v>612</v>
      </c>
    </row>
    <row r="303" s="13" customFormat="1">
      <c r="A303" s="13"/>
      <c r="B303" s="236"/>
      <c r="C303" s="237"/>
      <c r="D303" s="238" t="s">
        <v>191</v>
      </c>
      <c r="E303" s="239" t="s">
        <v>1</v>
      </c>
      <c r="F303" s="240" t="s">
        <v>3628</v>
      </c>
      <c r="G303" s="237"/>
      <c r="H303" s="241">
        <v>21</v>
      </c>
      <c r="I303" s="242"/>
      <c r="J303" s="237"/>
      <c r="K303" s="237"/>
      <c r="L303" s="243"/>
      <c r="M303" s="244"/>
      <c r="N303" s="245"/>
      <c r="O303" s="245"/>
      <c r="P303" s="245"/>
      <c r="Q303" s="245"/>
      <c r="R303" s="245"/>
      <c r="S303" s="245"/>
      <c r="T303" s="246"/>
      <c r="U303" s="13"/>
      <c r="V303" s="13"/>
      <c r="W303" s="13"/>
      <c r="X303" s="13"/>
      <c r="Y303" s="13"/>
      <c r="Z303" s="13"/>
      <c r="AA303" s="13"/>
      <c r="AB303" s="13"/>
      <c r="AC303" s="13"/>
      <c r="AD303" s="13"/>
      <c r="AE303" s="13"/>
      <c r="AT303" s="247" t="s">
        <v>191</v>
      </c>
      <c r="AU303" s="247" t="s">
        <v>127</v>
      </c>
      <c r="AV303" s="13" t="s">
        <v>127</v>
      </c>
      <c r="AW303" s="13" t="s">
        <v>36</v>
      </c>
      <c r="AX303" s="13" t="s">
        <v>79</v>
      </c>
      <c r="AY303" s="247" t="s">
        <v>181</v>
      </c>
    </row>
    <row r="304" s="14" customFormat="1">
      <c r="A304" s="14"/>
      <c r="B304" s="248"/>
      <c r="C304" s="249"/>
      <c r="D304" s="238" t="s">
        <v>191</v>
      </c>
      <c r="E304" s="250" t="s">
        <v>1</v>
      </c>
      <c r="F304" s="251" t="s">
        <v>193</v>
      </c>
      <c r="G304" s="249"/>
      <c r="H304" s="252">
        <v>21</v>
      </c>
      <c r="I304" s="253"/>
      <c r="J304" s="249"/>
      <c r="K304" s="249"/>
      <c r="L304" s="254"/>
      <c r="M304" s="255"/>
      <c r="N304" s="256"/>
      <c r="O304" s="256"/>
      <c r="P304" s="256"/>
      <c r="Q304" s="256"/>
      <c r="R304" s="256"/>
      <c r="S304" s="256"/>
      <c r="T304" s="257"/>
      <c r="U304" s="14"/>
      <c r="V304" s="14"/>
      <c r="W304" s="14"/>
      <c r="X304" s="14"/>
      <c r="Y304" s="14"/>
      <c r="Z304" s="14"/>
      <c r="AA304" s="14"/>
      <c r="AB304" s="14"/>
      <c r="AC304" s="14"/>
      <c r="AD304" s="14"/>
      <c r="AE304" s="14"/>
      <c r="AT304" s="258" t="s">
        <v>191</v>
      </c>
      <c r="AU304" s="258" t="s">
        <v>127</v>
      </c>
      <c r="AV304" s="14" t="s">
        <v>188</v>
      </c>
      <c r="AW304" s="14" t="s">
        <v>36</v>
      </c>
      <c r="AX304" s="14" t="s">
        <v>86</v>
      </c>
      <c r="AY304" s="258" t="s">
        <v>181</v>
      </c>
    </row>
    <row r="305" s="12" customFormat="1" ht="22.8" customHeight="1">
      <c r="A305" s="12"/>
      <c r="B305" s="202"/>
      <c r="C305" s="203"/>
      <c r="D305" s="204" t="s">
        <v>78</v>
      </c>
      <c r="E305" s="216" t="s">
        <v>3629</v>
      </c>
      <c r="F305" s="216" t="s">
        <v>3630</v>
      </c>
      <c r="G305" s="203"/>
      <c r="H305" s="203"/>
      <c r="I305" s="206"/>
      <c r="J305" s="217">
        <f>BK305</f>
        <v>0</v>
      </c>
      <c r="K305" s="203"/>
      <c r="L305" s="208"/>
      <c r="M305" s="209"/>
      <c r="N305" s="210"/>
      <c r="O305" s="210"/>
      <c r="P305" s="211">
        <f>SUM(P306:P315)</f>
        <v>0</v>
      </c>
      <c r="Q305" s="210"/>
      <c r="R305" s="211">
        <f>SUM(R306:R315)</f>
        <v>0</v>
      </c>
      <c r="S305" s="210"/>
      <c r="T305" s="212">
        <f>SUM(T306:T315)</f>
        <v>0</v>
      </c>
      <c r="U305" s="12"/>
      <c r="V305" s="12"/>
      <c r="W305" s="12"/>
      <c r="X305" s="12"/>
      <c r="Y305" s="12"/>
      <c r="Z305" s="12"/>
      <c r="AA305" s="12"/>
      <c r="AB305" s="12"/>
      <c r="AC305" s="12"/>
      <c r="AD305" s="12"/>
      <c r="AE305" s="12"/>
      <c r="AR305" s="213" t="s">
        <v>86</v>
      </c>
      <c r="AT305" s="214" t="s">
        <v>78</v>
      </c>
      <c r="AU305" s="214" t="s">
        <v>86</v>
      </c>
      <c r="AY305" s="213" t="s">
        <v>181</v>
      </c>
      <c r="BK305" s="215">
        <f>SUM(BK306:BK315)</f>
        <v>0</v>
      </c>
    </row>
    <row r="306" s="2" customFormat="1" ht="33" customHeight="1">
      <c r="A306" s="38"/>
      <c r="B306" s="39"/>
      <c r="C306" s="218" t="s">
        <v>614</v>
      </c>
      <c r="D306" s="218" t="s">
        <v>183</v>
      </c>
      <c r="E306" s="219" t="s">
        <v>3631</v>
      </c>
      <c r="F306" s="220" t="s">
        <v>3632</v>
      </c>
      <c r="G306" s="221" t="s">
        <v>218</v>
      </c>
      <c r="H306" s="222">
        <v>25.07</v>
      </c>
      <c r="I306" s="223"/>
      <c r="J306" s="224">
        <f>ROUND(I306*H306,2)</f>
        <v>0</v>
      </c>
      <c r="K306" s="220" t="s">
        <v>729</v>
      </c>
      <c r="L306" s="44"/>
      <c r="M306" s="225" t="s">
        <v>1</v>
      </c>
      <c r="N306" s="226" t="s">
        <v>45</v>
      </c>
      <c r="O306" s="91"/>
      <c r="P306" s="227">
        <f>O306*H306</f>
        <v>0</v>
      </c>
      <c r="Q306" s="227">
        <v>0</v>
      </c>
      <c r="R306" s="227">
        <f>Q306*H306</f>
        <v>0</v>
      </c>
      <c r="S306" s="227">
        <v>0</v>
      </c>
      <c r="T306" s="228">
        <f>S306*H306</f>
        <v>0</v>
      </c>
      <c r="U306" s="38"/>
      <c r="V306" s="38"/>
      <c r="W306" s="38"/>
      <c r="X306" s="38"/>
      <c r="Y306" s="38"/>
      <c r="Z306" s="38"/>
      <c r="AA306" s="38"/>
      <c r="AB306" s="38"/>
      <c r="AC306" s="38"/>
      <c r="AD306" s="38"/>
      <c r="AE306" s="38"/>
      <c r="AR306" s="229" t="s">
        <v>188</v>
      </c>
      <c r="AT306" s="229" t="s">
        <v>183</v>
      </c>
      <c r="AU306" s="229" t="s">
        <v>127</v>
      </c>
      <c r="AY306" s="17" t="s">
        <v>181</v>
      </c>
      <c r="BE306" s="230">
        <f>IF(N306="základní",J306,0)</f>
        <v>0</v>
      </c>
      <c r="BF306" s="230">
        <f>IF(N306="snížená",J306,0)</f>
        <v>0</v>
      </c>
      <c r="BG306" s="230">
        <f>IF(N306="zákl. přenesená",J306,0)</f>
        <v>0</v>
      </c>
      <c r="BH306" s="230">
        <f>IF(N306="sníž. přenesená",J306,0)</f>
        <v>0</v>
      </c>
      <c r="BI306" s="230">
        <f>IF(N306="nulová",J306,0)</f>
        <v>0</v>
      </c>
      <c r="BJ306" s="17" t="s">
        <v>127</v>
      </c>
      <c r="BK306" s="230">
        <f>ROUND(I306*H306,2)</f>
        <v>0</v>
      </c>
      <c r="BL306" s="17" t="s">
        <v>188</v>
      </c>
      <c r="BM306" s="229" t="s">
        <v>617</v>
      </c>
    </row>
    <row r="307" s="2" customFormat="1" ht="44.25" customHeight="1">
      <c r="A307" s="38"/>
      <c r="B307" s="39"/>
      <c r="C307" s="218" t="s">
        <v>401</v>
      </c>
      <c r="D307" s="218" t="s">
        <v>183</v>
      </c>
      <c r="E307" s="219" t="s">
        <v>3633</v>
      </c>
      <c r="F307" s="220" t="s">
        <v>3634</v>
      </c>
      <c r="G307" s="221" t="s">
        <v>218</v>
      </c>
      <c r="H307" s="222">
        <v>350.98000000000002</v>
      </c>
      <c r="I307" s="223"/>
      <c r="J307" s="224">
        <f>ROUND(I307*H307,2)</f>
        <v>0</v>
      </c>
      <c r="K307" s="220" t="s">
        <v>729</v>
      </c>
      <c r="L307" s="44"/>
      <c r="M307" s="225" t="s">
        <v>1</v>
      </c>
      <c r="N307" s="226" t="s">
        <v>45</v>
      </c>
      <c r="O307" s="91"/>
      <c r="P307" s="227">
        <f>O307*H307</f>
        <v>0</v>
      </c>
      <c r="Q307" s="227">
        <v>0</v>
      </c>
      <c r="R307" s="227">
        <f>Q307*H307</f>
        <v>0</v>
      </c>
      <c r="S307" s="227">
        <v>0</v>
      </c>
      <c r="T307" s="228">
        <f>S307*H307</f>
        <v>0</v>
      </c>
      <c r="U307" s="38"/>
      <c r="V307" s="38"/>
      <c r="W307" s="38"/>
      <c r="X307" s="38"/>
      <c r="Y307" s="38"/>
      <c r="Z307" s="38"/>
      <c r="AA307" s="38"/>
      <c r="AB307" s="38"/>
      <c r="AC307" s="38"/>
      <c r="AD307" s="38"/>
      <c r="AE307" s="38"/>
      <c r="AR307" s="229" t="s">
        <v>188</v>
      </c>
      <c r="AT307" s="229" t="s">
        <v>183</v>
      </c>
      <c r="AU307" s="229" t="s">
        <v>127</v>
      </c>
      <c r="AY307" s="17" t="s">
        <v>181</v>
      </c>
      <c r="BE307" s="230">
        <f>IF(N307="základní",J307,0)</f>
        <v>0</v>
      </c>
      <c r="BF307" s="230">
        <f>IF(N307="snížená",J307,0)</f>
        <v>0</v>
      </c>
      <c r="BG307" s="230">
        <f>IF(N307="zákl. přenesená",J307,0)</f>
        <v>0</v>
      </c>
      <c r="BH307" s="230">
        <f>IF(N307="sníž. přenesená",J307,0)</f>
        <v>0</v>
      </c>
      <c r="BI307" s="230">
        <f>IF(N307="nulová",J307,0)</f>
        <v>0</v>
      </c>
      <c r="BJ307" s="17" t="s">
        <v>127</v>
      </c>
      <c r="BK307" s="230">
        <f>ROUND(I307*H307,2)</f>
        <v>0</v>
      </c>
      <c r="BL307" s="17" t="s">
        <v>188</v>
      </c>
      <c r="BM307" s="229" t="s">
        <v>622</v>
      </c>
    </row>
    <row r="308" s="13" customFormat="1">
      <c r="A308" s="13"/>
      <c r="B308" s="236"/>
      <c r="C308" s="237"/>
      <c r="D308" s="238" t="s">
        <v>191</v>
      </c>
      <c r="E308" s="239" t="s">
        <v>1</v>
      </c>
      <c r="F308" s="240" t="s">
        <v>3635</v>
      </c>
      <c r="G308" s="237"/>
      <c r="H308" s="241">
        <v>350.98000000000002</v>
      </c>
      <c r="I308" s="242"/>
      <c r="J308" s="237"/>
      <c r="K308" s="237"/>
      <c r="L308" s="243"/>
      <c r="M308" s="244"/>
      <c r="N308" s="245"/>
      <c r="O308" s="245"/>
      <c r="P308" s="245"/>
      <c r="Q308" s="245"/>
      <c r="R308" s="245"/>
      <c r="S308" s="245"/>
      <c r="T308" s="246"/>
      <c r="U308" s="13"/>
      <c r="V308" s="13"/>
      <c r="W308" s="13"/>
      <c r="X308" s="13"/>
      <c r="Y308" s="13"/>
      <c r="Z308" s="13"/>
      <c r="AA308" s="13"/>
      <c r="AB308" s="13"/>
      <c r="AC308" s="13"/>
      <c r="AD308" s="13"/>
      <c r="AE308" s="13"/>
      <c r="AT308" s="247" t="s">
        <v>191</v>
      </c>
      <c r="AU308" s="247" t="s">
        <v>127</v>
      </c>
      <c r="AV308" s="13" t="s">
        <v>127</v>
      </c>
      <c r="AW308" s="13" t="s">
        <v>36</v>
      </c>
      <c r="AX308" s="13" t="s">
        <v>79</v>
      </c>
      <c r="AY308" s="247" t="s">
        <v>181</v>
      </c>
    </row>
    <row r="309" s="14" customFormat="1">
      <c r="A309" s="14"/>
      <c r="B309" s="248"/>
      <c r="C309" s="249"/>
      <c r="D309" s="238" t="s">
        <v>191</v>
      </c>
      <c r="E309" s="250" t="s">
        <v>1</v>
      </c>
      <c r="F309" s="251" t="s">
        <v>193</v>
      </c>
      <c r="G309" s="249"/>
      <c r="H309" s="252">
        <v>350.98000000000002</v>
      </c>
      <c r="I309" s="253"/>
      <c r="J309" s="249"/>
      <c r="K309" s="249"/>
      <c r="L309" s="254"/>
      <c r="M309" s="255"/>
      <c r="N309" s="256"/>
      <c r="O309" s="256"/>
      <c r="P309" s="256"/>
      <c r="Q309" s="256"/>
      <c r="R309" s="256"/>
      <c r="S309" s="256"/>
      <c r="T309" s="257"/>
      <c r="U309" s="14"/>
      <c r="V309" s="14"/>
      <c r="W309" s="14"/>
      <c r="X309" s="14"/>
      <c r="Y309" s="14"/>
      <c r="Z309" s="14"/>
      <c r="AA309" s="14"/>
      <c r="AB309" s="14"/>
      <c r="AC309" s="14"/>
      <c r="AD309" s="14"/>
      <c r="AE309" s="14"/>
      <c r="AT309" s="258" t="s">
        <v>191</v>
      </c>
      <c r="AU309" s="258" t="s">
        <v>127</v>
      </c>
      <c r="AV309" s="14" t="s">
        <v>188</v>
      </c>
      <c r="AW309" s="14" t="s">
        <v>36</v>
      </c>
      <c r="AX309" s="14" t="s">
        <v>86</v>
      </c>
      <c r="AY309" s="258" t="s">
        <v>181</v>
      </c>
    </row>
    <row r="310" s="2" customFormat="1" ht="44.25" customHeight="1">
      <c r="A310" s="38"/>
      <c r="B310" s="39"/>
      <c r="C310" s="218" t="s">
        <v>624</v>
      </c>
      <c r="D310" s="218" t="s">
        <v>183</v>
      </c>
      <c r="E310" s="219" t="s">
        <v>3636</v>
      </c>
      <c r="F310" s="220" t="s">
        <v>3637</v>
      </c>
      <c r="G310" s="221" t="s">
        <v>218</v>
      </c>
      <c r="H310" s="222">
        <v>19.57</v>
      </c>
      <c r="I310" s="223"/>
      <c r="J310" s="224">
        <f>ROUND(I310*H310,2)</f>
        <v>0</v>
      </c>
      <c r="K310" s="220" t="s">
        <v>729</v>
      </c>
      <c r="L310" s="44"/>
      <c r="M310" s="225" t="s">
        <v>1</v>
      </c>
      <c r="N310" s="226" t="s">
        <v>45</v>
      </c>
      <c r="O310" s="91"/>
      <c r="P310" s="227">
        <f>O310*H310</f>
        <v>0</v>
      </c>
      <c r="Q310" s="227">
        <v>0</v>
      </c>
      <c r="R310" s="227">
        <f>Q310*H310</f>
        <v>0</v>
      </c>
      <c r="S310" s="227">
        <v>0</v>
      </c>
      <c r="T310" s="228">
        <f>S310*H310</f>
        <v>0</v>
      </c>
      <c r="U310" s="38"/>
      <c r="V310" s="38"/>
      <c r="W310" s="38"/>
      <c r="X310" s="38"/>
      <c r="Y310" s="38"/>
      <c r="Z310" s="38"/>
      <c r="AA310" s="38"/>
      <c r="AB310" s="38"/>
      <c r="AC310" s="38"/>
      <c r="AD310" s="38"/>
      <c r="AE310" s="38"/>
      <c r="AR310" s="229" t="s">
        <v>188</v>
      </c>
      <c r="AT310" s="229" t="s">
        <v>183</v>
      </c>
      <c r="AU310" s="229" t="s">
        <v>127</v>
      </c>
      <c r="AY310" s="17" t="s">
        <v>181</v>
      </c>
      <c r="BE310" s="230">
        <f>IF(N310="základní",J310,0)</f>
        <v>0</v>
      </c>
      <c r="BF310" s="230">
        <f>IF(N310="snížená",J310,0)</f>
        <v>0</v>
      </c>
      <c r="BG310" s="230">
        <f>IF(N310="zákl. přenesená",J310,0)</f>
        <v>0</v>
      </c>
      <c r="BH310" s="230">
        <f>IF(N310="sníž. přenesená",J310,0)</f>
        <v>0</v>
      </c>
      <c r="BI310" s="230">
        <f>IF(N310="nulová",J310,0)</f>
        <v>0</v>
      </c>
      <c r="BJ310" s="17" t="s">
        <v>127</v>
      </c>
      <c r="BK310" s="230">
        <f>ROUND(I310*H310,2)</f>
        <v>0</v>
      </c>
      <c r="BL310" s="17" t="s">
        <v>188</v>
      </c>
      <c r="BM310" s="229" t="s">
        <v>627</v>
      </c>
    </row>
    <row r="311" s="13" customFormat="1">
      <c r="A311" s="13"/>
      <c r="B311" s="236"/>
      <c r="C311" s="237"/>
      <c r="D311" s="238" t="s">
        <v>191</v>
      </c>
      <c r="E311" s="239" t="s">
        <v>1</v>
      </c>
      <c r="F311" s="240" t="s">
        <v>3638</v>
      </c>
      <c r="G311" s="237"/>
      <c r="H311" s="241">
        <v>19.57</v>
      </c>
      <c r="I311" s="242"/>
      <c r="J311" s="237"/>
      <c r="K311" s="237"/>
      <c r="L311" s="243"/>
      <c r="M311" s="244"/>
      <c r="N311" s="245"/>
      <c r="O311" s="245"/>
      <c r="P311" s="245"/>
      <c r="Q311" s="245"/>
      <c r="R311" s="245"/>
      <c r="S311" s="245"/>
      <c r="T311" s="246"/>
      <c r="U311" s="13"/>
      <c r="V311" s="13"/>
      <c r="W311" s="13"/>
      <c r="X311" s="13"/>
      <c r="Y311" s="13"/>
      <c r="Z311" s="13"/>
      <c r="AA311" s="13"/>
      <c r="AB311" s="13"/>
      <c r="AC311" s="13"/>
      <c r="AD311" s="13"/>
      <c r="AE311" s="13"/>
      <c r="AT311" s="247" t="s">
        <v>191</v>
      </c>
      <c r="AU311" s="247" t="s">
        <v>127</v>
      </c>
      <c r="AV311" s="13" t="s">
        <v>127</v>
      </c>
      <c r="AW311" s="13" t="s">
        <v>36</v>
      </c>
      <c r="AX311" s="13" t="s">
        <v>79</v>
      </c>
      <c r="AY311" s="247" t="s">
        <v>181</v>
      </c>
    </row>
    <row r="312" s="14" customFormat="1">
      <c r="A312" s="14"/>
      <c r="B312" s="248"/>
      <c r="C312" s="249"/>
      <c r="D312" s="238" t="s">
        <v>191</v>
      </c>
      <c r="E312" s="250" t="s">
        <v>1</v>
      </c>
      <c r="F312" s="251" t="s">
        <v>193</v>
      </c>
      <c r="G312" s="249"/>
      <c r="H312" s="252">
        <v>19.57</v>
      </c>
      <c r="I312" s="253"/>
      <c r="J312" s="249"/>
      <c r="K312" s="249"/>
      <c r="L312" s="254"/>
      <c r="M312" s="255"/>
      <c r="N312" s="256"/>
      <c r="O312" s="256"/>
      <c r="P312" s="256"/>
      <c r="Q312" s="256"/>
      <c r="R312" s="256"/>
      <c r="S312" s="256"/>
      <c r="T312" s="257"/>
      <c r="U312" s="14"/>
      <c r="V312" s="14"/>
      <c r="W312" s="14"/>
      <c r="X312" s="14"/>
      <c r="Y312" s="14"/>
      <c r="Z312" s="14"/>
      <c r="AA312" s="14"/>
      <c r="AB312" s="14"/>
      <c r="AC312" s="14"/>
      <c r="AD312" s="14"/>
      <c r="AE312" s="14"/>
      <c r="AT312" s="258" t="s">
        <v>191</v>
      </c>
      <c r="AU312" s="258" t="s">
        <v>127</v>
      </c>
      <c r="AV312" s="14" t="s">
        <v>188</v>
      </c>
      <c r="AW312" s="14" t="s">
        <v>36</v>
      </c>
      <c r="AX312" s="14" t="s">
        <v>86</v>
      </c>
      <c r="AY312" s="258" t="s">
        <v>181</v>
      </c>
    </row>
    <row r="313" s="2" customFormat="1" ht="44.25" customHeight="1">
      <c r="A313" s="38"/>
      <c r="B313" s="39"/>
      <c r="C313" s="218" t="s">
        <v>406</v>
      </c>
      <c r="D313" s="218" t="s">
        <v>183</v>
      </c>
      <c r="E313" s="219" t="s">
        <v>3639</v>
      </c>
      <c r="F313" s="220" t="s">
        <v>3640</v>
      </c>
      <c r="G313" s="221" t="s">
        <v>218</v>
      </c>
      <c r="H313" s="222">
        <v>5.5</v>
      </c>
      <c r="I313" s="223"/>
      <c r="J313" s="224">
        <f>ROUND(I313*H313,2)</f>
        <v>0</v>
      </c>
      <c r="K313" s="220" t="s">
        <v>729</v>
      </c>
      <c r="L313" s="44"/>
      <c r="M313" s="225" t="s">
        <v>1</v>
      </c>
      <c r="N313" s="226" t="s">
        <v>45</v>
      </c>
      <c r="O313" s="91"/>
      <c r="P313" s="227">
        <f>O313*H313</f>
        <v>0</v>
      </c>
      <c r="Q313" s="227">
        <v>0</v>
      </c>
      <c r="R313" s="227">
        <f>Q313*H313</f>
        <v>0</v>
      </c>
      <c r="S313" s="227">
        <v>0</v>
      </c>
      <c r="T313" s="228">
        <f>S313*H313</f>
        <v>0</v>
      </c>
      <c r="U313" s="38"/>
      <c r="V313" s="38"/>
      <c r="W313" s="38"/>
      <c r="X313" s="38"/>
      <c r="Y313" s="38"/>
      <c r="Z313" s="38"/>
      <c r="AA313" s="38"/>
      <c r="AB313" s="38"/>
      <c r="AC313" s="38"/>
      <c r="AD313" s="38"/>
      <c r="AE313" s="38"/>
      <c r="AR313" s="229" t="s">
        <v>188</v>
      </c>
      <c r="AT313" s="229" t="s">
        <v>183</v>
      </c>
      <c r="AU313" s="229" t="s">
        <v>127</v>
      </c>
      <c r="AY313" s="17" t="s">
        <v>181</v>
      </c>
      <c r="BE313" s="230">
        <f>IF(N313="základní",J313,0)</f>
        <v>0</v>
      </c>
      <c r="BF313" s="230">
        <f>IF(N313="snížená",J313,0)</f>
        <v>0</v>
      </c>
      <c r="BG313" s="230">
        <f>IF(N313="zákl. přenesená",J313,0)</f>
        <v>0</v>
      </c>
      <c r="BH313" s="230">
        <f>IF(N313="sníž. přenesená",J313,0)</f>
        <v>0</v>
      </c>
      <c r="BI313" s="230">
        <f>IF(N313="nulová",J313,0)</f>
        <v>0</v>
      </c>
      <c r="BJ313" s="17" t="s">
        <v>127</v>
      </c>
      <c r="BK313" s="230">
        <f>ROUND(I313*H313,2)</f>
        <v>0</v>
      </c>
      <c r="BL313" s="17" t="s">
        <v>188</v>
      </c>
      <c r="BM313" s="229" t="s">
        <v>631</v>
      </c>
    </row>
    <row r="314" s="13" customFormat="1">
      <c r="A314" s="13"/>
      <c r="B314" s="236"/>
      <c r="C314" s="237"/>
      <c r="D314" s="238" t="s">
        <v>191</v>
      </c>
      <c r="E314" s="239" t="s">
        <v>1</v>
      </c>
      <c r="F314" s="240" t="s">
        <v>3641</v>
      </c>
      <c r="G314" s="237"/>
      <c r="H314" s="241">
        <v>5.5</v>
      </c>
      <c r="I314" s="242"/>
      <c r="J314" s="237"/>
      <c r="K314" s="237"/>
      <c r="L314" s="243"/>
      <c r="M314" s="244"/>
      <c r="N314" s="245"/>
      <c r="O314" s="245"/>
      <c r="P314" s="245"/>
      <c r="Q314" s="245"/>
      <c r="R314" s="245"/>
      <c r="S314" s="245"/>
      <c r="T314" s="246"/>
      <c r="U314" s="13"/>
      <c r="V314" s="13"/>
      <c r="W314" s="13"/>
      <c r="X314" s="13"/>
      <c r="Y314" s="13"/>
      <c r="Z314" s="13"/>
      <c r="AA314" s="13"/>
      <c r="AB314" s="13"/>
      <c r="AC314" s="13"/>
      <c r="AD314" s="13"/>
      <c r="AE314" s="13"/>
      <c r="AT314" s="247" t="s">
        <v>191</v>
      </c>
      <c r="AU314" s="247" t="s">
        <v>127</v>
      </c>
      <c r="AV314" s="13" t="s">
        <v>127</v>
      </c>
      <c r="AW314" s="13" t="s">
        <v>36</v>
      </c>
      <c r="AX314" s="13" t="s">
        <v>79</v>
      </c>
      <c r="AY314" s="247" t="s">
        <v>181</v>
      </c>
    </row>
    <row r="315" s="14" customFormat="1">
      <c r="A315" s="14"/>
      <c r="B315" s="248"/>
      <c r="C315" s="249"/>
      <c r="D315" s="238" t="s">
        <v>191</v>
      </c>
      <c r="E315" s="250" t="s">
        <v>1</v>
      </c>
      <c r="F315" s="251" t="s">
        <v>193</v>
      </c>
      <c r="G315" s="249"/>
      <c r="H315" s="252">
        <v>5.5</v>
      </c>
      <c r="I315" s="253"/>
      <c r="J315" s="249"/>
      <c r="K315" s="249"/>
      <c r="L315" s="254"/>
      <c r="M315" s="255"/>
      <c r="N315" s="256"/>
      <c r="O315" s="256"/>
      <c r="P315" s="256"/>
      <c r="Q315" s="256"/>
      <c r="R315" s="256"/>
      <c r="S315" s="256"/>
      <c r="T315" s="257"/>
      <c r="U315" s="14"/>
      <c r="V315" s="14"/>
      <c r="W315" s="14"/>
      <c r="X315" s="14"/>
      <c r="Y315" s="14"/>
      <c r="Z315" s="14"/>
      <c r="AA315" s="14"/>
      <c r="AB315" s="14"/>
      <c r="AC315" s="14"/>
      <c r="AD315" s="14"/>
      <c r="AE315" s="14"/>
      <c r="AT315" s="258" t="s">
        <v>191</v>
      </c>
      <c r="AU315" s="258" t="s">
        <v>127</v>
      </c>
      <c r="AV315" s="14" t="s">
        <v>188</v>
      </c>
      <c r="AW315" s="14" t="s">
        <v>36</v>
      </c>
      <c r="AX315" s="14" t="s">
        <v>86</v>
      </c>
      <c r="AY315" s="258" t="s">
        <v>181</v>
      </c>
    </row>
    <row r="316" s="12" customFormat="1" ht="22.8" customHeight="1">
      <c r="A316" s="12"/>
      <c r="B316" s="202"/>
      <c r="C316" s="203"/>
      <c r="D316" s="204" t="s">
        <v>78</v>
      </c>
      <c r="E316" s="216" t="s">
        <v>918</v>
      </c>
      <c r="F316" s="216" t="s">
        <v>919</v>
      </c>
      <c r="G316" s="203"/>
      <c r="H316" s="203"/>
      <c r="I316" s="206"/>
      <c r="J316" s="217">
        <f>BK316</f>
        <v>0</v>
      </c>
      <c r="K316" s="203"/>
      <c r="L316" s="208"/>
      <c r="M316" s="209"/>
      <c r="N316" s="210"/>
      <c r="O316" s="210"/>
      <c r="P316" s="211">
        <f>P317</f>
        <v>0</v>
      </c>
      <c r="Q316" s="210"/>
      <c r="R316" s="211">
        <f>R317</f>
        <v>0</v>
      </c>
      <c r="S316" s="210"/>
      <c r="T316" s="212">
        <f>T317</f>
        <v>0</v>
      </c>
      <c r="U316" s="12"/>
      <c r="V316" s="12"/>
      <c r="W316" s="12"/>
      <c r="X316" s="12"/>
      <c r="Y316" s="12"/>
      <c r="Z316" s="12"/>
      <c r="AA316" s="12"/>
      <c r="AB316" s="12"/>
      <c r="AC316" s="12"/>
      <c r="AD316" s="12"/>
      <c r="AE316" s="12"/>
      <c r="AR316" s="213" t="s">
        <v>86</v>
      </c>
      <c r="AT316" s="214" t="s">
        <v>78</v>
      </c>
      <c r="AU316" s="214" t="s">
        <v>86</v>
      </c>
      <c r="AY316" s="213" t="s">
        <v>181</v>
      </c>
      <c r="BK316" s="215">
        <f>BK317</f>
        <v>0</v>
      </c>
    </row>
    <row r="317" s="2" customFormat="1" ht="49.05" customHeight="1">
      <c r="A317" s="38"/>
      <c r="B317" s="39"/>
      <c r="C317" s="218" t="s">
        <v>637</v>
      </c>
      <c r="D317" s="218" t="s">
        <v>183</v>
      </c>
      <c r="E317" s="219" t="s">
        <v>2249</v>
      </c>
      <c r="F317" s="220" t="s">
        <v>2250</v>
      </c>
      <c r="G317" s="221" t="s">
        <v>218</v>
      </c>
      <c r="H317" s="222">
        <v>253.89099999999999</v>
      </c>
      <c r="I317" s="223"/>
      <c r="J317" s="224">
        <f>ROUND(I317*H317,2)</f>
        <v>0</v>
      </c>
      <c r="K317" s="220" t="s">
        <v>729</v>
      </c>
      <c r="L317" s="44"/>
      <c r="M317" s="225" t="s">
        <v>1</v>
      </c>
      <c r="N317" s="226" t="s">
        <v>45</v>
      </c>
      <c r="O317" s="91"/>
      <c r="P317" s="227">
        <f>O317*H317</f>
        <v>0</v>
      </c>
      <c r="Q317" s="227">
        <v>0</v>
      </c>
      <c r="R317" s="227">
        <f>Q317*H317</f>
        <v>0</v>
      </c>
      <c r="S317" s="227">
        <v>0</v>
      </c>
      <c r="T317" s="228">
        <f>S317*H317</f>
        <v>0</v>
      </c>
      <c r="U317" s="38"/>
      <c r="V317" s="38"/>
      <c r="W317" s="38"/>
      <c r="X317" s="38"/>
      <c r="Y317" s="38"/>
      <c r="Z317" s="38"/>
      <c r="AA317" s="38"/>
      <c r="AB317" s="38"/>
      <c r="AC317" s="38"/>
      <c r="AD317" s="38"/>
      <c r="AE317" s="38"/>
      <c r="AR317" s="229" t="s">
        <v>188</v>
      </c>
      <c r="AT317" s="229" t="s">
        <v>183</v>
      </c>
      <c r="AU317" s="229" t="s">
        <v>127</v>
      </c>
      <c r="AY317" s="17" t="s">
        <v>181</v>
      </c>
      <c r="BE317" s="230">
        <f>IF(N317="základní",J317,0)</f>
        <v>0</v>
      </c>
      <c r="BF317" s="230">
        <f>IF(N317="snížená",J317,0)</f>
        <v>0</v>
      </c>
      <c r="BG317" s="230">
        <f>IF(N317="zákl. přenesená",J317,0)</f>
        <v>0</v>
      </c>
      <c r="BH317" s="230">
        <f>IF(N317="sníž. přenesená",J317,0)</f>
        <v>0</v>
      </c>
      <c r="BI317" s="230">
        <f>IF(N317="nulová",J317,0)</f>
        <v>0</v>
      </c>
      <c r="BJ317" s="17" t="s">
        <v>127</v>
      </c>
      <c r="BK317" s="230">
        <f>ROUND(I317*H317,2)</f>
        <v>0</v>
      </c>
      <c r="BL317" s="17" t="s">
        <v>188</v>
      </c>
      <c r="BM317" s="229" t="s">
        <v>640</v>
      </c>
    </row>
    <row r="318" s="12" customFormat="1" ht="25.92" customHeight="1">
      <c r="A318" s="12"/>
      <c r="B318" s="202"/>
      <c r="C318" s="203"/>
      <c r="D318" s="204" t="s">
        <v>78</v>
      </c>
      <c r="E318" s="205" t="s">
        <v>925</v>
      </c>
      <c r="F318" s="205" t="s">
        <v>926</v>
      </c>
      <c r="G318" s="203"/>
      <c r="H318" s="203"/>
      <c r="I318" s="206"/>
      <c r="J318" s="207">
        <f>BK318</f>
        <v>0</v>
      </c>
      <c r="K318" s="203"/>
      <c r="L318" s="208"/>
      <c r="M318" s="209"/>
      <c r="N318" s="210"/>
      <c r="O318" s="210"/>
      <c r="P318" s="211">
        <f>P319</f>
        <v>0</v>
      </c>
      <c r="Q318" s="210"/>
      <c r="R318" s="211">
        <f>R319</f>
        <v>0</v>
      </c>
      <c r="S318" s="210"/>
      <c r="T318" s="212">
        <f>T319</f>
        <v>0</v>
      </c>
      <c r="U318" s="12"/>
      <c r="V318" s="12"/>
      <c r="W318" s="12"/>
      <c r="X318" s="12"/>
      <c r="Y318" s="12"/>
      <c r="Z318" s="12"/>
      <c r="AA318" s="12"/>
      <c r="AB318" s="12"/>
      <c r="AC318" s="12"/>
      <c r="AD318" s="12"/>
      <c r="AE318" s="12"/>
      <c r="AR318" s="213" t="s">
        <v>127</v>
      </c>
      <c r="AT318" s="214" t="s">
        <v>78</v>
      </c>
      <c r="AU318" s="214" t="s">
        <v>79</v>
      </c>
      <c r="AY318" s="213" t="s">
        <v>181</v>
      </c>
      <c r="BK318" s="215">
        <f>BK319</f>
        <v>0</v>
      </c>
    </row>
    <row r="319" s="12" customFormat="1" ht="22.8" customHeight="1">
      <c r="A319" s="12"/>
      <c r="B319" s="202"/>
      <c r="C319" s="203"/>
      <c r="D319" s="204" t="s">
        <v>78</v>
      </c>
      <c r="E319" s="216" t="s">
        <v>2044</v>
      </c>
      <c r="F319" s="216" t="s">
        <v>2334</v>
      </c>
      <c r="G319" s="203"/>
      <c r="H319" s="203"/>
      <c r="I319" s="206"/>
      <c r="J319" s="217">
        <f>BK319</f>
        <v>0</v>
      </c>
      <c r="K319" s="203"/>
      <c r="L319" s="208"/>
      <c r="M319" s="209"/>
      <c r="N319" s="210"/>
      <c r="O319" s="210"/>
      <c r="P319" s="211">
        <f>SUM(P320:P321)</f>
        <v>0</v>
      </c>
      <c r="Q319" s="210"/>
      <c r="R319" s="211">
        <f>SUM(R320:R321)</f>
        <v>0</v>
      </c>
      <c r="S319" s="210"/>
      <c r="T319" s="212">
        <f>SUM(T320:T321)</f>
        <v>0</v>
      </c>
      <c r="U319" s="12"/>
      <c r="V319" s="12"/>
      <c r="W319" s="12"/>
      <c r="X319" s="12"/>
      <c r="Y319" s="12"/>
      <c r="Z319" s="12"/>
      <c r="AA319" s="12"/>
      <c r="AB319" s="12"/>
      <c r="AC319" s="12"/>
      <c r="AD319" s="12"/>
      <c r="AE319" s="12"/>
      <c r="AR319" s="213" t="s">
        <v>127</v>
      </c>
      <c r="AT319" s="214" t="s">
        <v>78</v>
      </c>
      <c r="AU319" s="214" t="s">
        <v>86</v>
      </c>
      <c r="AY319" s="213" t="s">
        <v>181</v>
      </c>
      <c r="BK319" s="215">
        <f>SUM(BK320:BK321)</f>
        <v>0</v>
      </c>
    </row>
    <row r="320" s="2" customFormat="1" ht="16.5" customHeight="1">
      <c r="A320" s="38"/>
      <c r="B320" s="39"/>
      <c r="C320" s="218" t="s">
        <v>412</v>
      </c>
      <c r="D320" s="218" t="s">
        <v>183</v>
      </c>
      <c r="E320" s="219" t="s">
        <v>3642</v>
      </c>
      <c r="F320" s="220" t="s">
        <v>3643</v>
      </c>
      <c r="G320" s="221" t="s">
        <v>1477</v>
      </c>
      <c r="H320" s="222">
        <v>1</v>
      </c>
      <c r="I320" s="223"/>
      <c r="J320" s="224">
        <f>ROUND(I320*H320,2)</f>
        <v>0</v>
      </c>
      <c r="K320" s="220" t="s">
        <v>729</v>
      </c>
      <c r="L320" s="44"/>
      <c r="M320" s="225" t="s">
        <v>1</v>
      </c>
      <c r="N320" s="226" t="s">
        <v>45</v>
      </c>
      <c r="O320" s="91"/>
      <c r="P320" s="227">
        <f>O320*H320</f>
        <v>0</v>
      </c>
      <c r="Q320" s="227">
        <v>0</v>
      </c>
      <c r="R320" s="227">
        <f>Q320*H320</f>
        <v>0</v>
      </c>
      <c r="S320" s="227">
        <v>0</v>
      </c>
      <c r="T320" s="228">
        <f>S320*H320</f>
        <v>0</v>
      </c>
      <c r="U320" s="38"/>
      <c r="V320" s="38"/>
      <c r="W320" s="38"/>
      <c r="X320" s="38"/>
      <c r="Y320" s="38"/>
      <c r="Z320" s="38"/>
      <c r="AA320" s="38"/>
      <c r="AB320" s="38"/>
      <c r="AC320" s="38"/>
      <c r="AD320" s="38"/>
      <c r="AE320" s="38"/>
      <c r="AR320" s="229" t="s">
        <v>228</v>
      </c>
      <c r="AT320" s="229" t="s">
        <v>183</v>
      </c>
      <c r="AU320" s="229" t="s">
        <v>127</v>
      </c>
      <c r="AY320" s="17" t="s">
        <v>181</v>
      </c>
      <c r="BE320" s="230">
        <f>IF(N320="základní",J320,0)</f>
        <v>0</v>
      </c>
      <c r="BF320" s="230">
        <f>IF(N320="snížená",J320,0)</f>
        <v>0</v>
      </c>
      <c r="BG320" s="230">
        <f>IF(N320="zákl. přenesená",J320,0)</f>
        <v>0</v>
      </c>
      <c r="BH320" s="230">
        <f>IF(N320="sníž. přenesená",J320,0)</f>
        <v>0</v>
      </c>
      <c r="BI320" s="230">
        <f>IF(N320="nulová",J320,0)</f>
        <v>0</v>
      </c>
      <c r="BJ320" s="17" t="s">
        <v>127</v>
      </c>
      <c r="BK320" s="230">
        <f>ROUND(I320*H320,2)</f>
        <v>0</v>
      </c>
      <c r="BL320" s="17" t="s">
        <v>228</v>
      </c>
      <c r="BM320" s="229" t="s">
        <v>645</v>
      </c>
    </row>
    <row r="321" s="2" customFormat="1" ht="44.25" customHeight="1">
      <c r="A321" s="38"/>
      <c r="B321" s="39"/>
      <c r="C321" s="218" t="s">
        <v>648</v>
      </c>
      <c r="D321" s="218" t="s">
        <v>183</v>
      </c>
      <c r="E321" s="219" t="s">
        <v>2416</v>
      </c>
      <c r="F321" s="220" t="s">
        <v>2417</v>
      </c>
      <c r="G321" s="221" t="s">
        <v>983</v>
      </c>
      <c r="H321" s="279"/>
      <c r="I321" s="223"/>
      <c r="J321" s="224">
        <f>ROUND(I321*H321,2)</f>
        <v>0</v>
      </c>
      <c r="K321" s="220" t="s">
        <v>729</v>
      </c>
      <c r="L321" s="44"/>
      <c r="M321" s="284" t="s">
        <v>1</v>
      </c>
      <c r="N321" s="285" t="s">
        <v>45</v>
      </c>
      <c r="O321" s="282"/>
      <c r="P321" s="286">
        <f>O321*H321</f>
        <v>0</v>
      </c>
      <c r="Q321" s="286">
        <v>0</v>
      </c>
      <c r="R321" s="286">
        <f>Q321*H321</f>
        <v>0</v>
      </c>
      <c r="S321" s="286">
        <v>0</v>
      </c>
      <c r="T321" s="287">
        <f>S321*H321</f>
        <v>0</v>
      </c>
      <c r="U321" s="38"/>
      <c r="V321" s="38"/>
      <c r="W321" s="38"/>
      <c r="X321" s="38"/>
      <c r="Y321" s="38"/>
      <c r="Z321" s="38"/>
      <c r="AA321" s="38"/>
      <c r="AB321" s="38"/>
      <c r="AC321" s="38"/>
      <c r="AD321" s="38"/>
      <c r="AE321" s="38"/>
      <c r="AR321" s="229" t="s">
        <v>228</v>
      </c>
      <c r="AT321" s="229" t="s">
        <v>183</v>
      </c>
      <c r="AU321" s="229" t="s">
        <v>127</v>
      </c>
      <c r="AY321" s="17" t="s">
        <v>181</v>
      </c>
      <c r="BE321" s="230">
        <f>IF(N321="základní",J321,0)</f>
        <v>0</v>
      </c>
      <c r="BF321" s="230">
        <f>IF(N321="snížená",J321,0)</f>
        <v>0</v>
      </c>
      <c r="BG321" s="230">
        <f>IF(N321="zákl. přenesená",J321,0)</f>
        <v>0</v>
      </c>
      <c r="BH321" s="230">
        <f>IF(N321="sníž. přenesená",J321,0)</f>
        <v>0</v>
      </c>
      <c r="BI321" s="230">
        <f>IF(N321="nulová",J321,0)</f>
        <v>0</v>
      </c>
      <c r="BJ321" s="17" t="s">
        <v>127</v>
      </c>
      <c r="BK321" s="230">
        <f>ROUND(I321*H321,2)</f>
        <v>0</v>
      </c>
      <c r="BL321" s="17" t="s">
        <v>228</v>
      </c>
      <c r="BM321" s="229" t="s">
        <v>651</v>
      </c>
    </row>
    <row r="322" s="2" customFormat="1" ht="6.96" customHeight="1">
      <c r="A322" s="38"/>
      <c r="B322" s="66"/>
      <c r="C322" s="67"/>
      <c r="D322" s="67"/>
      <c r="E322" s="67"/>
      <c r="F322" s="67"/>
      <c r="G322" s="67"/>
      <c r="H322" s="67"/>
      <c r="I322" s="67"/>
      <c r="J322" s="67"/>
      <c r="K322" s="67"/>
      <c r="L322" s="44"/>
      <c r="M322" s="38"/>
      <c r="O322" s="38"/>
      <c r="P322" s="38"/>
      <c r="Q322" s="38"/>
      <c r="R322" s="38"/>
      <c r="S322" s="38"/>
      <c r="T322" s="38"/>
      <c r="U322" s="38"/>
      <c r="V322" s="38"/>
      <c r="W322" s="38"/>
      <c r="X322" s="38"/>
      <c r="Y322" s="38"/>
      <c r="Z322" s="38"/>
      <c r="AA322" s="38"/>
      <c r="AB322" s="38"/>
      <c r="AC322" s="38"/>
      <c r="AD322" s="38"/>
      <c r="AE322" s="38"/>
    </row>
  </sheetData>
  <sheetProtection sheet="1" autoFilter="0" formatColumns="0" formatRows="0" objects="1" scenarios="1" spinCount="100000" saltValue="lNVuUF0PvHu/F/IwC3cRhhmUDJM9LNqBxRcxVxcH2Tue+rxUFp7+kX6DGbn9QR1RmDVOmkqA0Cmw9/5PB16U7A==" hashValue="qLHoE+MHGYxNM6iVVBqDLcoeHdh+gWeSmo83nxgzceBzyISBnGp9HtrIZN73BD5EwXdoaKCEoW3l1Q4hcP+c3A==" algorithmName="SHA-512" password="C24F"/>
  <autoFilter ref="C125:K321"/>
  <mergeCells count="9">
    <mergeCell ref="E7:H7"/>
    <mergeCell ref="E9:H9"/>
    <mergeCell ref="E18:H18"/>
    <mergeCell ref="E27:H27"/>
    <mergeCell ref="E85:H85"/>
    <mergeCell ref="E87:H87"/>
    <mergeCell ref="E116:H116"/>
    <mergeCell ref="E118:H118"/>
    <mergeCell ref="L2:V2"/>
  </mergeCells>
  <hyperlinks>
    <hyperlink ref="F130" r:id="rId1" display="https://podminky.urs.cz/item/CS_URS_2025_01/113107342"/>
    <hyperlink ref="F134" r:id="rId2" display="https://podminky.urs.cz/item/CS_URS_2025_01/113107325"/>
    <hyperlink ref="F136" r:id="rId3" display="https://podminky.urs.cz/item/CS_URS_2025_01/113202111"/>
    <hyperlink ref="F138" r:id="rId4" display="https://podminky.urs.cz/item/CS_URS_2025_01/131151201"/>
    <hyperlink ref="F143" r:id="rId5" display="https://podminky.urs.cz/item/CS_URS_2025_01/132154104"/>
    <hyperlink ref="F148" r:id="rId6" display="https://podminky.urs.cz/item/CS_URS_2025_01/139001101"/>
    <hyperlink ref="F152" r:id="rId7" display="https://podminky.urs.cz/item/CS_URS_2025_01/151101101"/>
    <hyperlink ref="F156" r:id="rId8" display="https://podminky.urs.cz/item/CS_URS_2025_01/151101102"/>
    <hyperlink ref="F161" r:id="rId9" display="https://podminky.urs.cz/item/CS_URS_2025_01/151101111"/>
    <hyperlink ref="F163" r:id="rId10" display="https://podminky.urs.cz/item/CS_URS_2025_01/151101112"/>
    <hyperlink ref="F165" r:id="rId11" display="https://podminky.urs.cz/item/CS_URS_2025_01/162351103"/>
    <hyperlink ref="F170" r:id="rId12" display="https://podminky.urs.cz/item/CS_URS_2025_01/162751117"/>
    <hyperlink ref="F174" r:id="rId13" display="https://podminky.urs.cz/item/CS_URS_2025_01/167151111"/>
    <hyperlink ref="F179" r:id="rId14" display="https://podminky.urs.cz/item/CS_URS_2025_01/171251201"/>
    <hyperlink ref="F181" r:id="rId15" display="https://podminky.urs.cz/item/CS_URS_2025_01/171251201"/>
    <hyperlink ref="F183" r:id="rId16" display="https://podminky.urs.cz/item/CS_URS_2025_01/171201221"/>
    <hyperlink ref="F187" r:id="rId17" display="https://podminky.urs.cz/item/CS_URS_2025_01/174111101"/>
    <hyperlink ref="F196" r:id="rId18" display="https://podminky.urs.cz/item/CS_URS_2025_01/174111101"/>
    <hyperlink ref="F201" r:id="rId19" display="https://podminky.urs.cz/item/CS_URS_2025_01/175151101"/>
    <hyperlink ref="F210" r:id="rId20" display="https://podminky.urs.cz/item/CS_URS_2025_01/359901211"/>
    <hyperlink ref="F213" r:id="rId21" display="https://podminky.urs.cz/item/CS_URS_2025_01/451572111"/>
    <hyperlink ref="F218" r:id="rId22" display="https://podminky.urs.cz/item/CS_URS_2025_01/452112112"/>
    <hyperlink ref="F221" r:id="rId23" display="https://podminky.urs.cz/item/CS_URS_2025_01/452112112"/>
    <hyperlink ref="F224" r:id="rId24" display="https://podminky.urs.cz/item/CS_URS_2025_01/452112122"/>
    <hyperlink ref="F227" r:id="rId25" display="https://podminky.urs.cz/item/CS_URS_2025_01/452311121"/>
    <hyperlink ref="F231" r:id="rId26" display="https://podminky.urs.cz/item/CS_URS_2025_01/452321131"/>
    <hyperlink ref="F235" r:id="rId27" display="https://podminky.urs.cz/item/CS_URS_2025_01/452351111"/>
    <hyperlink ref="F239" r:id="rId28" display="https://podminky.urs.cz/item/CS_URS_2025_01/452351112"/>
    <hyperlink ref="F241" r:id="rId29" display="https://podminky.urs.cz/item/CS_URS_2025_01/452368211"/>
    <hyperlink ref="F247" r:id="rId30" display="https://podminky.urs.cz/item/CS_URS_2025_01/871211141"/>
    <hyperlink ref="F254" r:id="rId31" display="https://podminky.urs.cz/item/CS_URS_2025_01/871313123"/>
    <hyperlink ref="F259" r:id="rId32" display="https://podminky.urs.cz/item/CS_URS_2025_01/877315123"/>
    <hyperlink ref="F262" r:id="rId33" display="https://podminky.urs.cz/item/CS_URS_2025_01/879221111"/>
    <hyperlink ref="F264" r:id="rId34" display="https://podminky.urs.cz/item/CS_URS_2025_01/891211112"/>
    <hyperlink ref="F268" r:id="rId35" display="https://podminky.urs.cz/item/CS_URS_2025_01/891249111"/>
    <hyperlink ref="F271" r:id="rId36" display="https://podminky.urs.cz/item/CS_URS_2025_01/892233122"/>
    <hyperlink ref="F273" r:id="rId37" display="https://podminky.urs.cz/item/CS_URS_2025_01/892351111"/>
    <hyperlink ref="F275" r:id="rId38" display="https://podminky.urs.cz/item/CS_URS_2025_01/892372111"/>
    <hyperlink ref="F279" r:id="rId39" display="https://podminky.urs.cz/item/CS_URS_2025_01/894410102"/>
    <hyperlink ref="F282" r:id="rId40" display="https://podminky.urs.cz/item/CS_URS_2025_01/894410212"/>
    <hyperlink ref="F285" r:id="rId41" display="https://podminky.urs.cz/item/CS_URS_2025_01/894410211"/>
  </hyperlinks>
  <pageMargins left="0.39375" right="0.39375" top="0.39375" bottom="0.39375" header="0" footer="0"/>
  <pageSetup paperSize="9" orientation="portrait" blackAndWhite="1" fitToHeight="100"/>
  <headerFooter>
    <oddFooter>&amp;CStrana &amp;P z &amp;N</oddFooter>
  </headerFooter>
  <drawing r:id="rId4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126</v>
      </c>
    </row>
    <row r="3" s="1" customFormat="1" ht="6.96" customHeight="1">
      <c r="B3" s="136"/>
      <c r="C3" s="137"/>
      <c r="D3" s="137"/>
      <c r="E3" s="137"/>
      <c r="F3" s="137"/>
      <c r="G3" s="137"/>
      <c r="H3" s="137"/>
      <c r="I3" s="137"/>
      <c r="J3" s="137"/>
      <c r="K3" s="137"/>
      <c r="L3" s="20"/>
      <c r="AT3" s="17" t="s">
        <v>127</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3644</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ROUND(J126,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ROUND((SUM(BE126:BE408)),  2)</f>
        <v>0</v>
      </c>
      <c r="G33" s="38"/>
      <c r="H33" s="38"/>
      <c r="I33" s="155">
        <v>0.20999999999999999</v>
      </c>
      <c r="J33" s="154">
        <f>ROUND(((SUM(BE126:BE408))*I33),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ROUND((SUM(BF126:BF408)),  2)</f>
        <v>0</v>
      </c>
      <c r="G34" s="38"/>
      <c r="H34" s="38"/>
      <c r="I34" s="155">
        <v>0.12</v>
      </c>
      <c r="J34" s="154">
        <f>ROUND(((SUM(BF126:BF408))*I34),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ROUND((SUM(BG126:BG408)),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ROUND((SUM(BH126:BH408)),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ROUND((SUM(BI126:BI408)),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02 - Komunikace a zpev...</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J126</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142</v>
      </c>
      <c r="E97" s="182"/>
      <c r="F97" s="182"/>
      <c r="G97" s="182"/>
      <c r="H97" s="182"/>
      <c r="I97" s="182"/>
      <c r="J97" s="183">
        <f>J127</f>
        <v>0</v>
      </c>
      <c r="K97" s="180"/>
      <c r="L97" s="184"/>
      <c r="S97" s="9"/>
      <c r="T97" s="9"/>
      <c r="U97" s="9"/>
      <c r="V97" s="9"/>
      <c r="W97" s="9"/>
      <c r="X97" s="9"/>
      <c r="Y97" s="9"/>
      <c r="Z97" s="9"/>
      <c r="AA97" s="9"/>
      <c r="AB97" s="9"/>
      <c r="AC97" s="9"/>
      <c r="AD97" s="9"/>
      <c r="AE97" s="9"/>
    </row>
    <row r="98" s="10" customFormat="1" ht="19.92" customHeight="1">
      <c r="A98" s="10"/>
      <c r="B98" s="185"/>
      <c r="C98" s="186"/>
      <c r="D98" s="187" t="s">
        <v>143</v>
      </c>
      <c r="E98" s="188"/>
      <c r="F98" s="188"/>
      <c r="G98" s="188"/>
      <c r="H98" s="188"/>
      <c r="I98" s="188"/>
      <c r="J98" s="189">
        <f>J128</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145</v>
      </c>
      <c r="E99" s="188"/>
      <c r="F99" s="188"/>
      <c r="G99" s="188"/>
      <c r="H99" s="188"/>
      <c r="I99" s="188"/>
      <c r="J99" s="189">
        <f>J245</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3645</v>
      </c>
      <c r="E100" s="188"/>
      <c r="F100" s="188"/>
      <c r="G100" s="188"/>
      <c r="H100" s="188"/>
      <c r="I100" s="188"/>
      <c r="J100" s="189">
        <f>J262</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148</v>
      </c>
      <c r="E101" s="188"/>
      <c r="F101" s="188"/>
      <c r="G101" s="188"/>
      <c r="H101" s="188"/>
      <c r="I101" s="188"/>
      <c r="J101" s="189">
        <f>J310</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3453</v>
      </c>
      <c r="E102" s="188"/>
      <c r="F102" s="188"/>
      <c r="G102" s="188"/>
      <c r="H102" s="188"/>
      <c r="I102" s="188"/>
      <c r="J102" s="189">
        <f>J376</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149</v>
      </c>
      <c r="E103" s="188"/>
      <c r="F103" s="188"/>
      <c r="G103" s="188"/>
      <c r="H103" s="188"/>
      <c r="I103" s="188"/>
      <c r="J103" s="189">
        <f>J393</f>
        <v>0</v>
      </c>
      <c r="K103" s="186"/>
      <c r="L103" s="190"/>
      <c r="S103" s="10"/>
      <c r="T103" s="10"/>
      <c r="U103" s="10"/>
      <c r="V103" s="10"/>
      <c r="W103" s="10"/>
      <c r="X103" s="10"/>
      <c r="Y103" s="10"/>
      <c r="Z103" s="10"/>
      <c r="AA103" s="10"/>
      <c r="AB103" s="10"/>
      <c r="AC103" s="10"/>
      <c r="AD103" s="10"/>
      <c r="AE103" s="10"/>
    </row>
    <row r="104" s="9" customFormat="1" ht="24.96" customHeight="1">
      <c r="A104" s="9"/>
      <c r="B104" s="179"/>
      <c r="C104" s="180"/>
      <c r="D104" s="181" t="s">
        <v>150</v>
      </c>
      <c r="E104" s="182"/>
      <c r="F104" s="182"/>
      <c r="G104" s="182"/>
      <c r="H104" s="182"/>
      <c r="I104" s="182"/>
      <c r="J104" s="183">
        <f>J396</f>
        <v>0</v>
      </c>
      <c r="K104" s="180"/>
      <c r="L104" s="184"/>
      <c r="S104" s="9"/>
      <c r="T104" s="9"/>
      <c r="U104" s="9"/>
      <c r="V104" s="9"/>
      <c r="W104" s="9"/>
      <c r="X104" s="9"/>
      <c r="Y104" s="9"/>
      <c r="Z104" s="9"/>
      <c r="AA104" s="9"/>
      <c r="AB104" s="9"/>
      <c r="AC104" s="9"/>
      <c r="AD104" s="9"/>
      <c r="AE104" s="9"/>
    </row>
    <row r="105" s="10" customFormat="1" ht="19.92" customHeight="1">
      <c r="A105" s="10"/>
      <c r="B105" s="185"/>
      <c r="C105" s="186"/>
      <c r="D105" s="187" t="s">
        <v>155</v>
      </c>
      <c r="E105" s="188"/>
      <c r="F105" s="188"/>
      <c r="G105" s="188"/>
      <c r="H105" s="188"/>
      <c r="I105" s="188"/>
      <c r="J105" s="189">
        <f>J397</f>
        <v>0</v>
      </c>
      <c r="K105" s="186"/>
      <c r="L105" s="190"/>
      <c r="S105" s="10"/>
      <c r="T105" s="10"/>
      <c r="U105" s="10"/>
      <c r="V105" s="10"/>
      <c r="W105" s="10"/>
      <c r="X105" s="10"/>
      <c r="Y105" s="10"/>
      <c r="Z105" s="10"/>
      <c r="AA105" s="10"/>
      <c r="AB105" s="10"/>
      <c r="AC105" s="10"/>
      <c r="AD105" s="10"/>
      <c r="AE105" s="10"/>
    </row>
    <row r="106" s="10" customFormat="1" ht="19.92" customHeight="1">
      <c r="A106" s="10"/>
      <c r="B106" s="185"/>
      <c r="C106" s="186"/>
      <c r="D106" s="187" t="s">
        <v>159</v>
      </c>
      <c r="E106" s="188"/>
      <c r="F106" s="188"/>
      <c r="G106" s="188"/>
      <c r="H106" s="188"/>
      <c r="I106" s="188"/>
      <c r="J106" s="189">
        <f>J401</f>
        <v>0</v>
      </c>
      <c r="K106" s="186"/>
      <c r="L106" s="190"/>
      <c r="S106" s="10"/>
      <c r="T106" s="10"/>
      <c r="U106" s="10"/>
      <c r="V106" s="10"/>
      <c r="W106" s="10"/>
      <c r="X106" s="10"/>
      <c r="Y106" s="10"/>
      <c r="Z106" s="10"/>
      <c r="AA106" s="10"/>
      <c r="AB106" s="10"/>
      <c r="AC106" s="10"/>
      <c r="AD106" s="10"/>
      <c r="AE106" s="10"/>
    </row>
    <row r="107" s="2" customFormat="1" ht="21.84"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66"/>
      <c r="C108" s="67"/>
      <c r="D108" s="67"/>
      <c r="E108" s="67"/>
      <c r="F108" s="67"/>
      <c r="G108" s="67"/>
      <c r="H108" s="67"/>
      <c r="I108" s="67"/>
      <c r="J108" s="67"/>
      <c r="K108" s="67"/>
      <c r="L108" s="63"/>
      <c r="S108" s="38"/>
      <c r="T108" s="38"/>
      <c r="U108" s="38"/>
      <c r="V108" s="38"/>
      <c r="W108" s="38"/>
      <c r="X108" s="38"/>
      <c r="Y108" s="38"/>
      <c r="Z108" s="38"/>
      <c r="AA108" s="38"/>
      <c r="AB108" s="38"/>
      <c r="AC108" s="38"/>
      <c r="AD108" s="38"/>
      <c r="AE108" s="38"/>
    </row>
    <row r="112" s="2" customFormat="1" ht="6.96" customHeight="1">
      <c r="A112" s="38"/>
      <c r="B112" s="68"/>
      <c r="C112" s="69"/>
      <c r="D112" s="69"/>
      <c r="E112" s="69"/>
      <c r="F112" s="69"/>
      <c r="G112" s="69"/>
      <c r="H112" s="69"/>
      <c r="I112" s="69"/>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166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174" t="str">
        <f>E7</f>
        <v>0022025 - Transformace Domova pod Kuňkou - areál Ke Tvrzi</v>
      </c>
      <c r="F116" s="32"/>
      <c r="G116" s="32"/>
      <c r="H116" s="32"/>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135</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E9</f>
        <v>SO 02 - Komunikace a zpev...</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F12</f>
        <v xml:space="preserve"> </v>
      </c>
      <c r="G120" s="40"/>
      <c r="H120" s="40"/>
      <c r="I120" s="32" t="s">
        <v>22</v>
      </c>
      <c r="J120" s="79" t="str">
        <f>IF(J12="","",J12)</f>
        <v>28. 3. 2025</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E15</f>
        <v>Pardubický kraj</v>
      </c>
      <c r="G122" s="40"/>
      <c r="H122" s="40"/>
      <c r="I122" s="32" t="s">
        <v>32</v>
      </c>
      <c r="J122" s="36" t="str">
        <f>E21</f>
        <v>Sinc s.r.o.</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30</v>
      </c>
      <c r="D123" s="40"/>
      <c r="E123" s="40"/>
      <c r="F123" s="27" t="str">
        <f>IF(E18="","",E18)</f>
        <v>Vyplň údaj</v>
      </c>
      <c r="G123" s="40"/>
      <c r="H123" s="40"/>
      <c r="I123" s="32" t="s">
        <v>37</v>
      </c>
      <c r="J123" s="36" t="str">
        <f>E24</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1" customFormat="1" ht="29.28" customHeight="1">
      <c r="A125" s="191"/>
      <c r="B125" s="192"/>
      <c r="C125" s="193" t="s">
        <v>167</v>
      </c>
      <c r="D125" s="194" t="s">
        <v>64</v>
      </c>
      <c r="E125" s="194" t="s">
        <v>60</v>
      </c>
      <c r="F125" s="194" t="s">
        <v>61</v>
      </c>
      <c r="G125" s="194" t="s">
        <v>168</v>
      </c>
      <c r="H125" s="194" t="s">
        <v>169</v>
      </c>
      <c r="I125" s="194" t="s">
        <v>170</v>
      </c>
      <c r="J125" s="194" t="s">
        <v>139</v>
      </c>
      <c r="K125" s="195" t="s">
        <v>171</v>
      </c>
      <c r="L125" s="196"/>
      <c r="M125" s="100" t="s">
        <v>1</v>
      </c>
      <c r="N125" s="101" t="s">
        <v>43</v>
      </c>
      <c r="O125" s="101" t="s">
        <v>172</v>
      </c>
      <c r="P125" s="101" t="s">
        <v>173</v>
      </c>
      <c r="Q125" s="101" t="s">
        <v>174</v>
      </c>
      <c r="R125" s="101" t="s">
        <v>175</v>
      </c>
      <c r="S125" s="101" t="s">
        <v>176</v>
      </c>
      <c r="T125" s="102" t="s">
        <v>177</v>
      </c>
      <c r="U125" s="191"/>
      <c r="V125" s="191"/>
      <c r="W125" s="191"/>
      <c r="X125" s="191"/>
      <c r="Y125" s="191"/>
      <c r="Z125" s="191"/>
      <c r="AA125" s="191"/>
      <c r="AB125" s="191"/>
      <c r="AC125" s="191"/>
      <c r="AD125" s="191"/>
      <c r="AE125" s="191"/>
    </row>
    <row r="126" s="2" customFormat="1" ht="22.8" customHeight="1">
      <c r="A126" s="38"/>
      <c r="B126" s="39"/>
      <c r="C126" s="107" t="s">
        <v>178</v>
      </c>
      <c r="D126" s="40"/>
      <c r="E126" s="40"/>
      <c r="F126" s="40"/>
      <c r="G126" s="40"/>
      <c r="H126" s="40"/>
      <c r="I126" s="40"/>
      <c r="J126" s="197">
        <f>BK126</f>
        <v>0</v>
      </c>
      <c r="K126" s="40"/>
      <c r="L126" s="44"/>
      <c r="M126" s="103"/>
      <c r="N126" s="198"/>
      <c r="O126" s="104"/>
      <c r="P126" s="199">
        <f>P127+P396</f>
        <v>0</v>
      </c>
      <c r="Q126" s="104"/>
      <c r="R126" s="199">
        <f>R127+R396</f>
        <v>0</v>
      </c>
      <c r="S126" s="104"/>
      <c r="T126" s="200">
        <f>T127+T396</f>
        <v>0</v>
      </c>
      <c r="U126" s="38"/>
      <c r="V126" s="38"/>
      <c r="W126" s="38"/>
      <c r="X126" s="38"/>
      <c r="Y126" s="38"/>
      <c r="Z126" s="38"/>
      <c r="AA126" s="38"/>
      <c r="AB126" s="38"/>
      <c r="AC126" s="38"/>
      <c r="AD126" s="38"/>
      <c r="AE126" s="38"/>
      <c r="AT126" s="17" t="s">
        <v>78</v>
      </c>
      <c r="AU126" s="17" t="s">
        <v>141</v>
      </c>
      <c r="BK126" s="201">
        <f>BK127+BK396</f>
        <v>0</v>
      </c>
    </row>
    <row r="127" s="12" customFormat="1" ht="25.92" customHeight="1">
      <c r="A127" s="12"/>
      <c r="B127" s="202"/>
      <c r="C127" s="203"/>
      <c r="D127" s="204" t="s">
        <v>78</v>
      </c>
      <c r="E127" s="205" t="s">
        <v>179</v>
      </c>
      <c r="F127" s="205" t="s">
        <v>180</v>
      </c>
      <c r="G127" s="203"/>
      <c r="H127" s="203"/>
      <c r="I127" s="206"/>
      <c r="J127" s="207">
        <f>BK127</f>
        <v>0</v>
      </c>
      <c r="K127" s="203"/>
      <c r="L127" s="208"/>
      <c r="M127" s="209"/>
      <c r="N127" s="210"/>
      <c r="O127" s="210"/>
      <c r="P127" s="211">
        <f>P128+P245+P262+P310+P376+P393</f>
        <v>0</v>
      </c>
      <c r="Q127" s="210"/>
      <c r="R127" s="211">
        <f>R128+R245+R262+R310+R376+R393</f>
        <v>0</v>
      </c>
      <c r="S127" s="210"/>
      <c r="T127" s="212">
        <f>T128+T245+T262+T310+T376+T393</f>
        <v>0</v>
      </c>
      <c r="U127" s="12"/>
      <c r="V127" s="12"/>
      <c r="W127" s="12"/>
      <c r="X127" s="12"/>
      <c r="Y127" s="12"/>
      <c r="Z127" s="12"/>
      <c r="AA127" s="12"/>
      <c r="AB127" s="12"/>
      <c r="AC127" s="12"/>
      <c r="AD127" s="12"/>
      <c r="AE127" s="12"/>
      <c r="AR127" s="213" t="s">
        <v>86</v>
      </c>
      <c r="AT127" s="214" t="s">
        <v>78</v>
      </c>
      <c r="AU127" s="214" t="s">
        <v>79</v>
      </c>
      <c r="AY127" s="213" t="s">
        <v>181</v>
      </c>
      <c r="BK127" s="215">
        <f>BK128+BK245+BK262+BK310+BK376+BK393</f>
        <v>0</v>
      </c>
    </row>
    <row r="128" s="12" customFormat="1" ht="22.8" customHeight="1">
      <c r="A128" s="12"/>
      <c r="B128" s="202"/>
      <c r="C128" s="203"/>
      <c r="D128" s="204" t="s">
        <v>78</v>
      </c>
      <c r="E128" s="216" t="s">
        <v>86</v>
      </c>
      <c r="F128" s="216" t="s">
        <v>182</v>
      </c>
      <c r="G128" s="203"/>
      <c r="H128" s="203"/>
      <c r="I128" s="206"/>
      <c r="J128" s="217">
        <f>BK128</f>
        <v>0</v>
      </c>
      <c r="K128" s="203"/>
      <c r="L128" s="208"/>
      <c r="M128" s="209"/>
      <c r="N128" s="210"/>
      <c r="O128" s="210"/>
      <c r="P128" s="211">
        <f>SUM(P129:P244)</f>
        <v>0</v>
      </c>
      <c r="Q128" s="210"/>
      <c r="R128" s="211">
        <f>SUM(R129:R244)</f>
        <v>0</v>
      </c>
      <c r="S128" s="210"/>
      <c r="T128" s="212">
        <f>SUM(T129:T244)</f>
        <v>0</v>
      </c>
      <c r="U128" s="12"/>
      <c r="V128" s="12"/>
      <c r="W128" s="12"/>
      <c r="X128" s="12"/>
      <c r="Y128" s="12"/>
      <c r="Z128" s="12"/>
      <c r="AA128" s="12"/>
      <c r="AB128" s="12"/>
      <c r="AC128" s="12"/>
      <c r="AD128" s="12"/>
      <c r="AE128" s="12"/>
      <c r="AR128" s="213" t="s">
        <v>86</v>
      </c>
      <c r="AT128" s="214" t="s">
        <v>78</v>
      </c>
      <c r="AU128" s="214" t="s">
        <v>86</v>
      </c>
      <c r="AY128" s="213" t="s">
        <v>181</v>
      </c>
      <c r="BK128" s="215">
        <f>SUM(BK129:BK244)</f>
        <v>0</v>
      </c>
    </row>
    <row r="129" s="2" customFormat="1" ht="24.15" customHeight="1">
      <c r="A129" s="38"/>
      <c r="B129" s="39"/>
      <c r="C129" s="218" t="s">
        <v>86</v>
      </c>
      <c r="D129" s="218" t="s">
        <v>183</v>
      </c>
      <c r="E129" s="219" t="s">
        <v>3646</v>
      </c>
      <c r="F129" s="220" t="s">
        <v>3647</v>
      </c>
      <c r="G129" s="221" t="s">
        <v>227</v>
      </c>
      <c r="H129" s="222">
        <v>59.899999999999999</v>
      </c>
      <c r="I129" s="223"/>
      <c r="J129" s="224">
        <f>ROUND(I129*H129,2)</f>
        <v>0</v>
      </c>
      <c r="K129" s="220" t="s">
        <v>187</v>
      </c>
      <c r="L129" s="44"/>
      <c r="M129" s="225" t="s">
        <v>1</v>
      </c>
      <c r="N129" s="226" t="s">
        <v>44</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188</v>
      </c>
      <c r="AT129" s="229" t="s">
        <v>183</v>
      </c>
      <c r="AU129" s="229" t="s">
        <v>127</v>
      </c>
      <c r="AY129" s="17" t="s">
        <v>181</v>
      </c>
      <c r="BE129" s="230">
        <f>IF(N129="základní",J129,0)</f>
        <v>0</v>
      </c>
      <c r="BF129" s="230">
        <f>IF(N129="snížená",J129,0)</f>
        <v>0</v>
      </c>
      <c r="BG129" s="230">
        <f>IF(N129="zákl. přenesená",J129,0)</f>
        <v>0</v>
      </c>
      <c r="BH129" s="230">
        <f>IF(N129="sníž. přenesená",J129,0)</f>
        <v>0</v>
      </c>
      <c r="BI129" s="230">
        <f>IF(N129="nulová",J129,0)</f>
        <v>0</v>
      </c>
      <c r="BJ129" s="17" t="s">
        <v>86</v>
      </c>
      <c r="BK129" s="230">
        <f>ROUND(I129*H129,2)</f>
        <v>0</v>
      </c>
      <c r="BL129" s="17" t="s">
        <v>188</v>
      </c>
      <c r="BM129" s="229" t="s">
        <v>127</v>
      </c>
    </row>
    <row r="130" s="2" customFormat="1">
      <c r="A130" s="38"/>
      <c r="B130" s="39"/>
      <c r="C130" s="40"/>
      <c r="D130" s="231" t="s">
        <v>189</v>
      </c>
      <c r="E130" s="40"/>
      <c r="F130" s="232" t="s">
        <v>3648</v>
      </c>
      <c r="G130" s="40"/>
      <c r="H130" s="40"/>
      <c r="I130" s="233"/>
      <c r="J130" s="40"/>
      <c r="K130" s="40"/>
      <c r="L130" s="44"/>
      <c r="M130" s="234"/>
      <c r="N130" s="235"/>
      <c r="O130" s="91"/>
      <c r="P130" s="91"/>
      <c r="Q130" s="91"/>
      <c r="R130" s="91"/>
      <c r="S130" s="91"/>
      <c r="T130" s="92"/>
      <c r="U130" s="38"/>
      <c r="V130" s="38"/>
      <c r="W130" s="38"/>
      <c r="X130" s="38"/>
      <c r="Y130" s="38"/>
      <c r="Z130" s="38"/>
      <c r="AA130" s="38"/>
      <c r="AB130" s="38"/>
      <c r="AC130" s="38"/>
      <c r="AD130" s="38"/>
      <c r="AE130" s="38"/>
      <c r="AT130" s="17" t="s">
        <v>189</v>
      </c>
      <c r="AU130" s="17" t="s">
        <v>127</v>
      </c>
    </row>
    <row r="131" s="2" customFormat="1" ht="49.05" customHeight="1">
      <c r="A131" s="38"/>
      <c r="B131" s="39"/>
      <c r="C131" s="218" t="s">
        <v>127</v>
      </c>
      <c r="D131" s="218" t="s">
        <v>183</v>
      </c>
      <c r="E131" s="219" t="s">
        <v>3649</v>
      </c>
      <c r="F131" s="220" t="s">
        <v>3650</v>
      </c>
      <c r="G131" s="221" t="s">
        <v>227</v>
      </c>
      <c r="H131" s="222">
        <v>59.899999999999999</v>
      </c>
      <c r="I131" s="223"/>
      <c r="J131" s="224">
        <f>ROUND(I131*H131,2)</f>
        <v>0</v>
      </c>
      <c r="K131" s="220" t="s">
        <v>187</v>
      </c>
      <c r="L131" s="44"/>
      <c r="M131" s="225" t="s">
        <v>1</v>
      </c>
      <c r="N131" s="226" t="s">
        <v>44</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188</v>
      </c>
      <c r="AT131" s="229" t="s">
        <v>183</v>
      </c>
      <c r="AU131" s="229" t="s">
        <v>127</v>
      </c>
      <c r="AY131" s="17" t="s">
        <v>181</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188</v>
      </c>
      <c r="BM131" s="229" t="s">
        <v>188</v>
      </c>
    </row>
    <row r="132" s="2" customFormat="1">
      <c r="A132" s="38"/>
      <c r="B132" s="39"/>
      <c r="C132" s="40"/>
      <c r="D132" s="231" t="s">
        <v>189</v>
      </c>
      <c r="E132" s="40"/>
      <c r="F132" s="232" t="s">
        <v>3651</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189</v>
      </c>
      <c r="AU132" s="17" t="s">
        <v>127</v>
      </c>
    </row>
    <row r="133" s="13" customFormat="1">
      <c r="A133" s="13"/>
      <c r="B133" s="236"/>
      <c r="C133" s="237"/>
      <c r="D133" s="238" t="s">
        <v>191</v>
      </c>
      <c r="E133" s="239" t="s">
        <v>1</v>
      </c>
      <c r="F133" s="240" t="s">
        <v>3652</v>
      </c>
      <c r="G133" s="237"/>
      <c r="H133" s="241">
        <v>2</v>
      </c>
      <c r="I133" s="242"/>
      <c r="J133" s="237"/>
      <c r="K133" s="237"/>
      <c r="L133" s="243"/>
      <c r="M133" s="244"/>
      <c r="N133" s="245"/>
      <c r="O133" s="245"/>
      <c r="P133" s="245"/>
      <c r="Q133" s="245"/>
      <c r="R133" s="245"/>
      <c r="S133" s="245"/>
      <c r="T133" s="246"/>
      <c r="U133" s="13"/>
      <c r="V133" s="13"/>
      <c r="W133" s="13"/>
      <c r="X133" s="13"/>
      <c r="Y133" s="13"/>
      <c r="Z133" s="13"/>
      <c r="AA133" s="13"/>
      <c r="AB133" s="13"/>
      <c r="AC133" s="13"/>
      <c r="AD133" s="13"/>
      <c r="AE133" s="13"/>
      <c r="AT133" s="247" t="s">
        <v>191</v>
      </c>
      <c r="AU133" s="247" t="s">
        <v>127</v>
      </c>
      <c r="AV133" s="13" t="s">
        <v>127</v>
      </c>
      <c r="AW133" s="13" t="s">
        <v>36</v>
      </c>
      <c r="AX133" s="13" t="s">
        <v>79</v>
      </c>
      <c r="AY133" s="247" t="s">
        <v>181</v>
      </c>
    </row>
    <row r="134" s="13" customFormat="1">
      <c r="A134" s="13"/>
      <c r="B134" s="236"/>
      <c r="C134" s="237"/>
      <c r="D134" s="238" t="s">
        <v>191</v>
      </c>
      <c r="E134" s="239" t="s">
        <v>1</v>
      </c>
      <c r="F134" s="240" t="s">
        <v>3653</v>
      </c>
      <c r="G134" s="237"/>
      <c r="H134" s="241">
        <v>57.899999999999999</v>
      </c>
      <c r="I134" s="242"/>
      <c r="J134" s="237"/>
      <c r="K134" s="237"/>
      <c r="L134" s="243"/>
      <c r="M134" s="244"/>
      <c r="N134" s="245"/>
      <c r="O134" s="245"/>
      <c r="P134" s="245"/>
      <c r="Q134" s="245"/>
      <c r="R134" s="245"/>
      <c r="S134" s="245"/>
      <c r="T134" s="246"/>
      <c r="U134" s="13"/>
      <c r="V134" s="13"/>
      <c r="W134" s="13"/>
      <c r="X134" s="13"/>
      <c r="Y134" s="13"/>
      <c r="Z134" s="13"/>
      <c r="AA134" s="13"/>
      <c r="AB134" s="13"/>
      <c r="AC134" s="13"/>
      <c r="AD134" s="13"/>
      <c r="AE134" s="13"/>
      <c r="AT134" s="247" t="s">
        <v>191</v>
      </c>
      <c r="AU134" s="247" t="s">
        <v>127</v>
      </c>
      <c r="AV134" s="13" t="s">
        <v>127</v>
      </c>
      <c r="AW134" s="13" t="s">
        <v>36</v>
      </c>
      <c r="AX134" s="13" t="s">
        <v>79</v>
      </c>
      <c r="AY134" s="247" t="s">
        <v>181</v>
      </c>
    </row>
    <row r="135" s="14" customFormat="1">
      <c r="A135" s="14"/>
      <c r="B135" s="248"/>
      <c r="C135" s="249"/>
      <c r="D135" s="238" t="s">
        <v>191</v>
      </c>
      <c r="E135" s="250" t="s">
        <v>1</v>
      </c>
      <c r="F135" s="251" t="s">
        <v>193</v>
      </c>
      <c r="G135" s="249"/>
      <c r="H135" s="252">
        <v>59.899999999999999</v>
      </c>
      <c r="I135" s="253"/>
      <c r="J135" s="249"/>
      <c r="K135" s="249"/>
      <c r="L135" s="254"/>
      <c r="M135" s="255"/>
      <c r="N135" s="256"/>
      <c r="O135" s="256"/>
      <c r="P135" s="256"/>
      <c r="Q135" s="256"/>
      <c r="R135" s="256"/>
      <c r="S135" s="256"/>
      <c r="T135" s="257"/>
      <c r="U135" s="14"/>
      <c r="V135" s="14"/>
      <c r="W135" s="14"/>
      <c r="X135" s="14"/>
      <c r="Y135" s="14"/>
      <c r="Z135" s="14"/>
      <c r="AA135" s="14"/>
      <c r="AB135" s="14"/>
      <c r="AC135" s="14"/>
      <c r="AD135" s="14"/>
      <c r="AE135" s="14"/>
      <c r="AT135" s="258" t="s">
        <v>191</v>
      </c>
      <c r="AU135" s="258" t="s">
        <v>127</v>
      </c>
      <c r="AV135" s="14" t="s">
        <v>188</v>
      </c>
      <c r="AW135" s="14" t="s">
        <v>36</v>
      </c>
      <c r="AX135" s="14" t="s">
        <v>86</v>
      </c>
      <c r="AY135" s="258" t="s">
        <v>181</v>
      </c>
    </row>
    <row r="136" s="2" customFormat="1" ht="33" customHeight="1">
      <c r="A136" s="38"/>
      <c r="B136" s="39"/>
      <c r="C136" s="218" t="s">
        <v>200</v>
      </c>
      <c r="D136" s="218" t="s">
        <v>183</v>
      </c>
      <c r="E136" s="219" t="s">
        <v>3654</v>
      </c>
      <c r="F136" s="220" t="s">
        <v>3655</v>
      </c>
      <c r="G136" s="221" t="s">
        <v>235</v>
      </c>
      <c r="H136" s="222">
        <v>15</v>
      </c>
      <c r="I136" s="223"/>
      <c r="J136" s="224">
        <f>ROUND(I136*H136,2)</f>
        <v>0</v>
      </c>
      <c r="K136" s="220" t="s">
        <v>187</v>
      </c>
      <c r="L136" s="44"/>
      <c r="M136" s="225" t="s">
        <v>1</v>
      </c>
      <c r="N136" s="226" t="s">
        <v>44</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188</v>
      </c>
      <c r="AT136" s="229" t="s">
        <v>183</v>
      </c>
      <c r="AU136" s="229" t="s">
        <v>127</v>
      </c>
      <c r="AY136" s="17" t="s">
        <v>181</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188</v>
      </c>
      <c r="BM136" s="229" t="s">
        <v>203</v>
      </c>
    </row>
    <row r="137" s="2" customFormat="1">
      <c r="A137" s="38"/>
      <c r="B137" s="39"/>
      <c r="C137" s="40"/>
      <c r="D137" s="231" t="s">
        <v>189</v>
      </c>
      <c r="E137" s="40"/>
      <c r="F137" s="232" t="s">
        <v>3656</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189</v>
      </c>
      <c r="AU137" s="17" t="s">
        <v>127</v>
      </c>
    </row>
    <row r="138" s="13" customFormat="1">
      <c r="A138" s="13"/>
      <c r="B138" s="236"/>
      <c r="C138" s="237"/>
      <c r="D138" s="238" t="s">
        <v>191</v>
      </c>
      <c r="E138" s="239" t="s">
        <v>1</v>
      </c>
      <c r="F138" s="240" t="s">
        <v>3657</v>
      </c>
      <c r="G138" s="237"/>
      <c r="H138" s="241">
        <v>15</v>
      </c>
      <c r="I138" s="242"/>
      <c r="J138" s="237"/>
      <c r="K138" s="237"/>
      <c r="L138" s="243"/>
      <c r="M138" s="244"/>
      <c r="N138" s="245"/>
      <c r="O138" s="245"/>
      <c r="P138" s="245"/>
      <c r="Q138" s="245"/>
      <c r="R138" s="245"/>
      <c r="S138" s="245"/>
      <c r="T138" s="246"/>
      <c r="U138" s="13"/>
      <c r="V138" s="13"/>
      <c r="W138" s="13"/>
      <c r="X138" s="13"/>
      <c r="Y138" s="13"/>
      <c r="Z138" s="13"/>
      <c r="AA138" s="13"/>
      <c r="AB138" s="13"/>
      <c r="AC138" s="13"/>
      <c r="AD138" s="13"/>
      <c r="AE138" s="13"/>
      <c r="AT138" s="247" t="s">
        <v>191</v>
      </c>
      <c r="AU138" s="247" t="s">
        <v>127</v>
      </c>
      <c r="AV138" s="13" t="s">
        <v>127</v>
      </c>
      <c r="AW138" s="13" t="s">
        <v>36</v>
      </c>
      <c r="AX138" s="13" t="s">
        <v>79</v>
      </c>
      <c r="AY138" s="247" t="s">
        <v>181</v>
      </c>
    </row>
    <row r="139" s="14" customFormat="1">
      <c r="A139" s="14"/>
      <c r="B139" s="248"/>
      <c r="C139" s="249"/>
      <c r="D139" s="238" t="s">
        <v>191</v>
      </c>
      <c r="E139" s="250" t="s">
        <v>1</v>
      </c>
      <c r="F139" s="251" t="s">
        <v>193</v>
      </c>
      <c r="G139" s="249"/>
      <c r="H139" s="252">
        <v>15</v>
      </c>
      <c r="I139" s="253"/>
      <c r="J139" s="249"/>
      <c r="K139" s="249"/>
      <c r="L139" s="254"/>
      <c r="M139" s="255"/>
      <c r="N139" s="256"/>
      <c r="O139" s="256"/>
      <c r="P139" s="256"/>
      <c r="Q139" s="256"/>
      <c r="R139" s="256"/>
      <c r="S139" s="256"/>
      <c r="T139" s="257"/>
      <c r="U139" s="14"/>
      <c r="V139" s="14"/>
      <c r="W139" s="14"/>
      <c r="X139" s="14"/>
      <c r="Y139" s="14"/>
      <c r="Z139" s="14"/>
      <c r="AA139" s="14"/>
      <c r="AB139" s="14"/>
      <c r="AC139" s="14"/>
      <c r="AD139" s="14"/>
      <c r="AE139" s="14"/>
      <c r="AT139" s="258" t="s">
        <v>191</v>
      </c>
      <c r="AU139" s="258" t="s">
        <v>127</v>
      </c>
      <c r="AV139" s="14" t="s">
        <v>188</v>
      </c>
      <c r="AW139" s="14" t="s">
        <v>36</v>
      </c>
      <c r="AX139" s="14" t="s">
        <v>86</v>
      </c>
      <c r="AY139" s="258" t="s">
        <v>181</v>
      </c>
    </row>
    <row r="140" s="2" customFormat="1" ht="33" customHeight="1">
      <c r="A140" s="38"/>
      <c r="B140" s="39"/>
      <c r="C140" s="218" t="s">
        <v>188</v>
      </c>
      <c r="D140" s="218" t="s">
        <v>183</v>
      </c>
      <c r="E140" s="219" t="s">
        <v>3658</v>
      </c>
      <c r="F140" s="220" t="s">
        <v>3659</v>
      </c>
      <c r="G140" s="221" t="s">
        <v>235</v>
      </c>
      <c r="H140" s="222">
        <v>2</v>
      </c>
      <c r="I140" s="223"/>
      <c r="J140" s="224">
        <f>ROUND(I140*H140,2)</f>
        <v>0</v>
      </c>
      <c r="K140" s="220" t="s">
        <v>187</v>
      </c>
      <c r="L140" s="44"/>
      <c r="M140" s="225" t="s">
        <v>1</v>
      </c>
      <c r="N140" s="226" t="s">
        <v>44</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188</v>
      </c>
      <c r="AT140" s="229" t="s">
        <v>183</v>
      </c>
      <c r="AU140" s="229" t="s">
        <v>127</v>
      </c>
      <c r="AY140" s="17" t="s">
        <v>181</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188</v>
      </c>
      <c r="BM140" s="229" t="s">
        <v>208</v>
      </c>
    </row>
    <row r="141" s="2" customFormat="1">
      <c r="A141" s="38"/>
      <c r="B141" s="39"/>
      <c r="C141" s="40"/>
      <c r="D141" s="231" t="s">
        <v>189</v>
      </c>
      <c r="E141" s="40"/>
      <c r="F141" s="232" t="s">
        <v>3660</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189</v>
      </c>
      <c r="AU141" s="17" t="s">
        <v>127</v>
      </c>
    </row>
    <row r="142" s="13" customFormat="1">
      <c r="A142" s="13"/>
      <c r="B142" s="236"/>
      <c r="C142" s="237"/>
      <c r="D142" s="238" t="s">
        <v>191</v>
      </c>
      <c r="E142" s="239" t="s">
        <v>1</v>
      </c>
      <c r="F142" s="240" t="s">
        <v>3661</v>
      </c>
      <c r="G142" s="237"/>
      <c r="H142" s="241">
        <v>2</v>
      </c>
      <c r="I142" s="242"/>
      <c r="J142" s="237"/>
      <c r="K142" s="237"/>
      <c r="L142" s="243"/>
      <c r="M142" s="244"/>
      <c r="N142" s="245"/>
      <c r="O142" s="245"/>
      <c r="P142" s="245"/>
      <c r="Q142" s="245"/>
      <c r="R142" s="245"/>
      <c r="S142" s="245"/>
      <c r="T142" s="246"/>
      <c r="U142" s="13"/>
      <c r="V142" s="13"/>
      <c r="W142" s="13"/>
      <c r="X142" s="13"/>
      <c r="Y142" s="13"/>
      <c r="Z142" s="13"/>
      <c r="AA142" s="13"/>
      <c r="AB142" s="13"/>
      <c r="AC142" s="13"/>
      <c r="AD142" s="13"/>
      <c r="AE142" s="13"/>
      <c r="AT142" s="247" t="s">
        <v>191</v>
      </c>
      <c r="AU142" s="247" t="s">
        <v>127</v>
      </c>
      <c r="AV142" s="13" t="s">
        <v>127</v>
      </c>
      <c r="AW142" s="13" t="s">
        <v>36</v>
      </c>
      <c r="AX142" s="13" t="s">
        <v>79</v>
      </c>
      <c r="AY142" s="247" t="s">
        <v>181</v>
      </c>
    </row>
    <row r="143" s="14" customFormat="1">
      <c r="A143" s="14"/>
      <c r="B143" s="248"/>
      <c r="C143" s="249"/>
      <c r="D143" s="238" t="s">
        <v>191</v>
      </c>
      <c r="E143" s="250" t="s">
        <v>1</v>
      </c>
      <c r="F143" s="251" t="s">
        <v>193</v>
      </c>
      <c r="G143" s="249"/>
      <c r="H143" s="252">
        <v>2</v>
      </c>
      <c r="I143" s="253"/>
      <c r="J143" s="249"/>
      <c r="K143" s="249"/>
      <c r="L143" s="254"/>
      <c r="M143" s="255"/>
      <c r="N143" s="256"/>
      <c r="O143" s="256"/>
      <c r="P143" s="256"/>
      <c r="Q143" s="256"/>
      <c r="R143" s="256"/>
      <c r="S143" s="256"/>
      <c r="T143" s="257"/>
      <c r="U143" s="14"/>
      <c r="V143" s="14"/>
      <c r="W143" s="14"/>
      <c r="X143" s="14"/>
      <c r="Y143" s="14"/>
      <c r="Z143" s="14"/>
      <c r="AA143" s="14"/>
      <c r="AB143" s="14"/>
      <c r="AC143" s="14"/>
      <c r="AD143" s="14"/>
      <c r="AE143" s="14"/>
      <c r="AT143" s="258" t="s">
        <v>191</v>
      </c>
      <c r="AU143" s="258" t="s">
        <v>127</v>
      </c>
      <c r="AV143" s="14" t="s">
        <v>188</v>
      </c>
      <c r="AW143" s="14" t="s">
        <v>36</v>
      </c>
      <c r="AX143" s="14" t="s">
        <v>86</v>
      </c>
      <c r="AY143" s="258" t="s">
        <v>181</v>
      </c>
    </row>
    <row r="144" s="2" customFormat="1" ht="37.8" customHeight="1">
      <c r="A144" s="38"/>
      <c r="B144" s="39"/>
      <c r="C144" s="218" t="s">
        <v>211</v>
      </c>
      <c r="D144" s="218" t="s">
        <v>183</v>
      </c>
      <c r="E144" s="219" t="s">
        <v>3662</v>
      </c>
      <c r="F144" s="220" t="s">
        <v>3663</v>
      </c>
      <c r="G144" s="221" t="s">
        <v>235</v>
      </c>
      <c r="H144" s="222">
        <v>1</v>
      </c>
      <c r="I144" s="223"/>
      <c r="J144" s="224">
        <f>ROUND(I144*H144,2)</f>
        <v>0</v>
      </c>
      <c r="K144" s="220" t="s">
        <v>187</v>
      </c>
      <c r="L144" s="44"/>
      <c r="M144" s="225" t="s">
        <v>1</v>
      </c>
      <c r="N144" s="226" t="s">
        <v>44</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188</v>
      </c>
      <c r="AT144" s="229" t="s">
        <v>183</v>
      </c>
      <c r="AU144" s="229" t="s">
        <v>127</v>
      </c>
      <c r="AY144" s="17" t="s">
        <v>181</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188</v>
      </c>
      <c r="BM144" s="229" t="s">
        <v>214</v>
      </c>
    </row>
    <row r="145" s="2" customFormat="1">
      <c r="A145" s="38"/>
      <c r="B145" s="39"/>
      <c r="C145" s="40"/>
      <c r="D145" s="231" t="s">
        <v>189</v>
      </c>
      <c r="E145" s="40"/>
      <c r="F145" s="232" t="s">
        <v>3664</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189</v>
      </c>
      <c r="AU145" s="17" t="s">
        <v>127</v>
      </c>
    </row>
    <row r="146" s="13" customFormat="1">
      <c r="A146" s="13"/>
      <c r="B146" s="236"/>
      <c r="C146" s="237"/>
      <c r="D146" s="238" t="s">
        <v>191</v>
      </c>
      <c r="E146" s="239" t="s">
        <v>1</v>
      </c>
      <c r="F146" s="240" t="s">
        <v>3665</v>
      </c>
      <c r="G146" s="237"/>
      <c r="H146" s="241">
        <v>1</v>
      </c>
      <c r="I146" s="242"/>
      <c r="J146" s="237"/>
      <c r="K146" s="237"/>
      <c r="L146" s="243"/>
      <c r="M146" s="244"/>
      <c r="N146" s="245"/>
      <c r="O146" s="245"/>
      <c r="P146" s="245"/>
      <c r="Q146" s="245"/>
      <c r="R146" s="245"/>
      <c r="S146" s="245"/>
      <c r="T146" s="246"/>
      <c r="U146" s="13"/>
      <c r="V146" s="13"/>
      <c r="W146" s="13"/>
      <c r="X146" s="13"/>
      <c r="Y146" s="13"/>
      <c r="Z146" s="13"/>
      <c r="AA146" s="13"/>
      <c r="AB146" s="13"/>
      <c r="AC146" s="13"/>
      <c r="AD146" s="13"/>
      <c r="AE146" s="13"/>
      <c r="AT146" s="247" t="s">
        <v>191</v>
      </c>
      <c r="AU146" s="247" t="s">
        <v>127</v>
      </c>
      <c r="AV146" s="13" t="s">
        <v>127</v>
      </c>
      <c r="AW146" s="13" t="s">
        <v>36</v>
      </c>
      <c r="AX146" s="13" t="s">
        <v>79</v>
      </c>
      <c r="AY146" s="247" t="s">
        <v>181</v>
      </c>
    </row>
    <row r="147" s="14" customFormat="1">
      <c r="A147" s="14"/>
      <c r="B147" s="248"/>
      <c r="C147" s="249"/>
      <c r="D147" s="238" t="s">
        <v>191</v>
      </c>
      <c r="E147" s="250" t="s">
        <v>1</v>
      </c>
      <c r="F147" s="251" t="s">
        <v>193</v>
      </c>
      <c r="G147" s="249"/>
      <c r="H147" s="252">
        <v>1</v>
      </c>
      <c r="I147" s="253"/>
      <c r="J147" s="249"/>
      <c r="K147" s="249"/>
      <c r="L147" s="254"/>
      <c r="M147" s="255"/>
      <c r="N147" s="256"/>
      <c r="O147" s="256"/>
      <c r="P147" s="256"/>
      <c r="Q147" s="256"/>
      <c r="R147" s="256"/>
      <c r="S147" s="256"/>
      <c r="T147" s="257"/>
      <c r="U147" s="14"/>
      <c r="V147" s="14"/>
      <c r="W147" s="14"/>
      <c r="X147" s="14"/>
      <c r="Y147" s="14"/>
      <c r="Z147" s="14"/>
      <c r="AA147" s="14"/>
      <c r="AB147" s="14"/>
      <c r="AC147" s="14"/>
      <c r="AD147" s="14"/>
      <c r="AE147" s="14"/>
      <c r="AT147" s="258" t="s">
        <v>191</v>
      </c>
      <c r="AU147" s="258" t="s">
        <v>127</v>
      </c>
      <c r="AV147" s="14" t="s">
        <v>188</v>
      </c>
      <c r="AW147" s="14" t="s">
        <v>36</v>
      </c>
      <c r="AX147" s="14" t="s">
        <v>86</v>
      </c>
      <c r="AY147" s="258" t="s">
        <v>181</v>
      </c>
    </row>
    <row r="148" s="2" customFormat="1" ht="24.15" customHeight="1">
      <c r="A148" s="38"/>
      <c r="B148" s="39"/>
      <c r="C148" s="218" t="s">
        <v>203</v>
      </c>
      <c r="D148" s="218" t="s">
        <v>183</v>
      </c>
      <c r="E148" s="219" t="s">
        <v>3666</v>
      </c>
      <c r="F148" s="220" t="s">
        <v>3667</v>
      </c>
      <c r="G148" s="221" t="s">
        <v>235</v>
      </c>
      <c r="H148" s="222">
        <v>18</v>
      </c>
      <c r="I148" s="223"/>
      <c r="J148" s="224">
        <f>ROUND(I148*H148,2)</f>
        <v>0</v>
      </c>
      <c r="K148" s="220" t="s">
        <v>187</v>
      </c>
      <c r="L148" s="44"/>
      <c r="M148" s="225" t="s">
        <v>1</v>
      </c>
      <c r="N148" s="226" t="s">
        <v>44</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188</v>
      </c>
      <c r="AT148" s="229" t="s">
        <v>183</v>
      </c>
      <c r="AU148" s="229" t="s">
        <v>127</v>
      </c>
      <c r="AY148" s="17" t="s">
        <v>181</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188</v>
      </c>
      <c r="BM148" s="229" t="s">
        <v>8</v>
      </c>
    </row>
    <row r="149" s="2" customFormat="1">
      <c r="A149" s="38"/>
      <c r="B149" s="39"/>
      <c r="C149" s="40"/>
      <c r="D149" s="231" t="s">
        <v>189</v>
      </c>
      <c r="E149" s="40"/>
      <c r="F149" s="232" t="s">
        <v>3668</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189</v>
      </c>
      <c r="AU149" s="17" t="s">
        <v>127</v>
      </c>
    </row>
    <row r="150" s="13" customFormat="1">
      <c r="A150" s="13"/>
      <c r="B150" s="236"/>
      <c r="C150" s="237"/>
      <c r="D150" s="238" t="s">
        <v>191</v>
      </c>
      <c r="E150" s="239" t="s">
        <v>1</v>
      </c>
      <c r="F150" s="240" t="s">
        <v>3669</v>
      </c>
      <c r="G150" s="237"/>
      <c r="H150" s="241">
        <v>18</v>
      </c>
      <c r="I150" s="242"/>
      <c r="J150" s="237"/>
      <c r="K150" s="237"/>
      <c r="L150" s="243"/>
      <c r="M150" s="244"/>
      <c r="N150" s="245"/>
      <c r="O150" s="245"/>
      <c r="P150" s="245"/>
      <c r="Q150" s="245"/>
      <c r="R150" s="245"/>
      <c r="S150" s="245"/>
      <c r="T150" s="246"/>
      <c r="U150" s="13"/>
      <c r="V150" s="13"/>
      <c r="W150" s="13"/>
      <c r="X150" s="13"/>
      <c r="Y150" s="13"/>
      <c r="Z150" s="13"/>
      <c r="AA150" s="13"/>
      <c r="AB150" s="13"/>
      <c r="AC150" s="13"/>
      <c r="AD150" s="13"/>
      <c r="AE150" s="13"/>
      <c r="AT150" s="247" t="s">
        <v>191</v>
      </c>
      <c r="AU150" s="247" t="s">
        <v>127</v>
      </c>
      <c r="AV150" s="13" t="s">
        <v>127</v>
      </c>
      <c r="AW150" s="13" t="s">
        <v>36</v>
      </c>
      <c r="AX150" s="13" t="s">
        <v>79</v>
      </c>
      <c r="AY150" s="247" t="s">
        <v>181</v>
      </c>
    </row>
    <row r="151" s="14" customFormat="1">
      <c r="A151" s="14"/>
      <c r="B151" s="248"/>
      <c r="C151" s="249"/>
      <c r="D151" s="238" t="s">
        <v>191</v>
      </c>
      <c r="E151" s="250" t="s">
        <v>1</v>
      </c>
      <c r="F151" s="251" t="s">
        <v>193</v>
      </c>
      <c r="G151" s="249"/>
      <c r="H151" s="252">
        <v>18</v>
      </c>
      <c r="I151" s="253"/>
      <c r="J151" s="249"/>
      <c r="K151" s="249"/>
      <c r="L151" s="254"/>
      <c r="M151" s="255"/>
      <c r="N151" s="256"/>
      <c r="O151" s="256"/>
      <c r="P151" s="256"/>
      <c r="Q151" s="256"/>
      <c r="R151" s="256"/>
      <c r="S151" s="256"/>
      <c r="T151" s="257"/>
      <c r="U151" s="14"/>
      <c r="V151" s="14"/>
      <c r="W151" s="14"/>
      <c r="X151" s="14"/>
      <c r="Y151" s="14"/>
      <c r="Z151" s="14"/>
      <c r="AA151" s="14"/>
      <c r="AB151" s="14"/>
      <c r="AC151" s="14"/>
      <c r="AD151" s="14"/>
      <c r="AE151" s="14"/>
      <c r="AT151" s="258" t="s">
        <v>191</v>
      </c>
      <c r="AU151" s="258" t="s">
        <v>127</v>
      </c>
      <c r="AV151" s="14" t="s">
        <v>188</v>
      </c>
      <c r="AW151" s="14" t="s">
        <v>36</v>
      </c>
      <c r="AX151" s="14" t="s">
        <v>86</v>
      </c>
      <c r="AY151" s="258" t="s">
        <v>181</v>
      </c>
    </row>
    <row r="152" s="2" customFormat="1" ht="24.15" customHeight="1">
      <c r="A152" s="38"/>
      <c r="B152" s="39"/>
      <c r="C152" s="218" t="s">
        <v>220</v>
      </c>
      <c r="D152" s="218" t="s">
        <v>183</v>
      </c>
      <c r="E152" s="219" t="s">
        <v>3670</v>
      </c>
      <c r="F152" s="220" t="s">
        <v>3671</v>
      </c>
      <c r="G152" s="221" t="s">
        <v>235</v>
      </c>
      <c r="H152" s="222">
        <v>15</v>
      </c>
      <c r="I152" s="223"/>
      <c r="J152" s="224">
        <f>ROUND(I152*H152,2)</f>
        <v>0</v>
      </c>
      <c r="K152" s="220" t="s">
        <v>187</v>
      </c>
      <c r="L152" s="44"/>
      <c r="M152" s="225" t="s">
        <v>1</v>
      </c>
      <c r="N152" s="226" t="s">
        <v>44</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188</v>
      </c>
      <c r="AT152" s="229" t="s">
        <v>183</v>
      </c>
      <c r="AU152" s="229" t="s">
        <v>127</v>
      </c>
      <c r="AY152" s="17" t="s">
        <v>181</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188</v>
      </c>
      <c r="BM152" s="229" t="s">
        <v>223</v>
      </c>
    </row>
    <row r="153" s="2" customFormat="1">
      <c r="A153" s="38"/>
      <c r="B153" s="39"/>
      <c r="C153" s="40"/>
      <c r="D153" s="231" t="s">
        <v>189</v>
      </c>
      <c r="E153" s="40"/>
      <c r="F153" s="232" t="s">
        <v>3672</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189</v>
      </c>
      <c r="AU153" s="17" t="s">
        <v>127</v>
      </c>
    </row>
    <row r="154" s="2" customFormat="1" ht="24.15" customHeight="1">
      <c r="A154" s="38"/>
      <c r="B154" s="39"/>
      <c r="C154" s="218" t="s">
        <v>208</v>
      </c>
      <c r="D154" s="218" t="s">
        <v>183</v>
      </c>
      <c r="E154" s="219" t="s">
        <v>3673</v>
      </c>
      <c r="F154" s="220" t="s">
        <v>3674</v>
      </c>
      <c r="G154" s="221" t="s">
        <v>235</v>
      </c>
      <c r="H154" s="222">
        <v>3</v>
      </c>
      <c r="I154" s="223"/>
      <c r="J154" s="224">
        <f>ROUND(I154*H154,2)</f>
        <v>0</v>
      </c>
      <c r="K154" s="220" t="s">
        <v>187</v>
      </c>
      <c r="L154" s="44"/>
      <c r="M154" s="225" t="s">
        <v>1</v>
      </c>
      <c r="N154" s="226" t="s">
        <v>44</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188</v>
      </c>
      <c r="AT154" s="229" t="s">
        <v>183</v>
      </c>
      <c r="AU154" s="229" t="s">
        <v>127</v>
      </c>
      <c r="AY154" s="17" t="s">
        <v>181</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188</v>
      </c>
      <c r="BM154" s="229" t="s">
        <v>228</v>
      </c>
    </row>
    <row r="155" s="2" customFormat="1">
      <c r="A155" s="38"/>
      <c r="B155" s="39"/>
      <c r="C155" s="40"/>
      <c r="D155" s="231" t="s">
        <v>189</v>
      </c>
      <c r="E155" s="40"/>
      <c r="F155" s="232" t="s">
        <v>3675</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189</v>
      </c>
      <c r="AU155" s="17" t="s">
        <v>127</v>
      </c>
    </row>
    <row r="156" s="2" customFormat="1" ht="24.15" customHeight="1">
      <c r="A156" s="38"/>
      <c r="B156" s="39"/>
      <c r="C156" s="218" t="s">
        <v>232</v>
      </c>
      <c r="D156" s="218" t="s">
        <v>183</v>
      </c>
      <c r="E156" s="219" t="s">
        <v>3676</v>
      </c>
      <c r="F156" s="220" t="s">
        <v>3677</v>
      </c>
      <c r="G156" s="221" t="s">
        <v>235</v>
      </c>
      <c r="H156" s="222">
        <v>15</v>
      </c>
      <c r="I156" s="223"/>
      <c r="J156" s="224">
        <f>ROUND(I156*H156,2)</f>
        <v>0</v>
      </c>
      <c r="K156" s="220" t="s">
        <v>187</v>
      </c>
      <c r="L156" s="44"/>
      <c r="M156" s="225" t="s">
        <v>1</v>
      </c>
      <c r="N156" s="226" t="s">
        <v>44</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188</v>
      </c>
      <c r="AT156" s="229" t="s">
        <v>183</v>
      </c>
      <c r="AU156" s="229" t="s">
        <v>127</v>
      </c>
      <c r="AY156" s="17" t="s">
        <v>181</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188</v>
      </c>
      <c r="BM156" s="229" t="s">
        <v>236</v>
      </c>
    </row>
    <row r="157" s="2" customFormat="1">
      <c r="A157" s="38"/>
      <c r="B157" s="39"/>
      <c r="C157" s="40"/>
      <c r="D157" s="231" t="s">
        <v>189</v>
      </c>
      <c r="E157" s="40"/>
      <c r="F157" s="232" t="s">
        <v>3678</v>
      </c>
      <c r="G157" s="40"/>
      <c r="H157" s="40"/>
      <c r="I157" s="233"/>
      <c r="J157" s="40"/>
      <c r="K157" s="40"/>
      <c r="L157" s="44"/>
      <c r="M157" s="234"/>
      <c r="N157" s="235"/>
      <c r="O157" s="91"/>
      <c r="P157" s="91"/>
      <c r="Q157" s="91"/>
      <c r="R157" s="91"/>
      <c r="S157" s="91"/>
      <c r="T157" s="92"/>
      <c r="U157" s="38"/>
      <c r="V157" s="38"/>
      <c r="W157" s="38"/>
      <c r="X157" s="38"/>
      <c r="Y157" s="38"/>
      <c r="Z157" s="38"/>
      <c r="AA157" s="38"/>
      <c r="AB157" s="38"/>
      <c r="AC157" s="38"/>
      <c r="AD157" s="38"/>
      <c r="AE157" s="38"/>
      <c r="AT157" s="17" t="s">
        <v>189</v>
      </c>
      <c r="AU157" s="17" t="s">
        <v>127</v>
      </c>
    </row>
    <row r="158" s="2" customFormat="1" ht="24.15" customHeight="1">
      <c r="A158" s="38"/>
      <c r="B158" s="39"/>
      <c r="C158" s="218" t="s">
        <v>214</v>
      </c>
      <c r="D158" s="218" t="s">
        <v>183</v>
      </c>
      <c r="E158" s="219" t="s">
        <v>3679</v>
      </c>
      <c r="F158" s="220" t="s">
        <v>3680</v>
      </c>
      <c r="G158" s="221" t="s">
        <v>235</v>
      </c>
      <c r="H158" s="222">
        <v>3</v>
      </c>
      <c r="I158" s="223"/>
      <c r="J158" s="224">
        <f>ROUND(I158*H158,2)</f>
        <v>0</v>
      </c>
      <c r="K158" s="220" t="s">
        <v>187</v>
      </c>
      <c r="L158" s="44"/>
      <c r="M158" s="225" t="s">
        <v>1</v>
      </c>
      <c r="N158" s="226" t="s">
        <v>44</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188</v>
      </c>
      <c r="AT158" s="229" t="s">
        <v>183</v>
      </c>
      <c r="AU158" s="229" t="s">
        <v>127</v>
      </c>
      <c r="AY158" s="17" t="s">
        <v>181</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188</v>
      </c>
      <c r="BM158" s="229" t="s">
        <v>242</v>
      </c>
    </row>
    <row r="159" s="2" customFormat="1">
      <c r="A159" s="38"/>
      <c r="B159" s="39"/>
      <c r="C159" s="40"/>
      <c r="D159" s="231" t="s">
        <v>189</v>
      </c>
      <c r="E159" s="40"/>
      <c r="F159" s="232" t="s">
        <v>3681</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7" t="s">
        <v>189</v>
      </c>
      <c r="AU159" s="17" t="s">
        <v>127</v>
      </c>
    </row>
    <row r="160" s="13" customFormat="1">
      <c r="A160" s="13"/>
      <c r="B160" s="236"/>
      <c r="C160" s="237"/>
      <c r="D160" s="238" t="s">
        <v>191</v>
      </c>
      <c r="E160" s="239" t="s">
        <v>1</v>
      </c>
      <c r="F160" s="240" t="s">
        <v>1479</v>
      </c>
      <c r="G160" s="237"/>
      <c r="H160" s="241">
        <v>3</v>
      </c>
      <c r="I160" s="242"/>
      <c r="J160" s="237"/>
      <c r="K160" s="237"/>
      <c r="L160" s="243"/>
      <c r="M160" s="244"/>
      <c r="N160" s="245"/>
      <c r="O160" s="245"/>
      <c r="P160" s="245"/>
      <c r="Q160" s="245"/>
      <c r="R160" s="245"/>
      <c r="S160" s="245"/>
      <c r="T160" s="246"/>
      <c r="U160" s="13"/>
      <c r="V160" s="13"/>
      <c r="W160" s="13"/>
      <c r="X160" s="13"/>
      <c r="Y160" s="13"/>
      <c r="Z160" s="13"/>
      <c r="AA160" s="13"/>
      <c r="AB160" s="13"/>
      <c r="AC160" s="13"/>
      <c r="AD160" s="13"/>
      <c r="AE160" s="13"/>
      <c r="AT160" s="247" t="s">
        <v>191</v>
      </c>
      <c r="AU160" s="247" t="s">
        <v>127</v>
      </c>
      <c r="AV160" s="13" t="s">
        <v>127</v>
      </c>
      <c r="AW160" s="13" t="s">
        <v>36</v>
      </c>
      <c r="AX160" s="13" t="s">
        <v>79</v>
      </c>
      <c r="AY160" s="247" t="s">
        <v>181</v>
      </c>
    </row>
    <row r="161" s="14" customFormat="1">
      <c r="A161" s="14"/>
      <c r="B161" s="248"/>
      <c r="C161" s="249"/>
      <c r="D161" s="238" t="s">
        <v>191</v>
      </c>
      <c r="E161" s="250" t="s">
        <v>1</v>
      </c>
      <c r="F161" s="251" t="s">
        <v>193</v>
      </c>
      <c r="G161" s="249"/>
      <c r="H161" s="252">
        <v>3</v>
      </c>
      <c r="I161" s="253"/>
      <c r="J161" s="249"/>
      <c r="K161" s="249"/>
      <c r="L161" s="254"/>
      <c r="M161" s="255"/>
      <c r="N161" s="256"/>
      <c r="O161" s="256"/>
      <c r="P161" s="256"/>
      <c r="Q161" s="256"/>
      <c r="R161" s="256"/>
      <c r="S161" s="256"/>
      <c r="T161" s="257"/>
      <c r="U161" s="14"/>
      <c r="V161" s="14"/>
      <c r="W161" s="14"/>
      <c r="X161" s="14"/>
      <c r="Y161" s="14"/>
      <c r="Z161" s="14"/>
      <c r="AA161" s="14"/>
      <c r="AB161" s="14"/>
      <c r="AC161" s="14"/>
      <c r="AD161" s="14"/>
      <c r="AE161" s="14"/>
      <c r="AT161" s="258" t="s">
        <v>191</v>
      </c>
      <c r="AU161" s="258" t="s">
        <v>127</v>
      </c>
      <c r="AV161" s="14" t="s">
        <v>188</v>
      </c>
      <c r="AW161" s="14" t="s">
        <v>36</v>
      </c>
      <c r="AX161" s="14" t="s">
        <v>86</v>
      </c>
      <c r="AY161" s="258" t="s">
        <v>181</v>
      </c>
    </row>
    <row r="162" s="2" customFormat="1" ht="66.75" customHeight="1">
      <c r="A162" s="38"/>
      <c r="B162" s="39"/>
      <c r="C162" s="218" t="s">
        <v>244</v>
      </c>
      <c r="D162" s="218" t="s">
        <v>183</v>
      </c>
      <c r="E162" s="219" t="s">
        <v>3682</v>
      </c>
      <c r="F162" s="220" t="s">
        <v>3683</v>
      </c>
      <c r="G162" s="221" t="s">
        <v>227</v>
      </c>
      <c r="H162" s="222">
        <v>295</v>
      </c>
      <c r="I162" s="223"/>
      <c r="J162" s="224">
        <f>ROUND(I162*H162,2)</f>
        <v>0</v>
      </c>
      <c r="K162" s="220" t="s">
        <v>187</v>
      </c>
      <c r="L162" s="44"/>
      <c r="M162" s="225" t="s">
        <v>1</v>
      </c>
      <c r="N162" s="226" t="s">
        <v>44</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188</v>
      </c>
      <c r="AT162" s="229" t="s">
        <v>183</v>
      </c>
      <c r="AU162" s="229" t="s">
        <v>127</v>
      </c>
      <c r="AY162" s="17" t="s">
        <v>181</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188</v>
      </c>
      <c r="BM162" s="229" t="s">
        <v>247</v>
      </c>
    </row>
    <row r="163" s="2" customFormat="1">
      <c r="A163" s="38"/>
      <c r="B163" s="39"/>
      <c r="C163" s="40"/>
      <c r="D163" s="231" t="s">
        <v>189</v>
      </c>
      <c r="E163" s="40"/>
      <c r="F163" s="232" t="s">
        <v>3684</v>
      </c>
      <c r="G163" s="40"/>
      <c r="H163" s="40"/>
      <c r="I163" s="233"/>
      <c r="J163" s="40"/>
      <c r="K163" s="40"/>
      <c r="L163" s="44"/>
      <c r="M163" s="234"/>
      <c r="N163" s="235"/>
      <c r="O163" s="91"/>
      <c r="P163" s="91"/>
      <c r="Q163" s="91"/>
      <c r="R163" s="91"/>
      <c r="S163" s="91"/>
      <c r="T163" s="92"/>
      <c r="U163" s="38"/>
      <c r="V163" s="38"/>
      <c r="W163" s="38"/>
      <c r="X163" s="38"/>
      <c r="Y163" s="38"/>
      <c r="Z163" s="38"/>
      <c r="AA163" s="38"/>
      <c r="AB163" s="38"/>
      <c r="AC163" s="38"/>
      <c r="AD163" s="38"/>
      <c r="AE163" s="38"/>
      <c r="AT163" s="17" t="s">
        <v>189</v>
      </c>
      <c r="AU163" s="17" t="s">
        <v>127</v>
      </c>
    </row>
    <row r="164" s="13" customFormat="1">
      <c r="A164" s="13"/>
      <c r="B164" s="236"/>
      <c r="C164" s="237"/>
      <c r="D164" s="238" t="s">
        <v>191</v>
      </c>
      <c r="E164" s="239" t="s">
        <v>1</v>
      </c>
      <c r="F164" s="240" t="s">
        <v>3685</v>
      </c>
      <c r="G164" s="237"/>
      <c r="H164" s="241">
        <v>295</v>
      </c>
      <c r="I164" s="242"/>
      <c r="J164" s="237"/>
      <c r="K164" s="237"/>
      <c r="L164" s="243"/>
      <c r="M164" s="244"/>
      <c r="N164" s="245"/>
      <c r="O164" s="245"/>
      <c r="P164" s="245"/>
      <c r="Q164" s="245"/>
      <c r="R164" s="245"/>
      <c r="S164" s="245"/>
      <c r="T164" s="246"/>
      <c r="U164" s="13"/>
      <c r="V164" s="13"/>
      <c r="W164" s="13"/>
      <c r="X164" s="13"/>
      <c r="Y164" s="13"/>
      <c r="Z164" s="13"/>
      <c r="AA164" s="13"/>
      <c r="AB164" s="13"/>
      <c r="AC164" s="13"/>
      <c r="AD164" s="13"/>
      <c r="AE164" s="13"/>
      <c r="AT164" s="247" t="s">
        <v>191</v>
      </c>
      <c r="AU164" s="247" t="s">
        <v>127</v>
      </c>
      <c r="AV164" s="13" t="s">
        <v>127</v>
      </c>
      <c r="AW164" s="13" t="s">
        <v>36</v>
      </c>
      <c r="AX164" s="13" t="s">
        <v>79</v>
      </c>
      <c r="AY164" s="247" t="s">
        <v>181</v>
      </c>
    </row>
    <row r="165" s="14" customFormat="1">
      <c r="A165" s="14"/>
      <c r="B165" s="248"/>
      <c r="C165" s="249"/>
      <c r="D165" s="238" t="s">
        <v>191</v>
      </c>
      <c r="E165" s="250" t="s">
        <v>1</v>
      </c>
      <c r="F165" s="251" t="s">
        <v>193</v>
      </c>
      <c r="G165" s="249"/>
      <c r="H165" s="252">
        <v>295</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191</v>
      </c>
      <c r="AU165" s="258" t="s">
        <v>127</v>
      </c>
      <c r="AV165" s="14" t="s">
        <v>188</v>
      </c>
      <c r="AW165" s="14" t="s">
        <v>36</v>
      </c>
      <c r="AX165" s="14" t="s">
        <v>86</v>
      </c>
      <c r="AY165" s="258" t="s">
        <v>181</v>
      </c>
    </row>
    <row r="166" s="2" customFormat="1" ht="66.75" customHeight="1">
      <c r="A166" s="38"/>
      <c r="B166" s="39"/>
      <c r="C166" s="218" t="s">
        <v>8</v>
      </c>
      <c r="D166" s="218" t="s">
        <v>183</v>
      </c>
      <c r="E166" s="219" t="s">
        <v>3686</v>
      </c>
      <c r="F166" s="220" t="s">
        <v>3687</v>
      </c>
      <c r="G166" s="221" t="s">
        <v>227</v>
      </c>
      <c r="H166" s="222">
        <v>194</v>
      </c>
      <c r="I166" s="223"/>
      <c r="J166" s="224">
        <f>ROUND(I166*H166,2)</f>
        <v>0</v>
      </c>
      <c r="K166" s="220" t="s">
        <v>187</v>
      </c>
      <c r="L166" s="44"/>
      <c r="M166" s="225" t="s">
        <v>1</v>
      </c>
      <c r="N166" s="226" t="s">
        <v>44</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188</v>
      </c>
      <c r="AT166" s="229" t="s">
        <v>183</v>
      </c>
      <c r="AU166" s="229" t="s">
        <v>127</v>
      </c>
      <c r="AY166" s="17" t="s">
        <v>181</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188</v>
      </c>
      <c r="BM166" s="229" t="s">
        <v>249</v>
      </c>
    </row>
    <row r="167" s="2" customFormat="1">
      <c r="A167" s="38"/>
      <c r="B167" s="39"/>
      <c r="C167" s="40"/>
      <c r="D167" s="231" t="s">
        <v>189</v>
      </c>
      <c r="E167" s="40"/>
      <c r="F167" s="232" t="s">
        <v>3688</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189</v>
      </c>
      <c r="AU167" s="17" t="s">
        <v>127</v>
      </c>
    </row>
    <row r="168" s="2" customFormat="1" ht="66.75" customHeight="1">
      <c r="A168" s="38"/>
      <c r="B168" s="39"/>
      <c r="C168" s="218" t="s">
        <v>251</v>
      </c>
      <c r="D168" s="218" t="s">
        <v>183</v>
      </c>
      <c r="E168" s="219" t="s">
        <v>3689</v>
      </c>
      <c r="F168" s="220" t="s">
        <v>3690</v>
      </c>
      <c r="G168" s="221" t="s">
        <v>227</v>
      </c>
      <c r="H168" s="222">
        <v>194</v>
      </c>
      <c r="I168" s="223"/>
      <c r="J168" s="224">
        <f>ROUND(I168*H168,2)</f>
        <v>0</v>
      </c>
      <c r="K168" s="220" t="s">
        <v>187</v>
      </c>
      <c r="L168" s="44"/>
      <c r="M168" s="225" t="s">
        <v>1</v>
      </c>
      <c r="N168" s="226" t="s">
        <v>44</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188</v>
      </c>
      <c r="AT168" s="229" t="s">
        <v>183</v>
      </c>
      <c r="AU168" s="229" t="s">
        <v>127</v>
      </c>
      <c r="AY168" s="17" t="s">
        <v>181</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188</v>
      </c>
      <c r="BM168" s="229" t="s">
        <v>254</v>
      </c>
    </row>
    <row r="169" s="2" customFormat="1">
      <c r="A169" s="38"/>
      <c r="B169" s="39"/>
      <c r="C169" s="40"/>
      <c r="D169" s="231" t="s">
        <v>189</v>
      </c>
      <c r="E169" s="40"/>
      <c r="F169" s="232" t="s">
        <v>3691</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189</v>
      </c>
      <c r="AU169" s="17" t="s">
        <v>127</v>
      </c>
    </row>
    <row r="170" s="13" customFormat="1">
      <c r="A170" s="13"/>
      <c r="B170" s="236"/>
      <c r="C170" s="237"/>
      <c r="D170" s="238" t="s">
        <v>191</v>
      </c>
      <c r="E170" s="239" t="s">
        <v>1</v>
      </c>
      <c r="F170" s="240" t="s">
        <v>3692</v>
      </c>
      <c r="G170" s="237"/>
      <c r="H170" s="241">
        <v>194</v>
      </c>
      <c r="I170" s="242"/>
      <c r="J170" s="237"/>
      <c r="K170" s="237"/>
      <c r="L170" s="243"/>
      <c r="M170" s="244"/>
      <c r="N170" s="245"/>
      <c r="O170" s="245"/>
      <c r="P170" s="245"/>
      <c r="Q170" s="245"/>
      <c r="R170" s="245"/>
      <c r="S170" s="245"/>
      <c r="T170" s="246"/>
      <c r="U170" s="13"/>
      <c r="V170" s="13"/>
      <c r="W170" s="13"/>
      <c r="X170" s="13"/>
      <c r="Y170" s="13"/>
      <c r="Z170" s="13"/>
      <c r="AA170" s="13"/>
      <c r="AB170" s="13"/>
      <c r="AC170" s="13"/>
      <c r="AD170" s="13"/>
      <c r="AE170" s="13"/>
      <c r="AT170" s="247" t="s">
        <v>191</v>
      </c>
      <c r="AU170" s="247" t="s">
        <v>127</v>
      </c>
      <c r="AV170" s="13" t="s">
        <v>127</v>
      </c>
      <c r="AW170" s="13" t="s">
        <v>36</v>
      </c>
      <c r="AX170" s="13" t="s">
        <v>79</v>
      </c>
      <c r="AY170" s="247" t="s">
        <v>181</v>
      </c>
    </row>
    <row r="171" s="14" customFormat="1">
      <c r="A171" s="14"/>
      <c r="B171" s="248"/>
      <c r="C171" s="249"/>
      <c r="D171" s="238" t="s">
        <v>191</v>
      </c>
      <c r="E171" s="250" t="s">
        <v>1</v>
      </c>
      <c r="F171" s="251" t="s">
        <v>193</v>
      </c>
      <c r="G171" s="249"/>
      <c r="H171" s="252">
        <v>194</v>
      </c>
      <c r="I171" s="253"/>
      <c r="J171" s="249"/>
      <c r="K171" s="249"/>
      <c r="L171" s="254"/>
      <c r="M171" s="255"/>
      <c r="N171" s="256"/>
      <c r="O171" s="256"/>
      <c r="P171" s="256"/>
      <c r="Q171" s="256"/>
      <c r="R171" s="256"/>
      <c r="S171" s="256"/>
      <c r="T171" s="257"/>
      <c r="U171" s="14"/>
      <c r="V171" s="14"/>
      <c r="W171" s="14"/>
      <c r="X171" s="14"/>
      <c r="Y171" s="14"/>
      <c r="Z171" s="14"/>
      <c r="AA171" s="14"/>
      <c r="AB171" s="14"/>
      <c r="AC171" s="14"/>
      <c r="AD171" s="14"/>
      <c r="AE171" s="14"/>
      <c r="AT171" s="258" t="s">
        <v>191</v>
      </c>
      <c r="AU171" s="258" t="s">
        <v>127</v>
      </c>
      <c r="AV171" s="14" t="s">
        <v>188</v>
      </c>
      <c r="AW171" s="14" t="s">
        <v>36</v>
      </c>
      <c r="AX171" s="14" t="s">
        <v>86</v>
      </c>
      <c r="AY171" s="258" t="s">
        <v>181</v>
      </c>
    </row>
    <row r="172" s="2" customFormat="1" ht="62.7" customHeight="1">
      <c r="A172" s="38"/>
      <c r="B172" s="39"/>
      <c r="C172" s="218" t="s">
        <v>223</v>
      </c>
      <c r="D172" s="218" t="s">
        <v>183</v>
      </c>
      <c r="E172" s="219" t="s">
        <v>3693</v>
      </c>
      <c r="F172" s="220" t="s">
        <v>3694</v>
      </c>
      <c r="G172" s="221" t="s">
        <v>227</v>
      </c>
      <c r="H172" s="222">
        <v>295</v>
      </c>
      <c r="I172" s="223"/>
      <c r="J172" s="224">
        <f>ROUND(I172*H172,2)</f>
        <v>0</v>
      </c>
      <c r="K172" s="220" t="s">
        <v>187</v>
      </c>
      <c r="L172" s="44"/>
      <c r="M172" s="225" t="s">
        <v>1</v>
      </c>
      <c r="N172" s="226" t="s">
        <v>44</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188</v>
      </c>
      <c r="AT172" s="229" t="s">
        <v>183</v>
      </c>
      <c r="AU172" s="229" t="s">
        <v>127</v>
      </c>
      <c r="AY172" s="17" t="s">
        <v>181</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188</v>
      </c>
      <c r="BM172" s="229" t="s">
        <v>259</v>
      </c>
    </row>
    <row r="173" s="2" customFormat="1">
      <c r="A173" s="38"/>
      <c r="B173" s="39"/>
      <c r="C173" s="40"/>
      <c r="D173" s="231" t="s">
        <v>189</v>
      </c>
      <c r="E173" s="40"/>
      <c r="F173" s="232" t="s">
        <v>3695</v>
      </c>
      <c r="G173" s="40"/>
      <c r="H173" s="40"/>
      <c r="I173" s="233"/>
      <c r="J173" s="40"/>
      <c r="K173" s="40"/>
      <c r="L173" s="44"/>
      <c r="M173" s="234"/>
      <c r="N173" s="235"/>
      <c r="O173" s="91"/>
      <c r="P173" s="91"/>
      <c r="Q173" s="91"/>
      <c r="R173" s="91"/>
      <c r="S173" s="91"/>
      <c r="T173" s="92"/>
      <c r="U173" s="38"/>
      <c r="V173" s="38"/>
      <c r="W173" s="38"/>
      <c r="X173" s="38"/>
      <c r="Y173" s="38"/>
      <c r="Z173" s="38"/>
      <c r="AA173" s="38"/>
      <c r="AB173" s="38"/>
      <c r="AC173" s="38"/>
      <c r="AD173" s="38"/>
      <c r="AE173" s="38"/>
      <c r="AT173" s="17" t="s">
        <v>189</v>
      </c>
      <c r="AU173" s="17" t="s">
        <v>127</v>
      </c>
    </row>
    <row r="174" s="2" customFormat="1" ht="66.75" customHeight="1">
      <c r="A174" s="38"/>
      <c r="B174" s="39"/>
      <c r="C174" s="218" t="s">
        <v>262</v>
      </c>
      <c r="D174" s="218" t="s">
        <v>183</v>
      </c>
      <c r="E174" s="219" t="s">
        <v>3458</v>
      </c>
      <c r="F174" s="220" t="s">
        <v>3459</v>
      </c>
      <c r="G174" s="221" t="s">
        <v>227</v>
      </c>
      <c r="H174" s="222">
        <v>50</v>
      </c>
      <c r="I174" s="223"/>
      <c r="J174" s="224">
        <f>ROUND(I174*H174,2)</f>
        <v>0</v>
      </c>
      <c r="K174" s="220" t="s">
        <v>187</v>
      </c>
      <c r="L174" s="44"/>
      <c r="M174" s="225" t="s">
        <v>1</v>
      </c>
      <c r="N174" s="226" t="s">
        <v>44</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188</v>
      </c>
      <c r="AT174" s="229" t="s">
        <v>183</v>
      </c>
      <c r="AU174" s="229" t="s">
        <v>127</v>
      </c>
      <c r="AY174" s="17" t="s">
        <v>181</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188</v>
      </c>
      <c r="BM174" s="229" t="s">
        <v>265</v>
      </c>
    </row>
    <row r="175" s="2" customFormat="1">
      <c r="A175" s="38"/>
      <c r="B175" s="39"/>
      <c r="C175" s="40"/>
      <c r="D175" s="231" t="s">
        <v>189</v>
      </c>
      <c r="E175" s="40"/>
      <c r="F175" s="232" t="s">
        <v>3460</v>
      </c>
      <c r="G175" s="40"/>
      <c r="H175" s="40"/>
      <c r="I175" s="233"/>
      <c r="J175" s="40"/>
      <c r="K175" s="40"/>
      <c r="L175" s="44"/>
      <c r="M175" s="234"/>
      <c r="N175" s="235"/>
      <c r="O175" s="91"/>
      <c r="P175" s="91"/>
      <c r="Q175" s="91"/>
      <c r="R175" s="91"/>
      <c r="S175" s="91"/>
      <c r="T175" s="92"/>
      <c r="U175" s="38"/>
      <c r="V175" s="38"/>
      <c r="W175" s="38"/>
      <c r="X175" s="38"/>
      <c r="Y175" s="38"/>
      <c r="Z175" s="38"/>
      <c r="AA175" s="38"/>
      <c r="AB175" s="38"/>
      <c r="AC175" s="38"/>
      <c r="AD175" s="38"/>
      <c r="AE175" s="38"/>
      <c r="AT175" s="17" t="s">
        <v>189</v>
      </c>
      <c r="AU175" s="17" t="s">
        <v>127</v>
      </c>
    </row>
    <row r="176" s="13" customFormat="1">
      <c r="A176" s="13"/>
      <c r="B176" s="236"/>
      <c r="C176" s="237"/>
      <c r="D176" s="238" t="s">
        <v>191</v>
      </c>
      <c r="E176" s="239" t="s">
        <v>1</v>
      </c>
      <c r="F176" s="240" t="s">
        <v>3696</v>
      </c>
      <c r="G176" s="237"/>
      <c r="H176" s="241">
        <v>50</v>
      </c>
      <c r="I176" s="242"/>
      <c r="J176" s="237"/>
      <c r="K176" s="237"/>
      <c r="L176" s="243"/>
      <c r="M176" s="244"/>
      <c r="N176" s="245"/>
      <c r="O176" s="245"/>
      <c r="P176" s="245"/>
      <c r="Q176" s="245"/>
      <c r="R176" s="245"/>
      <c r="S176" s="245"/>
      <c r="T176" s="246"/>
      <c r="U176" s="13"/>
      <c r="V176" s="13"/>
      <c r="W176" s="13"/>
      <c r="X176" s="13"/>
      <c r="Y176" s="13"/>
      <c r="Z176" s="13"/>
      <c r="AA176" s="13"/>
      <c r="AB176" s="13"/>
      <c r="AC176" s="13"/>
      <c r="AD176" s="13"/>
      <c r="AE176" s="13"/>
      <c r="AT176" s="247" t="s">
        <v>191</v>
      </c>
      <c r="AU176" s="247" t="s">
        <v>127</v>
      </c>
      <c r="AV176" s="13" t="s">
        <v>127</v>
      </c>
      <c r="AW176" s="13" t="s">
        <v>36</v>
      </c>
      <c r="AX176" s="13" t="s">
        <v>79</v>
      </c>
      <c r="AY176" s="247" t="s">
        <v>181</v>
      </c>
    </row>
    <row r="177" s="14" customFormat="1">
      <c r="A177" s="14"/>
      <c r="B177" s="248"/>
      <c r="C177" s="249"/>
      <c r="D177" s="238" t="s">
        <v>191</v>
      </c>
      <c r="E177" s="250" t="s">
        <v>1</v>
      </c>
      <c r="F177" s="251" t="s">
        <v>193</v>
      </c>
      <c r="G177" s="249"/>
      <c r="H177" s="252">
        <v>50</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191</v>
      </c>
      <c r="AU177" s="258" t="s">
        <v>127</v>
      </c>
      <c r="AV177" s="14" t="s">
        <v>188</v>
      </c>
      <c r="AW177" s="14" t="s">
        <v>36</v>
      </c>
      <c r="AX177" s="14" t="s">
        <v>86</v>
      </c>
      <c r="AY177" s="258" t="s">
        <v>181</v>
      </c>
    </row>
    <row r="178" s="2" customFormat="1" ht="55.5" customHeight="1">
      <c r="A178" s="38"/>
      <c r="B178" s="39"/>
      <c r="C178" s="218" t="s">
        <v>228</v>
      </c>
      <c r="D178" s="218" t="s">
        <v>183</v>
      </c>
      <c r="E178" s="219" t="s">
        <v>3454</v>
      </c>
      <c r="F178" s="220" t="s">
        <v>3455</v>
      </c>
      <c r="G178" s="221" t="s">
        <v>227</v>
      </c>
      <c r="H178" s="222">
        <v>50</v>
      </c>
      <c r="I178" s="223"/>
      <c r="J178" s="224">
        <f>ROUND(I178*H178,2)</f>
        <v>0</v>
      </c>
      <c r="K178" s="220" t="s">
        <v>187</v>
      </c>
      <c r="L178" s="44"/>
      <c r="M178" s="225" t="s">
        <v>1</v>
      </c>
      <c r="N178" s="226" t="s">
        <v>44</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188</v>
      </c>
      <c r="AT178" s="229" t="s">
        <v>183</v>
      </c>
      <c r="AU178" s="229" t="s">
        <v>127</v>
      </c>
      <c r="AY178" s="17" t="s">
        <v>181</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188</v>
      </c>
      <c r="BM178" s="229" t="s">
        <v>269</v>
      </c>
    </row>
    <row r="179" s="2" customFormat="1">
      <c r="A179" s="38"/>
      <c r="B179" s="39"/>
      <c r="C179" s="40"/>
      <c r="D179" s="231" t="s">
        <v>189</v>
      </c>
      <c r="E179" s="40"/>
      <c r="F179" s="232" t="s">
        <v>3456</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189</v>
      </c>
      <c r="AU179" s="17" t="s">
        <v>127</v>
      </c>
    </row>
    <row r="180" s="13" customFormat="1">
      <c r="A180" s="13"/>
      <c r="B180" s="236"/>
      <c r="C180" s="237"/>
      <c r="D180" s="238" t="s">
        <v>191</v>
      </c>
      <c r="E180" s="239" t="s">
        <v>1</v>
      </c>
      <c r="F180" s="240" t="s">
        <v>3696</v>
      </c>
      <c r="G180" s="237"/>
      <c r="H180" s="241">
        <v>50</v>
      </c>
      <c r="I180" s="242"/>
      <c r="J180" s="237"/>
      <c r="K180" s="237"/>
      <c r="L180" s="243"/>
      <c r="M180" s="244"/>
      <c r="N180" s="245"/>
      <c r="O180" s="245"/>
      <c r="P180" s="245"/>
      <c r="Q180" s="245"/>
      <c r="R180" s="245"/>
      <c r="S180" s="245"/>
      <c r="T180" s="246"/>
      <c r="U180" s="13"/>
      <c r="V180" s="13"/>
      <c r="W180" s="13"/>
      <c r="X180" s="13"/>
      <c r="Y180" s="13"/>
      <c r="Z180" s="13"/>
      <c r="AA180" s="13"/>
      <c r="AB180" s="13"/>
      <c r="AC180" s="13"/>
      <c r="AD180" s="13"/>
      <c r="AE180" s="13"/>
      <c r="AT180" s="247" t="s">
        <v>191</v>
      </c>
      <c r="AU180" s="247" t="s">
        <v>127</v>
      </c>
      <c r="AV180" s="13" t="s">
        <v>127</v>
      </c>
      <c r="AW180" s="13" t="s">
        <v>36</v>
      </c>
      <c r="AX180" s="13" t="s">
        <v>79</v>
      </c>
      <c r="AY180" s="247" t="s">
        <v>181</v>
      </c>
    </row>
    <row r="181" s="14" customFormat="1">
      <c r="A181" s="14"/>
      <c r="B181" s="248"/>
      <c r="C181" s="249"/>
      <c r="D181" s="238" t="s">
        <v>191</v>
      </c>
      <c r="E181" s="250" t="s">
        <v>1</v>
      </c>
      <c r="F181" s="251" t="s">
        <v>193</v>
      </c>
      <c r="G181" s="249"/>
      <c r="H181" s="252">
        <v>50</v>
      </c>
      <c r="I181" s="253"/>
      <c r="J181" s="249"/>
      <c r="K181" s="249"/>
      <c r="L181" s="254"/>
      <c r="M181" s="255"/>
      <c r="N181" s="256"/>
      <c r="O181" s="256"/>
      <c r="P181" s="256"/>
      <c r="Q181" s="256"/>
      <c r="R181" s="256"/>
      <c r="S181" s="256"/>
      <c r="T181" s="257"/>
      <c r="U181" s="14"/>
      <c r="V181" s="14"/>
      <c r="W181" s="14"/>
      <c r="X181" s="14"/>
      <c r="Y181" s="14"/>
      <c r="Z181" s="14"/>
      <c r="AA181" s="14"/>
      <c r="AB181" s="14"/>
      <c r="AC181" s="14"/>
      <c r="AD181" s="14"/>
      <c r="AE181" s="14"/>
      <c r="AT181" s="258" t="s">
        <v>191</v>
      </c>
      <c r="AU181" s="258" t="s">
        <v>127</v>
      </c>
      <c r="AV181" s="14" t="s">
        <v>188</v>
      </c>
      <c r="AW181" s="14" t="s">
        <v>36</v>
      </c>
      <c r="AX181" s="14" t="s">
        <v>86</v>
      </c>
      <c r="AY181" s="258" t="s">
        <v>181</v>
      </c>
    </row>
    <row r="182" s="2" customFormat="1" ht="49.05" customHeight="1">
      <c r="A182" s="38"/>
      <c r="B182" s="39"/>
      <c r="C182" s="218" t="s">
        <v>275</v>
      </c>
      <c r="D182" s="218" t="s">
        <v>183</v>
      </c>
      <c r="E182" s="219" t="s">
        <v>3461</v>
      </c>
      <c r="F182" s="220" t="s">
        <v>3462</v>
      </c>
      <c r="G182" s="221" t="s">
        <v>241</v>
      </c>
      <c r="H182" s="222">
        <v>12</v>
      </c>
      <c r="I182" s="223"/>
      <c r="J182" s="224">
        <f>ROUND(I182*H182,2)</f>
        <v>0</v>
      </c>
      <c r="K182" s="220" t="s">
        <v>187</v>
      </c>
      <c r="L182" s="44"/>
      <c r="M182" s="225" t="s">
        <v>1</v>
      </c>
      <c r="N182" s="226" t="s">
        <v>44</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188</v>
      </c>
      <c r="AT182" s="229" t="s">
        <v>183</v>
      </c>
      <c r="AU182" s="229" t="s">
        <v>127</v>
      </c>
      <c r="AY182" s="17" t="s">
        <v>181</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188</v>
      </c>
      <c r="BM182" s="229" t="s">
        <v>278</v>
      </c>
    </row>
    <row r="183" s="2" customFormat="1">
      <c r="A183" s="38"/>
      <c r="B183" s="39"/>
      <c r="C183" s="40"/>
      <c r="D183" s="231" t="s">
        <v>189</v>
      </c>
      <c r="E183" s="40"/>
      <c r="F183" s="232" t="s">
        <v>3463</v>
      </c>
      <c r="G183" s="40"/>
      <c r="H183" s="40"/>
      <c r="I183" s="233"/>
      <c r="J183" s="40"/>
      <c r="K183" s="40"/>
      <c r="L183" s="44"/>
      <c r="M183" s="234"/>
      <c r="N183" s="235"/>
      <c r="O183" s="91"/>
      <c r="P183" s="91"/>
      <c r="Q183" s="91"/>
      <c r="R183" s="91"/>
      <c r="S183" s="91"/>
      <c r="T183" s="92"/>
      <c r="U183" s="38"/>
      <c r="V183" s="38"/>
      <c r="W183" s="38"/>
      <c r="X183" s="38"/>
      <c r="Y183" s="38"/>
      <c r="Z183" s="38"/>
      <c r="AA183" s="38"/>
      <c r="AB183" s="38"/>
      <c r="AC183" s="38"/>
      <c r="AD183" s="38"/>
      <c r="AE183" s="38"/>
      <c r="AT183" s="17" t="s">
        <v>189</v>
      </c>
      <c r="AU183" s="17" t="s">
        <v>127</v>
      </c>
    </row>
    <row r="184" s="2" customFormat="1" ht="24.15" customHeight="1">
      <c r="A184" s="38"/>
      <c r="B184" s="39"/>
      <c r="C184" s="218" t="s">
        <v>236</v>
      </c>
      <c r="D184" s="218" t="s">
        <v>183</v>
      </c>
      <c r="E184" s="219" t="s">
        <v>3697</v>
      </c>
      <c r="F184" s="220" t="s">
        <v>3698</v>
      </c>
      <c r="G184" s="221" t="s">
        <v>227</v>
      </c>
      <c r="H184" s="222">
        <v>675</v>
      </c>
      <c r="I184" s="223"/>
      <c r="J184" s="224">
        <f>ROUND(I184*H184,2)</f>
        <v>0</v>
      </c>
      <c r="K184" s="220" t="s">
        <v>187</v>
      </c>
      <c r="L184" s="44"/>
      <c r="M184" s="225" t="s">
        <v>1</v>
      </c>
      <c r="N184" s="226" t="s">
        <v>44</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188</v>
      </c>
      <c r="AT184" s="229" t="s">
        <v>183</v>
      </c>
      <c r="AU184" s="229" t="s">
        <v>127</v>
      </c>
      <c r="AY184" s="17" t="s">
        <v>181</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188</v>
      </c>
      <c r="BM184" s="229" t="s">
        <v>283</v>
      </c>
    </row>
    <row r="185" s="2" customFormat="1">
      <c r="A185" s="38"/>
      <c r="B185" s="39"/>
      <c r="C185" s="40"/>
      <c r="D185" s="231" t="s">
        <v>189</v>
      </c>
      <c r="E185" s="40"/>
      <c r="F185" s="232" t="s">
        <v>3699</v>
      </c>
      <c r="G185" s="40"/>
      <c r="H185" s="40"/>
      <c r="I185" s="233"/>
      <c r="J185" s="40"/>
      <c r="K185" s="40"/>
      <c r="L185" s="44"/>
      <c r="M185" s="234"/>
      <c r="N185" s="235"/>
      <c r="O185" s="91"/>
      <c r="P185" s="91"/>
      <c r="Q185" s="91"/>
      <c r="R185" s="91"/>
      <c r="S185" s="91"/>
      <c r="T185" s="92"/>
      <c r="U185" s="38"/>
      <c r="V185" s="38"/>
      <c r="W185" s="38"/>
      <c r="X185" s="38"/>
      <c r="Y185" s="38"/>
      <c r="Z185" s="38"/>
      <c r="AA185" s="38"/>
      <c r="AB185" s="38"/>
      <c r="AC185" s="38"/>
      <c r="AD185" s="38"/>
      <c r="AE185" s="38"/>
      <c r="AT185" s="17" t="s">
        <v>189</v>
      </c>
      <c r="AU185" s="17" t="s">
        <v>127</v>
      </c>
    </row>
    <row r="186" s="13" customFormat="1">
      <c r="A186" s="13"/>
      <c r="B186" s="236"/>
      <c r="C186" s="237"/>
      <c r="D186" s="238" t="s">
        <v>191</v>
      </c>
      <c r="E186" s="239" t="s">
        <v>1</v>
      </c>
      <c r="F186" s="240" t="s">
        <v>3700</v>
      </c>
      <c r="G186" s="237"/>
      <c r="H186" s="241">
        <v>675</v>
      </c>
      <c r="I186" s="242"/>
      <c r="J186" s="237"/>
      <c r="K186" s="237"/>
      <c r="L186" s="243"/>
      <c r="M186" s="244"/>
      <c r="N186" s="245"/>
      <c r="O186" s="245"/>
      <c r="P186" s="245"/>
      <c r="Q186" s="245"/>
      <c r="R186" s="245"/>
      <c r="S186" s="245"/>
      <c r="T186" s="246"/>
      <c r="U186" s="13"/>
      <c r="V186" s="13"/>
      <c r="W186" s="13"/>
      <c r="X186" s="13"/>
      <c r="Y186" s="13"/>
      <c r="Z186" s="13"/>
      <c r="AA186" s="13"/>
      <c r="AB186" s="13"/>
      <c r="AC186" s="13"/>
      <c r="AD186" s="13"/>
      <c r="AE186" s="13"/>
      <c r="AT186" s="247" t="s">
        <v>191</v>
      </c>
      <c r="AU186" s="247" t="s">
        <v>127</v>
      </c>
      <c r="AV186" s="13" t="s">
        <v>127</v>
      </c>
      <c r="AW186" s="13" t="s">
        <v>36</v>
      </c>
      <c r="AX186" s="13" t="s">
        <v>79</v>
      </c>
      <c r="AY186" s="247" t="s">
        <v>181</v>
      </c>
    </row>
    <row r="187" s="14" customFormat="1">
      <c r="A187" s="14"/>
      <c r="B187" s="248"/>
      <c r="C187" s="249"/>
      <c r="D187" s="238" t="s">
        <v>191</v>
      </c>
      <c r="E187" s="250" t="s">
        <v>1</v>
      </c>
      <c r="F187" s="251" t="s">
        <v>193</v>
      </c>
      <c r="G187" s="249"/>
      <c r="H187" s="252">
        <v>675</v>
      </c>
      <c r="I187" s="253"/>
      <c r="J187" s="249"/>
      <c r="K187" s="249"/>
      <c r="L187" s="254"/>
      <c r="M187" s="255"/>
      <c r="N187" s="256"/>
      <c r="O187" s="256"/>
      <c r="P187" s="256"/>
      <c r="Q187" s="256"/>
      <c r="R187" s="256"/>
      <c r="S187" s="256"/>
      <c r="T187" s="257"/>
      <c r="U187" s="14"/>
      <c r="V187" s="14"/>
      <c r="W187" s="14"/>
      <c r="X187" s="14"/>
      <c r="Y187" s="14"/>
      <c r="Z187" s="14"/>
      <c r="AA187" s="14"/>
      <c r="AB187" s="14"/>
      <c r="AC187" s="14"/>
      <c r="AD187" s="14"/>
      <c r="AE187" s="14"/>
      <c r="AT187" s="258" t="s">
        <v>191</v>
      </c>
      <c r="AU187" s="258" t="s">
        <v>127</v>
      </c>
      <c r="AV187" s="14" t="s">
        <v>188</v>
      </c>
      <c r="AW187" s="14" t="s">
        <v>36</v>
      </c>
      <c r="AX187" s="14" t="s">
        <v>86</v>
      </c>
      <c r="AY187" s="258" t="s">
        <v>181</v>
      </c>
    </row>
    <row r="188" s="2" customFormat="1" ht="33" customHeight="1">
      <c r="A188" s="38"/>
      <c r="B188" s="39"/>
      <c r="C188" s="218" t="s">
        <v>286</v>
      </c>
      <c r="D188" s="218" t="s">
        <v>183</v>
      </c>
      <c r="E188" s="219" t="s">
        <v>3701</v>
      </c>
      <c r="F188" s="220" t="s">
        <v>3702</v>
      </c>
      <c r="G188" s="221" t="s">
        <v>186</v>
      </c>
      <c r="H188" s="222">
        <v>41.399999999999999</v>
      </c>
      <c r="I188" s="223"/>
      <c r="J188" s="224">
        <f>ROUND(I188*H188,2)</f>
        <v>0</v>
      </c>
      <c r="K188" s="220" t="s">
        <v>187</v>
      </c>
      <c r="L188" s="44"/>
      <c r="M188" s="225" t="s">
        <v>1</v>
      </c>
      <c r="N188" s="226" t="s">
        <v>44</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188</v>
      </c>
      <c r="AT188" s="229" t="s">
        <v>183</v>
      </c>
      <c r="AU188" s="229" t="s">
        <v>127</v>
      </c>
      <c r="AY188" s="17" t="s">
        <v>181</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188</v>
      </c>
      <c r="BM188" s="229" t="s">
        <v>289</v>
      </c>
    </row>
    <row r="189" s="2" customFormat="1">
      <c r="A189" s="38"/>
      <c r="B189" s="39"/>
      <c r="C189" s="40"/>
      <c r="D189" s="231" t="s">
        <v>189</v>
      </c>
      <c r="E189" s="40"/>
      <c r="F189" s="232" t="s">
        <v>3703</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7" t="s">
        <v>189</v>
      </c>
      <c r="AU189" s="17" t="s">
        <v>127</v>
      </c>
    </row>
    <row r="190" s="13" customFormat="1">
      <c r="A190" s="13"/>
      <c r="B190" s="236"/>
      <c r="C190" s="237"/>
      <c r="D190" s="238" t="s">
        <v>191</v>
      </c>
      <c r="E190" s="239" t="s">
        <v>1</v>
      </c>
      <c r="F190" s="240" t="s">
        <v>3704</v>
      </c>
      <c r="G190" s="237"/>
      <c r="H190" s="241">
        <v>37.799999999999997</v>
      </c>
      <c r="I190" s="242"/>
      <c r="J190" s="237"/>
      <c r="K190" s="237"/>
      <c r="L190" s="243"/>
      <c r="M190" s="244"/>
      <c r="N190" s="245"/>
      <c r="O190" s="245"/>
      <c r="P190" s="245"/>
      <c r="Q190" s="245"/>
      <c r="R190" s="245"/>
      <c r="S190" s="245"/>
      <c r="T190" s="246"/>
      <c r="U190" s="13"/>
      <c r="V190" s="13"/>
      <c r="W190" s="13"/>
      <c r="X190" s="13"/>
      <c r="Y190" s="13"/>
      <c r="Z190" s="13"/>
      <c r="AA190" s="13"/>
      <c r="AB190" s="13"/>
      <c r="AC190" s="13"/>
      <c r="AD190" s="13"/>
      <c r="AE190" s="13"/>
      <c r="AT190" s="247" t="s">
        <v>191</v>
      </c>
      <c r="AU190" s="247" t="s">
        <v>127</v>
      </c>
      <c r="AV190" s="13" t="s">
        <v>127</v>
      </c>
      <c r="AW190" s="13" t="s">
        <v>36</v>
      </c>
      <c r="AX190" s="13" t="s">
        <v>79</v>
      </c>
      <c r="AY190" s="247" t="s">
        <v>181</v>
      </c>
    </row>
    <row r="191" s="13" customFormat="1">
      <c r="A191" s="13"/>
      <c r="B191" s="236"/>
      <c r="C191" s="237"/>
      <c r="D191" s="238" t="s">
        <v>191</v>
      </c>
      <c r="E191" s="239" t="s">
        <v>1</v>
      </c>
      <c r="F191" s="240" t="s">
        <v>3705</v>
      </c>
      <c r="G191" s="237"/>
      <c r="H191" s="241">
        <v>3.6000000000000001</v>
      </c>
      <c r="I191" s="242"/>
      <c r="J191" s="237"/>
      <c r="K191" s="237"/>
      <c r="L191" s="243"/>
      <c r="M191" s="244"/>
      <c r="N191" s="245"/>
      <c r="O191" s="245"/>
      <c r="P191" s="245"/>
      <c r="Q191" s="245"/>
      <c r="R191" s="245"/>
      <c r="S191" s="245"/>
      <c r="T191" s="246"/>
      <c r="U191" s="13"/>
      <c r="V191" s="13"/>
      <c r="W191" s="13"/>
      <c r="X191" s="13"/>
      <c r="Y191" s="13"/>
      <c r="Z191" s="13"/>
      <c r="AA191" s="13"/>
      <c r="AB191" s="13"/>
      <c r="AC191" s="13"/>
      <c r="AD191" s="13"/>
      <c r="AE191" s="13"/>
      <c r="AT191" s="247" t="s">
        <v>191</v>
      </c>
      <c r="AU191" s="247" t="s">
        <v>127</v>
      </c>
      <c r="AV191" s="13" t="s">
        <v>127</v>
      </c>
      <c r="AW191" s="13" t="s">
        <v>36</v>
      </c>
      <c r="AX191" s="13" t="s">
        <v>79</v>
      </c>
      <c r="AY191" s="247" t="s">
        <v>181</v>
      </c>
    </row>
    <row r="192" s="14" customFormat="1">
      <c r="A192" s="14"/>
      <c r="B192" s="248"/>
      <c r="C192" s="249"/>
      <c r="D192" s="238" t="s">
        <v>191</v>
      </c>
      <c r="E192" s="250" t="s">
        <v>1</v>
      </c>
      <c r="F192" s="251" t="s">
        <v>193</v>
      </c>
      <c r="G192" s="249"/>
      <c r="H192" s="252">
        <v>41.399999999999999</v>
      </c>
      <c r="I192" s="253"/>
      <c r="J192" s="249"/>
      <c r="K192" s="249"/>
      <c r="L192" s="254"/>
      <c r="M192" s="255"/>
      <c r="N192" s="256"/>
      <c r="O192" s="256"/>
      <c r="P192" s="256"/>
      <c r="Q192" s="256"/>
      <c r="R192" s="256"/>
      <c r="S192" s="256"/>
      <c r="T192" s="257"/>
      <c r="U192" s="14"/>
      <c r="V192" s="14"/>
      <c r="W192" s="14"/>
      <c r="X192" s="14"/>
      <c r="Y192" s="14"/>
      <c r="Z192" s="14"/>
      <c r="AA192" s="14"/>
      <c r="AB192" s="14"/>
      <c r="AC192" s="14"/>
      <c r="AD192" s="14"/>
      <c r="AE192" s="14"/>
      <c r="AT192" s="258" t="s">
        <v>191</v>
      </c>
      <c r="AU192" s="258" t="s">
        <v>127</v>
      </c>
      <c r="AV192" s="14" t="s">
        <v>188</v>
      </c>
      <c r="AW192" s="14" t="s">
        <v>36</v>
      </c>
      <c r="AX192" s="14" t="s">
        <v>86</v>
      </c>
      <c r="AY192" s="258" t="s">
        <v>181</v>
      </c>
    </row>
    <row r="193" s="2" customFormat="1" ht="21.75" customHeight="1">
      <c r="A193" s="38"/>
      <c r="B193" s="39"/>
      <c r="C193" s="218" t="s">
        <v>242</v>
      </c>
      <c r="D193" s="218" t="s">
        <v>183</v>
      </c>
      <c r="E193" s="219" t="s">
        <v>3706</v>
      </c>
      <c r="F193" s="220" t="s">
        <v>3707</v>
      </c>
      <c r="G193" s="221" t="s">
        <v>241</v>
      </c>
      <c r="H193" s="222">
        <v>65.599999999999994</v>
      </c>
      <c r="I193" s="223"/>
      <c r="J193" s="224">
        <f>ROUND(I193*H193,2)</f>
        <v>0</v>
      </c>
      <c r="K193" s="220" t="s">
        <v>187</v>
      </c>
      <c r="L193" s="44"/>
      <c r="M193" s="225" t="s">
        <v>1</v>
      </c>
      <c r="N193" s="226" t="s">
        <v>44</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188</v>
      </c>
      <c r="AT193" s="229" t="s">
        <v>183</v>
      </c>
      <c r="AU193" s="229" t="s">
        <v>127</v>
      </c>
      <c r="AY193" s="17" t="s">
        <v>181</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188</v>
      </c>
      <c r="BM193" s="229" t="s">
        <v>293</v>
      </c>
    </row>
    <row r="194" s="2" customFormat="1">
      <c r="A194" s="38"/>
      <c r="B194" s="39"/>
      <c r="C194" s="40"/>
      <c r="D194" s="231" t="s">
        <v>189</v>
      </c>
      <c r="E194" s="40"/>
      <c r="F194" s="232" t="s">
        <v>3708</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189</v>
      </c>
      <c r="AU194" s="17" t="s">
        <v>127</v>
      </c>
    </row>
    <row r="195" s="13" customFormat="1">
      <c r="A195" s="13"/>
      <c r="B195" s="236"/>
      <c r="C195" s="237"/>
      <c r="D195" s="238" t="s">
        <v>191</v>
      </c>
      <c r="E195" s="239" t="s">
        <v>1</v>
      </c>
      <c r="F195" s="240" t="s">
        <v>3709</v>
      </c>
      <c r="G195" s="237"/>
      <c r="H195" s="241">
        <v>65.599999999999994</v>
      </c>
      <c r="I195" s="242"/>
      <c r="J195" s="237"/>
      <c r="K195" s="237"/>
      <c r="L195" s="243"/>
      <c r="M195" s="244"/>
      <c r="N195" s="245"/>
      <c r="O195" s="245"/>
      <c r="P195" s="245"/>
      <c r="Q195" s="245"/>
      <c r="R195" s="245"/>
      <c r="S195" s="245"/>
      <c r="T195" s="246"/>
      <c r="U195" s="13"/>
      <c r="V195" s="13"/>
      <c r="W195" s="13"/>
      <c r="X195" s="13"/>
      <c r="Y195" s="13"/>
      <c r="Z195" s="13"/>
      <c r="AA195" s="13"/>
      <c r="AB195" s="13"/>
      <c r="AC195" s="13"/>
      <c r="AD195" s="13"/>
      <c r="AE195" s="13"/>
      <c r="AT195" s="247" t="s">
        <v>191</v>
      </c>
      <c r="AU195" s="247" t="s">
        <v>127</v>
      </c>
      <c r="AV195" s="13" t="s">
        <v>127</v>
      </c>
      <c r="AW195" s="13" t="s">
        <v>36</v>
      </c>
      <c r="AX195" s="13" t="s">
        <v>79</v>
      </c>
      <c r="AY195" s="247" t="s">
        <v>181</v>
      </c>
    </row>
    <row r="196" s="14" customFormat="1">
      <c r="A196" s="14"/>
      <c r="B196" s="248"/>
      <c r="C196" s="249"/>
      <c r="D196" s="238" t="s">
        <v>191</v>
      </c>
      <c r="E196" s="250" t="s">
        <v>1</v>
      </c>
      <c r="F196" s="251" t="s">
        <v>193</v>
      </c>
      <c r="G196" s="249"/>
      <c r="H196" s="252">
        <v>65.599999999999994</v>
      </c>
      <c r="I196" s="253"/>
      <c r="J196" s="249"/>
      <c r="K196" s="249"/>
      <c r="L196" s="254"/>
      <c r="M196" s="255"/>
      <c r="N196" s="256"/>
      <c r="O196" s="256"/>
      <c r="P196" s="256"/>
      <c r="Q196" s="256"/>
      <c r="R196" s="256"/>
      <c r="S196" s="256"/>
      <c r="T196" s="257"/>
      <c r="U196" s="14"/>
      <c r="V196" s="14"/>
      <c r="W196" s="14"/>
      <c r="X196" s="14"/>
      <c r="Y196" s="14"/>
      <c r="Z196" s="14"/>
      <c r="AA196" s="14"/>
      <c r="AB196" s="14"/>
      <c r="AC196" s="14"/>
      <c r="AD196" s="14"/>
      <c r="AE196" s="14"/>
      <c r="AT196" s="258" t="s">
        <v>191</v>
      </c>
      <c r="AU196" s="258" t="s">
        <v>127</v>
      </c>
      <c r="AV196" s="14" t="s">
        <v>188</v>
      </c>
      <c r="AW196" s="14" t="s">
        <v>36</v>
      </c>
      <c r="AX196" s="14" t="s">
        <v>86</v>
      </c>
      <c r="AY196" s="258" t="s">
        <v>181</v>
      </c>
    </row>
    <row r="197" s="2" customFormat="1" ht="49.05" customHeight="1">
      <c r="A197" s="38"/>
      <c r="B197" s="39"/>
      <c r="C197" s="218" t="s">
        <v>7</v>
      </c>
      <c r="D197" s="218" t="s">
        <v>183</v>
      </c>
      <c r="E197" s="219" t="s">
        <v>3710</v>
      </c>
      <c r="F197" s="220" t="s">
        <v>3711</v>
      </c>
      <c r="G197" s="221" t="s">
        <v>235</v>
      </c>
      <c r="H197" s="222">
        <v>15</v>
      </c>
      <c r="I197" s="223"/>
      <c r="J197" s="224">
        <f>ROUND(I197*H197,2)</f>
        <v>0</v>
      </c>
      <c r="K197" s="220" t="s">
        <v>187</v>
      </c>
      <c r="L197" s="44"/>
      <c r="M197" s="225" t="s">
        <v>1</v>
      </c>
      <c r="N197" s="226" t="s">
        <v>44</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188</v>
      </c>
      <c r="AT197" s="229" t="s">
        <v>183</v>
      </c>
      <c r="AU197" s="229" t="s">
        <v>127</v>
      </c>
      <c r="AY197" s="17" t="s">
        <v>181</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188</v>
      </c>
      <c r="BM197" s="229" t="s">
        <v>298</v>
      </c>
    </row>
    <row r="198" s="2" customFormat="1">
      <c r="A198" s="38"/>
      <c r="B198" s="39"/>
      <c r="C198" s="40"/>
      <c r="D198" s="231" t="s">
        <v>189</v>
      </c>
      <c r="E198" s="40"/>
      <c r="F198" s="232" t="s">
        <v>3712</v>
      </c>
      <c r="G198" s="40"/>
      <c r="H198" s="40"/>
      <c r="I198" s="233"/>
      <c r="J198" s="40"/>
      <c r="K198" s="40"/>
      <c r="L198" s="44"/>
      <c r="M198" s="234"/>
      <c r="N198" s="235"/>
      <c r="O198" s="91"/>
      <c r="P198" s="91"/>
      <c r="Q198" s="91"/>
      <c r="R198" s="91"/>
      <c r="S198" s="91"/>
      <c r="T198" s="92"/>
      <c r="U198" s="38"/>
      <c r="V198" s="38"/>
      <c r="W198" s="38"/>
      <c r="X198" s="38"/>
      <c r="Y198" s="38"/>
      <c r="Z198" s="38"/>
      <c r="AA198" s="38"/>
      <c r="AB198" s="38"/>
      <c r="AC198" s="38"/>
      <c r="AD198" s="38"/>
      <c r="AE198" s="38"/>
      <c r="AT198" s="17" t="s">
        <v>189</v>
      </c>
      <c r="AU198" s="17" t="s">
        <v>127</v>
      </c>
    </row>
    <row r="199" s="2" customFormat="1" ht="49.05" customHeight="1">
      <c r="A199" s="38"/>
      <c r="B199" s="39"/>
      <c r="C199" s="218" t="s">
        <v>247</v>
      </c>
      <c r="D199" s="218" t="s">
        <v>183</v>
      </c>
      <c r="E199" s="219" t="s">
        <v>3713</v>
      </c>
      <c r="F199" s="220" t="s">
        <v>3714</v>
      </c>
      <c r="G199" s="221" t="s">
        <v>235</v>
      </c>
      <c r="H199" s="222">
        <v>2</v>
      </c>
      <c r="I199" s="223"/>
      <c r="J199" s="224">
        <f>ROUND(I199*H199,2)</f>
        <v>0</v>
      </c>
      <c r="K199" s="220" t="s">
        <v>187</v>
      </c>
      <c r="L199" s="44"/>
      <c r="M199" s="225" t="s">
        <v>1</v>
      </c>
      <c r="N199" s="226" t="s">
        <v>44</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188</v>
      </c>
      <c r="AT199" s="229" t="s">
        <v>183</v>
      </c>
      <c r="AU199" s="229" t="s">
        <v>127</v>
      </c>
      <c r="AY199" s="17" t="s">
        <v>181</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188</v>
      </c>
      <c r="BM199" s="229" t="s">
        <v>305</v>
      </c>
    </row>
    <row r="200" s="2" customFormat="1">
      <c r="A200" s="38"/>
      <c r="B200" s="39"/>
      <c r="C200" s="40"/>
      <c r="D200" s="231" t="s">
        <v>189</v>
      </c>
      <c r="E200" s="40"/>
      <c r="F200" s="232" t="s">
        <v>3715</v>
      </c>
      <c r="G200" s="40"/>
      <c r="H200" s="40"/>
      <c r="I200" s="233"/>
      <c r="J200" s="40"/>
      <c r="K200" s="40"/>
      <c r="L200" s="44"/>
      <c r="M200" s="234"/>
      <c r="N200" s="235"/>
      <c r="O200" s="91"/>
      <c r="P200" s="91"/>
      <c r="Q200" s="91"/>
      <c r="R200" s="91"/>
      <c r="S200" s="91"/>
      <c r="T200" s="92"/>
      <c r="U200" s="38"/>
      <c r="V200" s="38"/>
      <c r="W200" s="38"/>
      <c r="X200" s="38"/>
      <c r="Y200" s="38"/>
      <c r="Z200" s="38"/>
      <c r="AA200" s="38"/>
      <c r="AB200" s="38"/>
      <c r="AC200" s="38"/>
      <c r="AD200" s="38"/>
      <c r="AE200" s="38"/>
      <c r="AT200" s="17" t="s">
        <v>189</v>
      </c>
      <c r="AU200" s="17" t="s">
        <v>127</v>
      </c>
    </row>
    <row r="201" s="2" customFormat="1" ht="49.05" customHeight="1">
      <c r="A201" s="38"/>
      <c r="B201" s="39"/>
      <c r="C201" s="218" t="s">
        <v>310</v>
      </c>
      <c r="D201" s="218" t="s">
        <v>183</v>
      </c>
      <c r="E201" s="219" t="s">
        <v>3716</v>
      </c>
      <c r="F201" s="220" t="s">
        <v>3717</v>
      </c>
      <c r="G201" s="221" t="s">
        <v>235</v>
      </c>
      <c r="H201" s="222">
        <v>1</v>
      </c>
      <c r="I201" s="223"/>
      <c r="J201" s="224">
        <f>ROUND(I201*H201,2)</f>
        <v>0</v>
      </c>
      <c r="K201" s="220" t="s">
        <v>187</v>
      </c>
      <c r="L201" s="44"/>
      <c r="M201" s="225" t="s">
        <v>1</v>
      </c>
      <c r="N201" s="226" t="s">
        <v>44</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188</v>
      </c>
      <c r="AT201" s="229" t="s">
        <v>183</v>
      </c>
      <c r="AU201" s="229" t="s">
        <v>127</v>
      </c>
      <c r="AY201" s="17" t="s">
        <v>181</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188</v>
      </c>
      <c r="BM201" s="229" t="s">
        <v>313</v>
      </c>
    </row>
    <row r="202" s="2" customFormat="1">
      <c r="A202" s="38"/>
      <c r="B202" s="39"/>
      <c r="C202" s="40"/>
      <c r="D202" s="231" t="s">
        <v>189</v>
      </c>
      <c r="E202" s="40"/>
      <c r="F202" s="232" t="s">
        <v>3718</v>
      </c>
      <c r="G202" s="40"/>
      <c r="H202" s="40"/>
      <c r="I202" s="233"/>
      <c r="J202" s="40"/>
      <c r="K202" s="40"/>
      <c r="L202" s="44"/>
      <c r="M202" s="234"/>
      <c r="N202" s="235"/>
      <c r="O202" s="91"/>
      <c r="P202" s="91"/>
      <c r="Q202" s="91"/>
      <c r="R202" s="91"/>
      <c r="S202" s="91"/>
      <c r="T202" s="92"/>
      <c r="U202" s="38"/>
      <c r="V202" s="38"/>
      <c r="W202" s="38"/>
      <c r="X202" s="38"/>
      <c r="Y202" s="38"/>
      <c r="Z202" s="38"/>
      <c r="AA202" s="38"/>
      <c r="AB202" s="38"/>
      <c r="AC202" s="38"/>
      <c r="AD202" s="38"/>
      <c r="AE202" s="38"/>
      <c r="AT202" s="17" t="s">
        <v>189</v>
      </c>
      <c r="AU202" s="17" t="s">
        <v>127</v>
      </c>
    </row>
    <row r="203" s="2" customFormat="1" ht="44.25" customHeight="1">
      <c r="A203" s="38"/>
      <c r="B203" s="39"/>
      <c r="C203" s="218" t="s">
        <v>249</v>
      </c>
      <c r="D203" s="218" t="s">
        <v>183</v>
      </c>
      <c r="E203" s="219" t="s">
        <v>3719</v>
      </c>
      <c r="F203" s="220" t="s">
        <v>3720</v>
      </c>
      <c r="G203" s="221" t="s">
        <v>235</v>
      </c>
      <c r="H203" s="222">
        <v>15</v>
      </c>
      <c r="I203" s="223"/>
      <c r="J203" s="224">
        <f>ROUND(I203*H203,2)</f>
        <v>0</v>
      </c>
      <c r="K203" s="220" t="s">
        <v>187</v>
      </c>
      <c r="L203" s="44"/>
      <c r="M203" s="225" t="s">
        <v>1</v>
      </c>
      <c r="N203" s="226" t="s">
        <v>44</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188</v>
      </c>
      <c r="AT203" s="229" t="s">
        <v>183</v>
      </c>
      <c r="AU203" s="229" t="s">
        <v>127</v>
      </c>
      <c r="AY203" s="17" t="s">
        <v>181</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188</v>
      </c>
      <c r="BM203" s="229" t="s">
        <v>317</v>
      </c>
    </row>
    <row r="204" s="2" customFormat="1">
      <c r="A204" s="38"/>
      <c r="B204" s="39"/>
      <c r="C204" s="40"/>
      <c r="D204" s="231" t="s">
        <v>189</v>
      </c>
      <c r="E204" s="40"/>
      <c r="F204" s="232" t="s">
        <v>3721</v>
      </c>
      <c r="G204" s="40"/>
      <c r="H204" s="40"/>
      <c r="I204" s="233"/>
      <c r="J204" s="40"/>
      <c r="K204" s="40"/>
      <c r="L204" s="44"/>
      <c r="M204" s="234"/>
      <c r="N204" s="235"/>
      <c r="O204" s="91"/>
      <c r="P204" s="91"/>
      <c r="Q204" s="91"/>
      <c r="R204" s="91"/>
      <c r="S204" s="91"/>
      <c r="T204" s="92"/>
      <c r="U204" s="38"/>
      <c r="V204" s="38"/>
      <c r="W204" s="38"/>
      <c r="X204" s="38"/>
      <c r="Y204" s="38"/>
      <c r="Z204" s="38"/>
      <c r="AA204" s="38"/>
      <c r="AB204" s="38"/>
      <c r="AC204" s="38"/>
      <c r="AD204" s="38"/>
      <c r="AE204" s="38"/>
      <c r="AT204" s="17" t="s">
        <v>189</v>
      </c>
      <c r="AU204" s="17" t="s">
        <v>127</v>
      </c>
    </row>
    <row r="205" s="2" customFormat="1" ht="44.25" customHeight="1">
      <c r="A205" s="38"/>
      <c r="B205" s="39"/>
      <c r="C205" s="218" t="s">
        <v>322</v>
      </c>
      <c r="D205" s="218" t="s">
        <v>183</v>
      </c>
      <c r="E205" s="219" t="s">
        <v>3722</v>
      </c>
      <c r="F205" s="220" t="s">
        <v>3723</v>
      </c>
      <c r="G205" s="221" t="s">
        <v>235</v>
      </c>
      <c r="H205" s="222">
        <v>2</v>
      </c>
      <c r="I205" s="223"/>
      <c r="J205" s="224">
        <f>ROUND(I205*H205,2)</f>
        <v>0</v>
      </c>
      <c r="K205" s="220" t="s">
        <v>187</v>
      </c>
      <c r="L205" s="44"/>
      <c r="M205" s="225" t="s">
        <v>1</v>
      </c>
      <c r="N205" s="226" t="s">
        <v>44</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188</v>
      </c>
      <c r="AT205" s="229" t="s">
        <v>183</v>
      </c>
      <c r="AU205" s="229" t="s">
        <v>127</v>
      </c>
      <c r="AY205" s="17" t="s">
        <v>181</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188</v>
      </c>
      <c r="BM205" s="229" t="s">
        <v>325</v>
      </c>
    </row>
    <row r="206" s="2" customFormat="1">
      <c r="A206" s="38"/>
      <c r="B206" s="39"/>
      <c r="C206" s="40"/>
      <c r="D206" s="231" t="s">
        <v>189</v>
      </c>
      <c r="E206" s="40"/>
      <c r="F206" s="232" t="s">
        <v>3724</v>
      </c>
      <c r="G206" s="40"/>
      <c r="H206" s="40"/>
      <c r="I206" s="233"/>
      <c r="J206" s="40"/>
      <c r="K206" s="40"/>
      <c r="L206" s="44"/>
      <c r="M206" s="234"/>
      <c r="N206" s="235"/>
      <c r="O206" s="91"/>
      <c r="P206" s="91"/>
      <c r="Q206" s="91"/>
      <c r="R206" s="91"/>
      <c r="S206" s="91"/>
      <c r="T206" s="92"/>
      <c r="U206" s="38"/>
      <c r="V206" s="38"/>
      <c r="W206" s="38"/>
      <c r="X206" s="38"/>
      <c r="Y206" s="38"/>
      <c r="Z206" s="38"/>
      <c r="AA206" s="38"/>
      <c r="AB206" s="38"/>
      <c r="AC206" s="38"/>
      <c r="AD206" s="38"/>
      <c r="AE206" s="38"/>
      <c r="AT206" s="17" t="s">
        <v>189</v>
      </c>
      <c r="AU206" s="17" t="s">
        <v>127</v>
      </c>
    </row>
    <row r="207" s="2" customFormat="1" ht="44.25" customHeight="1">
      <c r="A207" s="38"/>
      <c r="B207" s="39"/>
      <c r="C207" s="218" t="s">
        <v>254</v>
      </c>
      <c r="D207" s="218" t="s">
        <v>183</v>
      </c>
      <c r="E207" s="219" t="s">
        <v>3725</v>
      </c>
      <c r="F207" s="220" t="s">
        <v>3726</v>
      </c>
      <c r="G207" s="221" t="s">
        <v>235</v>
      </c>
      <c r="H207" s="222">
        <v>1</v>
      </c>
      <c r="I207" s="223"/>
      <c r="J207" s="224">
        <f>ROUND(I207*H207,2)</f>
        <v>0</v>
      </c>
      <c r="K207" s="220" t="s">
        <v>187</v>
      </c>
      <c r="L207" s="44"/>
      <c r="M207" s="225" t="s">
        <v>1</v>
      </c>
      <c r="N207" s="226" t="s">
        <v>44</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188</v>
      </c>
      <c r="AT207" s="229" t="s">
        <v>183</v>
      </c>
      <c r="AU207" s="229" t="s">
        <v>127</v>
      </c>
      <c r="AY207" s="17" t="s">
        <v>181</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188</v>
      </c>
      <c r="BM207" s="229" t="s">
        <v>333</v>
      </c>
    </row>
    <row r="208" s="2" customFormat="1">
      <c r="A208" s="38"/>
      <c r="B208" s="39"/>
      <c r="C208" s="40"/>
      <c r="D208" s="231" t="s">
        <v>189</v>
      </c>
      <c r="E208" s="40"/>
      <c r="F208" s="232" t="s">
        <v>3727</v>
      </c>
      <c r="G208" s="40"/>
      <c r="H208" s="40"/>
      <c r="I208" s="233"/>
      <c r="J208" s="40"/>
      <c r="K208" s="40"/>
      <c r="L208" s="44"/>
      <c r="M208" s="234"/>
      <c r="N208" s="235"/>
      <c r="O208" s="91"/>
      <c r="P208" s="91"/>
      <c r="Q208" s="91"/>
      <c r="R208" s="91"/>
      <c r="S208" s="91"/>
      <c r="T208" s="92"/>
      <c r="U208" s="38"/>
      <c r="V208" s="38"/>
      <c r="W208" s="38"/>
      <c r="X208" s="38"/>
      <c r="Y208" s="38"/>
      <c r="Z208" s="38"/>
      <c r="AA208" s="38"/>
      <c r="AB208" s="38"/>
      <c r="AC208" s="38"/>
      <c r="AD208" s="38"/>
      <c r="AE208" s="38"/>
      <c r="AT208" s="17" t="s">
        <v>189</v>
      </c>
      <c r="AU208" s="17" t="s">
        <v>127</v>
      </c>
    </row>
    <row r="209" s="2" customFormat="1" ht="37.8" customHeight="1">
      <c r="A209" s="38"/>
      <c r="B209" s="39"/>
      <c r="C209" s="218" t="s">
        <v>339</v>
      </c>
      <c r="D209" s="218" t="s">
        <v>183</v>
      </c>
      <c r="E209" s="219" t="s">
        <v>3728</v>
      </c>
      <c r="F209" s="220" t="s">
        <v>3729</v>
      </c>
      <c r="G209" s="221" t="s">
        <v>235</v>
      </c>
      <c r="H209" s="222">
        <v>15</v>
      </c>
      <c r="I209" s="223"/>
      <c r="J209" s="224">
        <f>ROUND(I209*H209,2)</f>
        <v>0</v>
      </c>
      <c r="K209" s="220" t="s">
        <v>187</v>
      </c>
      <c r="L209" s="44"/>
      <c r="M209" s="225" t="s">
        <v>1</v>
      </c>
      <c r="N209" s="226" t="s">
        <v>44</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188</v>
      </c>
      <c r="AT209" s="229" t="s">
        <v>183</v>
      </c>
      <c r="AU209" s="229" t="s">
        <v>127</v>
      </c>
      <c r="AY209" s="17" t="s">
        <v>181</v>
      </c>
      <c r="BE209" s="230">
        <f>IF(N209="základní",J209,0)</f>
        <v>0</v>
      </c>
      <c r="BF209" s="230">
        <f>IF(N209="snížená",J209,0)</f>
        <v>0</v>
      </c>
      <c r="BG209" s="230">
        <f>IF(N209="zákl. přenesená",J209,0)</f>
        <v>0</v>
      </c>
      <c r="BH209" s="230">
        <f>IF(N209="sníž. přenesená",J209,0)</f>
        <v>0</v>
      </c>
      <c r="BI209" s="230">
        <f>IF(N209="nulová",J209,0)</f>
        <v>0</v>
      </c>
      <c r="BJ209" s="17" t="s">
        <v>86</v>
      </c>
      <c r="BK209" s="230">
        <f>ROUND(I209*H209,2)</f>
        <v>0</v>
      </c>
      <c r="BL209" s="17" t="s">
        <v>188</v>
      </c>
      <c r="BM209" s="229" t="s">
        <v>342</v>
      </c>
    </row>
    <row r="210" s="2" customFormat="1">
      <c r="A210" s="38"/>
      <c r="B210" s="39"/>
      <c r="C210" s="40"/>
      <c r="D210" s="231" t="s">
        <v>189</v>
      </c>
      <c r="E210" s="40"/>
      <c r="F210" s="232" t="s">
        <v>3730</v>
      </c>
      <c r="G210" s="40"/>
      <c r="H210" s="40"/>
      <c r="I210" s="233"/>
      <c r="J210" s="40"/>
      <c r="K210" s="40"/>
      <c r="L210" s="44"/>
      <c r="M210" s="234"/>
      <c r="N210" s="235"/>
      <c r="O210" s="91"/>
      <c r="P210" s="91"/>
      <c r="Q210" s="91"/>
      <c r="R210" s="91"/>
      <c r="S210" s="91"/>
      <c r="T210" s="92"/>
      <c r="U210" s="38"/>
      <c r="V210" s="38"/>
      <c r="W210" s="38"/>
      <c r="X210" s="38"/>
      <c r="Y210" s="38"/>
      <c r="Z210" s="38"/>
      <c r="AA210" s="38"/>
      <c r="AB210" s="38"/>
      <c r="AC210" s="38"/>
      <c r="AD210" s="38"/>
      <c r="AE210" s="38"/>
      <c r="AT210" s="17" t="s">
        <v>189</v>
      </c>
      <c r="AU210" s="17" t="s">
        <v>127</v>
      </c>
    </row>
    <row r="211" s="2" customFormat="1" ht="37.8" customHeight="1">
      <c r="A211" s="38"/>
      <c r="B211" s="39"/>
      <c r="C211" s="218" t="s">
        <v>259</v>
      </c>
      <c r="D211" s="218" t="s">
        <v>183</v>
      </c>
      <c r="E211" s="219" t="s">
        <v>3731</v>
      </c>
      <c r="F211" s="220" t="s">
        <v>3732</v>
      </c>
      <c r="G211" s="221" t="s">
        <v>235</v>
      </c>
      <c r="H211" s="222">
        <v>3</v>
      </c>
      <c r="I211" s="223"/>
      <c r="J211" s="224">
        <f>ROUND(I211*H211,2)</f>
        <v>0</v>
      </c>
      <c r="K211" s="220" t="s">
        <v>187</v>
      </c>
      <c r="L211" s="44"/>
      <c r="M211" s="225" t="s">
        <v>1</v>
      </c>
      <c r="N211" s="226" t="s">
        <v>44</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188</v>
      </c>
      <c r="AT211" s="229" t="s">
        <v>183</v>
      </c>
      <c r="AU211" s="229" t="s">
        <v>127</v>
      </c>
      <c r="AY211" s="17" t="s">
        <v>181</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188</v>
      </c>
      <c r="BM211" s="229" t="s">
        <v>348</v>
      </c>
    </row>
    <row r="212" s="2" customFormat="1">
      <c r="A212" s="38"/>
      <c r="B212" s="39"/>
      <c r="C212" s="40"/>
      <c r="D212" s="231" t="s">
        <v>189</v>
      </c>
      <c r="E212" s="40"/>
      <c r="F212" s="232" t="s">
        <v>3733</v>
      </c>
      <c r="G212" s="40"/>
      <c r="H212" s="40"/>
      <c r="I212" s="233"/>
      <c r="J212" s="40"/>
      <c r="K212" s="40"/>
      <c r="L212" s="44"/>
      <c r="M212" s="234"/>
      <c r="N212" s="235"/>
      <c r="O212" s="91"/>
      <c r="P212" s="91"/>
      <c r="Q212" s="91"/>
      <c r="R212" s="91"/>
      <c r="S212" s="91"/>
      <c r="T212" s="92"/>
      <c r="U212" s="38"/>
      <c r="V212" s="38"/>
      <c r="W212" s="38"/>
      <c r="X212" s="38"/>
      <c r="Y212" s="38"/>
      <c r="Z212" s="38"/>
      <c r="AA212" s="38"/>
      <c r="AB212" s="38"/>
      <c r="AC212" s="38"/>
      <c r="AD212" s="38"/>
      <c r="AE212" s="38"/>
      <c r="AT212" s="17" t="s">
        <v>189</v>
      </c>
      <c r="AU212" s="17" t="s">
        <v>127</v>
      </c>
    </row>
    <row r="213" s="2" customFormat="1" ht="33" customHeight="1">
      <c r="A213" s="38"/>
      <c r="B213" s="39"/>
      <c r="C213" s="218" t="s">
        <v>354</v>
      </c>
      <c r="D213" s="218" t="s">
        <v>183</v>
      </c>
      <c r="E213" s="219" t="s">
        <v>3734</v>
      </c>
      <c r="F213" s="220" t="s">
        <v>3735</v>
      </c>
      <c r="G213" s="221" t="s">
        <v>227</v>
      </c>
      <c r="H213" s="222">
        <v>59.899999999999999</v>
      </c>
      <c r="I213" s="223"/>
      <c r="J213" s="224">
        <f>ROUND(I213*H213,2)</f>
        <v>0</v>
      </c>
      <c r="K213" s="220" t="s">
        <v>187</v>
      </c>
      <c r="L213" s="44"/>
      <c r="M213" s="225" t="s">
        <v>1</v>
      </c>
      <c r="N213" s="226" t="s">
        <v>44</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188</v>
      </c>
      <c r="AT213" s="229" t="s">
        <v>183</v>
      </c>
      <c r="AU213" s="229" t="s">
        <v>127</v>
      </c>
      <c r="AY213" s="17" t="s">
        <v>181</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188</v>
      </c>
      <c r="BM213" s="229" t="s">
        <v>357</v>
      </c>
    </row>
    <row r="214" s="2" customFormat="1">
      <c r="A214" s="38"/>
      <c r="B214" s="39"/>
      <c r="C214" s="40"/>
      <c r="D214" s="231" t="s">
        <v>189</v>
      </c>
      <c r="E214" s="40"/>
      <c r="F214" s="232" t="s">
        <v>3736</v>
      </c>
      <c r="G214" s="40"/>
      <c r="H214" s="40"/>
      <c r="I214" s="233"/>
      <c r="J214" s="40"/>
      <c r="K214" s="40"/>
      <c r="L214" s="44"/>
      <c r="M214" s="234"/>
      <c r="N214" s="235"/>
      <c r="O214" s="91"/>
      <c r="P214" s="91"/>
      <c r="Q214" s="91"/>
      <c r="R214" s="91"/>
      <c r="S214" s="91"/>
      <c r="T214" s="92"/>
      <c r="U214" s="38"/>
      <c r="V214" s="38"/>
      <c r="W214" s="38"/>
      <c r="X214" s="38"/>
      <c r="Y214" s="38"/>
      <c r="Z214" s="38"/>
      <c r="AA214" s="38"/>
      <c r="AB214" s="38"/>
      <c r="AC214" s="38"/>
      <c r="AD214" s="38"/>
      <c r="AE214" s="38"/>
      <c r="AT214" s="17" t="s">
        <v>189</v>
      </c>
      <c r="AU214" s="17" t="s">
        <v>127</v>
      </c>
    </row>
    <row r="215" s="2" customFormat="1" ht="62.7" customHeight="1">
      <c r="A215" s="38"/>
      <c r="B215" s="39"/>
      <c r="C215" s="218" t="s">
        <v>265</v>
      </c>
      <c r="D215" s="218" t="s">
        <v>183</v>
      </c>
      <c r="E215" s="219" t="s">
        <v>2198</v>
      </c>
      <c r="F215" s="220" t="s">
        <v>2199</v>
      </c>
      <c r="G215" s="221" t="s">
        <v>186</v>
      </c>
      <c r="H215" s="222">
        <v>243.90000000000001</v>
      </c>
      <c r="I215" s="223"/>
      <c r="J215" s="224">
        <f>ROUND(I215*H215,2)</f>
        <v>0</v>
      </c>
      <c r="K215" s="220" t="s">
        <v>187</v>
      </c>
      <c r="L215" s="44"/>
      <c r="M215" s="225" t="s">
        <v>1</v>
      </c>
      <c r="N215" s="226" t="s">
        <v>44</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188</v>
      </c>
      <c r="AT215" s="229" t="s">
        <v>183</v>
      </c>
      <c r="AU215" s="229" t="s">
        <v>127</v>
      </c>
      <c r="AY215" s="17" t="s">
        <v>181</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188</v>
      </c>
      <c r="BM215" s="229" t="s">
        <v>362</v>
      </c>
    </row>
    <row r="216" s="2" customFormat="1">
      <c r="A216" s="38"/>
      <c r="B216" s="39"/>
      <c r="C216" s="40"/>
      <c r="D216" s="231" t="s">
        <v>189</v>
      </c>
      <c r="E216" s="40"/>
      <c r="F216" s="232" t="s">
        <v>2200</v>
      </c>
      <c r="G216" s="40"/>
      <c r="H216" s="40"/>
      <c r="I216" s="233"/>
      <c r="J216" s="40"/>
      <c r="K216" s="40"/>
      <c r="L216" s="44"/>
      <c r="M216" s="234"/>
      <c r="N216" s="235"/>
      <c r="O216" s="91"/>
      <c r="P216" s="91"/>
      <c r="Q216" s="91"/>
      <c r="R216" s="91"/>
      <c r="S216" s="91"/>
      <c r="T216" s="92"/>
      <c r="U216" s="38"/>
      <c r="V216" s="38"/>
      <c r="W216" s="38"/>
      <c r="X216" s="38"/>
      <c r="Y216" s="38"/>
      <c r="Z216" s="38"/>
      <c r="AA216" s="38"/>
      <c r="AB216" s="38"/>
      <c r="AC216" s="38"/>
      <c r="AD216" s="38"/>
      <c r="AE216" s="38"/>
      <c r="AT216" s="17" t="s">
        <v>189</v>
      </c>
      <c r="AU216" s="17" t="s">
        <v>127</v>
      </c>
    </row>
    <row r="217" s="13" customFormat="1">
      <c r="A217" s="13"/>
      <c r="B217" s="236"/>
      <c r="C217" s="237"/>
      <c r="D217" s="238" t="s">
        <v>191</v>
      </c>
      <c r="E217" s="239" t="s">
        <v>1</v>
      </c>
      <c r="F217" s="240" t="s">
        <v>3737</v>
      </c>
      <c r="G217" s="237"/>
      <c r="H217" s="241">
        <v>202.5</v>
      </c>
      <c r="I217" s="242"/>
      <c r="J217" s="237"/>
      <c r="K217" s="237"/>
      <c r="L217" s="243"/>
      <c r="M217" s="244"/>
      <c r="N217" s="245"/>
      <c r="O217" s="245"/>
      <c r="P217" s="245"/>
      <c r="Q217" s="245"/>
      <c r="R217" s="245"/>
      <c r="S217" s="245"/>
      <c r="T217" s="246"/>
      <c r="U217" s="13"/>
      <c r="V217" s="13"/>
      <c r="W217" s="13"/>
      <c r="X217" s="13"/>
      <c r="Y217" s="13"/>
      <c r="Z217" s="13"/>
      <c r="AA217" s="13"/>
      <c r="AB217" s="13"/>
      <c r="AC217" s="13"/>
      <c r="AD217" s="13"/>
      <c r="AE217" s="13"/>
      <c r="AT217" s="247" t="s">
        <v>191</v>
      </c>
      <c r="AU217" s="247" t="s">
        <v>127</v>
      </c>
      <c r="AV217" s="13" t="s">
        <v>127</v>
      </c>
      <c r="AW217" s="13" t="s">
        <v>36</v>
      </c>
      <c r="AX217" s="13" t="s">
        <v>79</v>
      </c>
      <c r="AY217" s="247" t="s">
        <v>181</v>
      </c>
    </row>
    <row r="218" s="13" customFormat="1">
      <c r="A218" s="13"/>
      <c r="B218" s="236"/>
      <c r="C218" s="237"/>
      <c r="D218" s="238" t="s">
        <v>191</v>
      </c>
      <c r="E218" s="239" t="s">
        <v>1</v>
      </c>
      <c r="F218" s="240" t="s">
        <v>3738</v>
      </c>
      <c r="G218" s="237"/>
      <c r="H218" s="241">
        <v>41.399999999999999</v>
      </c>
      <c r="I218" s="242"/>
      <c r="J218" s="237"/>
      <c r="K218" s="237"/>
      <c r="L218" s="243"/>
      <c r="M218" s="244"/>
      <c r="N218" s="245"/>
      <c r="O218" s="245"/>
      <c r="P218" s="245"/>
      <c r="Q218" s="245"/>
      <c r="R218" s="245"/>
      <c r="S218" s="245"/>
      <c r="T218" s="246"/>
      <c r="U218" s="13"/>
      <c r="V218" s="13"/>
      <c r="W218" s="13"/>
      <c r="X218" s="13"/>
      <c r="Y218" s="13"/>
      <c r="Z218" s="13"/>
      <c r="AA218" s="13"/>
      <c r="AB218" s="13"/>
      <c r="AC218" s="13"/>
      <c r="AD218" s="13"/>
      <c r="AE218" s="13"/>
      <c r="AT218" s="247" t="s">
        <v>191</v>
      </c>
      <c r="AU218" s="247" t="s">
        <v>127</v>
      </c>
      <c r="AV218" s="13" t="s">
        <v>127</v>
      </c>
      <c r="AW218" s="13" t="s">
        <v>36</v>
      </c>
      <c r="AX218" s="13" t="s">
        <v>79</v>
      </c>
      <c r="AY218" s="247" t="s">
        <v>181</v>
      </c>
    </row>
    <row r="219" s="14" customFormat="1">
      <c r="A219" s="14"/>
      <c r="B219" s="248"/>
      <c r="C219" s="249"/>
      <c r="D219" s="238" t="s">
        <v>191</v>
      </c>
      <c r="E219" s="250" t="s">
        <v>1</v>
      </c>
      <c r="F219" s="251" t="s">
        <v>193</v>
      </c>
      <c r="G219" s="249"/>
      <c r="H219" s="252">
        <v>243.90000000000001</v>
      </c>
      <c r="I219" s="253"/>
      <c r="J219" s="249"/>
      <c r="K219" s="249"/>
      <c r="L219" s="254"/>
      <c r="M219" s="255"/>
      <c r="N219" s="256"/>
      <c r="O219" s="256"/>
      <c r="P219" s="256"/>
      <c r="Q219" s="256"/>
      <c r="R219" s="256"/>
      <c r="S219" s="256"/>
      <c r="T219" s="257"/>
      <c r="U219" s="14"/>
      <c r="V219" s="14"/>
      <c r="W219" s="14"/>
      <c r="X219" s="14"/>
      <c r="Y219" s="14"/>
      <c r="Z219" s="14"/>
      <c r="AA219" s="14"/>
      <c r="AB219" s="14"/>
      <c r="AC219" s="14"/>
      <c r="AD219" s="14"/>
      <c r="AE219" s="14"/>
      <c r="AT219" s="258" t="s">
        <v>191</v>
      </c>
      <c r="AU219" s="258" t="s">
        <v>127</v>
      </c>
      <c r="AV219" s="14" t="s">
        <v>188</v>
      </c>
      <c r="AW219" s="14" t="s">
        <v>36</v>
      </c>
      <c r="AX219" s="14" t="s">
        <v>86</v>
      </c>
      <c r="AY219" s="258" t="s">
        <v>181</v>
      </c>
    </row>
    <row r="220" s="2" customFormat="1" ht="62.7" customHeight="1">
      <c r="A220" s="38"/>
      <c r="B220" s="39"/>
      <c r="C220" s="218" t="s">
        <v>365</v>
      </c>
      <c r="D220" s="218" t="s">
        <v>183</v>
      </c>
      <c r="E220" s="219" t="s">
        <v>201</v>
      </c>
      <c r="F220" s="220" t="s">
        <v>202</v>
      </c>
      <c r="G220" s="221" t="s">
        <v>186</v>
      </c>
      <c r="H220" s="222">
        <v>41.399999999999999</v>
      </c>
      <c r="I220" s="223"/>
      <c r="J220" s="224">
        <f>ROUND(I220*H220,2)</f>
        <v>0</v>
      </c>
      <c r="K220" s="220" t="s">
        <v>187</v>
      </c>
      <c r="L220" s="44"/>
      <c r="M220" s="225" t="s">
        <v>1</v>
      </c>
      <c r="N220" s="226" t="s">
        <v>44</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188</v>
      </c>
      <c r="AT220" s="229" t="s">
        <v>183</v>
      </c>
      <c r="AU220" s="229" t="s">
        <v>127</v>
      </c>
      <c r="AY220" s="17" t="s">
        <v>181</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188</v>
      </c>
      <c r="BM220" s="229" t="s">
        <v>368</v>
      </c>
    </row>
    <row r="221" s="2" customFormat="1">
      <c r="A221" s="38"/>
      <c r="B221" s="39"/>
      <c r="C221" s="40"/>
      <c r="D221" s="231" t="s">
        <v>189</v>
      </c>
      <c r="E221" s="40"/>
      <c r="F221" s="232" t="s">
        <v>204</v>
      </c>
      <c r="G221" s="40"/>
      <c r="H221" s="40"/>
      <c r="I221" s="233"/>
      <c r="J221" s="40"/>
      <c r="K221" s="40"/>
      <c r="L221" s="44"/>
      <c r="M221" s="234"/>
      <c r="N221" s="235"/>
      <c r="O221" s="91"/>
      <c r="P221" s="91"/>
      <c r="Q221" s="91"/>
      <c r="R221" s="91"/>
      <c r="S221" s="91"/>
      <c r="T221" s="92"/>
      <c r="U221" s="38"/>
      <c r="V221" s="38"/>
      <c r="W221" s="38"/>
      <c r="X221" s="38"/>
      <c r="Y221" s="38"/>
      <c r="Z221" s="38"/>
      <c r="AA221" s="38"/>
      <c r="AB221" s="38"/>
      <c r="AC221" s="38"/>
      <c r="AD221" s="38"/>
      <c r="AE221" s="38"/>
      <c r="AT221" s="17" t="s">
        <v>189</v>
      </c>
      <c r="AU221" s="17" t="s">
        <v>127</v>
      </c>
    </row>
    <row r="222" s="13" customFormat="1">
      <c r="A222" s="13"/>
      <c r="B222" s="236"/>
      <c r="C222" s="237"/>
      <c r="D222" s="238" t="s">
        <v>191</v>
      </c>
      <c r="E222" s="239" t="s">
        <v>1</v>
      </c>
      <c r="F222" s="240" t="s">
        <v>3739</v>
      </c>
      <c r="G222" s="237"/>
      <c r="H222" s="241">
        <v>41.399999999999999</v>
      </c>
      <c r="I222" s="242"/>
      <c r="J222" s="237"/>
      <c r="K222" s="237"/>
      <c r="L222" s="243"/>
      <c r="M222" s="244"/>
      <c r="N222" s="245"/>
      <c r="O222" s="245"/>
      <c r="P222" s="245"/>
      <c r="Q222" s="245"/>
      <c r="R222" s="245"/>
      <c r="S222" s="245"/>
      <c r="T222" s="246"/>
      <c r="U222" s="13"/>
      <c r="V222" s="13"/>
      <c r="W222" s="13"/>
      <c r="X222" s="13"/>
      <c r="Y222" s="13"/>
      <c r="Z222" s="13"/>
      <c r="AA222" s="13"/>
      <c r="AB222" s="13"/>
      <c r="AC222" s="13"/>
      <c r="AD222" s="13"/>
      <c r="AE222" s="13"/>
      <c r="AT222" s="247" t="s">
        <v>191</v>
      </c>
      <c r="AU222" s="247" t="s">
        <v>127</v>
      </c>
      <c r="AV222" s="13" t="s">
        <v>127</v>
      </c>
      <c r="AW222" s="13" t="s">
        <v>36</v>
      </c>
      <c r="AX222" s="13" t="s">
        <v>79</v>
      </c>
      <c r="AY222" s="247" t="s">
        <v>181</v>
      </c>
    </row>
    <row r="223" s="14" customFormat="1">
      <c r="A223" s="14"/>
      <c r="B223" s="248"/>
      <c r="C223" s="249"/>
      <c r="D223" s="238" t="s">
        <v>191</v>
      </c>
      <c r="E223" s="250" t="s">
        <v>1</v>
      </c>
      <c r="F223" s="251" t="s">
        <v>193</v>
      </c>
      <c r="G223" s="249"/>
      <c r="H223" s="252">
        <v>41.399999999999999</v>
      </c>
      <c r="I223" s="253"/>
      <c r="J223" s="249"/>
      <c r="K223" s="249"/>
      <c r="L223" s="254"/>
      <c r="M223" s="255"/>
      <c r="N223" s="256"/>
      <c r="O223" s="256"/>
      <c r="P223" s="256"/>
      <c r="Q223" s="256"/>
      <c r="R223" s="256"/>
      <c r="S223" s="256"/>
      <c r="T223" s="257"/>
      <c r="U223" s="14"/>
      <c r="V223" s="14"/>
      <c r="W223" s="14"/>
      <c r="X223" s="14"/>
      <c r="Y223" s="14"/>
      <c r="Z223" s="14"/>
      <c r="AA223" s="14"/>
      <c r="AB223" s="14"/>
      <c r="AC223" s="14"/>
      <c r="AD223" s="14"/>
      <c r="AE223" s="14"/>
      <c r="AT223" s="258" t="s">
        <v>191</v>
      </c>
      <c r="AU223" s="258" t="s">
        <v>127</v>
      </c>
      <c r="AV223" s="14" t="s">
        <v>188</v>
      </c>
      <c r="AW223" s="14" t="s">
        <v>36</v>
      </c>
      <c r="AX223" s="14" t="s">
        <v>86</v>
      </c>
      <c r="AY223" s="258" t="s">
        <v>181</v>
      </c>
    </row>
    <row r="224" s="2" customFormat="1" ht="66.75" customHeight="1">
      <c r="A224" s="38"/>
      <c r="B224" s="39"/>
      <c r="C224" s="218" t="s">
        <v>269</v>
      </c>
      <c r="D224" s="218" t="s">
        <v>183</v>
      </c>
      <c r="E224" s="219" t="s">
        <v>206</v>
      </c>
      <c r="F224" s="220" t="s">
        <v>207</v>
      </c>
      <c r="G224" s="221" t="s">
        <v>186</v>
      </c>
      <c r="H224" s="222">
        <v>579.60000000000002</v>
      </c>
      <c r="I224" s="223"/>
      <c r="J224" s="224">
        <f>ROUND(I224*H224,2)</f>
        <v>0</v>
      </c>
      <c r="K224" s="220" t="s">
        <v>187</v>
      </c>
      <c r="L224" s="44"/>
      <c r="M224" s="225" t="s">
        <v>1</v>
      </c>
      <c r="N224" s="226" t="s">
        <v>44</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188</v>
      </c>
      <c r="AT224" s="229" t="s">
        <v>183</v>
      </c>
      <c r="AU224" s="229" t="s">
        <v>127</v>
      </c>
      <c r="AY224" s="17" t="s">
        <v>181</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188</v>
      </c>
      <c r="BM224" s="229" t="s">
        <v>373</v>
      </c>
    </row>
    <row r="225" s="2" customFormat="1">
      <c r="A225" s="38"/>
      <c r="B225" s="39"/>
      <c r="C225" s="40"/>
      <c r="D225" s="231" t="s">
        <v>189</v>
      </c>
      <c r="E225" s="40"/>
      <c r="F225" s="232" t="s">
        <v>209</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189</v>
      </c>
      <c r="AU225" s="17" t="s">
        <v>127</v>
      </c>
    </row>
    <row r="226" s="13" customFormat="1">
      <c r="A226" s="13"/>
      <c r="B226" s="236"/>
      <c r="C226" s="237"/>
      <c r="D226" s="238" t="s">
        <v>191</v>
      </c>
      <c r="E226" s="239" t="s">
        <v>1</v>
      </c>
      <c r="F226" s="240" t="s">
        <v>3740</v>
      </c>
      <c r="G226" s="237"/>
      <c r="H226" s="241">
        <v>579.60000000000002</v>
      </c>
      <c r="I226" s="242"/>
      <c r="J226" s="237"/>
      <c r="K226" s="237"/>
      <c r="L226" s="243"/>
      <c r="M226" s="244"/>
      <c r="N226" s="245"/>
      <c r="O226" s="245"/>
      <c r="P226" s="245"/>
      <c r="Q226" s="245"/>
      <c r="R226" s="245"/>
      <c r="S226" s="245"/>
      <c r="T226" s="246"/>
      <c r="U226" s="13"/>
      <c r="V226" s="13"/>
      <c r="W226" s="13"/>
      <c r="X226" s="13"/>
      <c r="Y226" s="13"/>
      <c r="Z226" s="13"/>
      <c r="AA226" s="13"/>
      <c r="AB226" s="13"/>
      <c r="AC226" s="13"/>
      <c r="AD226" s="13"/>
      <c r="AE226" s="13"/>
      <c r="AT226" s="247" t="s">
        <v>191</v>
      </c>
      <c r="AU226" s="247" t="s">
        <v>127</v>
      </c>
      <c r="AV226" s="13" t="s">
        <v>127</v>
      </c>
      <c r="AW226" s="13" t="s">
        <v>36</v>
      </c>
      <c r="AX226" s="13" t="s">
        <v>79</v>
      </c>
      <c r="AY226" s="247" t="s">
        <v>181</v>
      </c>
    </row>
    <row r="227" s="14" customFormat="1">
      <c r="A227" s="14"/>
      <c r="B227" s="248"/>
      <c r="C227" s="249"/>
      <c r="D227" s="238" t="s">
        <v>191</v>
      </c>
      <c r="E227" s="250" t="s">
        <v>1</v>
      </c>
      <c r="F227" s="251" t="s">
        <v>193</v>
      </c>
      <c r="G227" s="249"/>
      <c r="H227" s="252">
        <v>579.60000000000002</v>
      </c>
      <c r="I227" s="253"/>
      <c r="J227" s="249"/>
      <c r="K227" s="249"/>
      <c r="L227" s="254"/>
      <c r="M227" s="255"/>
      <c r="N227" s="256"/>
      <c r="O227" s="256"/>
      <c r="P227" s="256"/>
      <c r="Q227" s="256"/>
      <c r="R227" s="256"/>
      <c r="S227" s="256"/>
      <c r="T227" s="257"/>
      <c r="U227" s="14"/>
      <c r="V227" s="14"/>
      <c r="W227" s="14"/>
      <c r="X227" s="14"/>
      <c r="Y227" s="14"/>
      <c r="Z227" s="14"/>
      <c r="AA227" s="14"/>
      <c r="AB227" s="14"/>
      <c r="AC227" s="14"/>
      <c r="AD227" s="14"/>
      <c r="AE227" s="14"/>
      <c r="AT227" s="258" t="s">
        <v>191</v>
      </c>
      <c r="AU227" s="258" t="s">
        <v>127</v>
      </c>
      <c r="AV227" s="14" t="s">
        <v>188</v>
      </c>
      <c r="AW227" s="14" t="s">
        <v>36</v>
      </c>
      <c r="AX227" s="14" t="s">
        <v>86</v>
      </c>
      <c r="AY227" s="258" t="s">
        <v>181</v>
      </c>
    </row>
    <row r="228" s="2" customFormat="1" ht="44.25" customHeight="1">
      <c r="A228" s="38"/>
      <c r="B228" s="39"/>
      <c r="C228" s="218" t="s">
        <v>376</v>
      </c>
      <c r="D228" s="218" t="s">
        <v>183</v>
      </c>
      <c r="E228" s="219" t="s">
        <v>3741</v>
      </c>
      <c r="F228" s="220" t="s">
        <v>3742</v>
      </c>
      <c r="G228" s="221" t="s">
        <v>186</v>
      </c>
      <c r="H228" s="222">
        <v>41.399999999999999</v>
      </c>
      <c r="I228" s="223"/>
      <c r="J228" s="224">
        <f>ROUND(I228*H228,2)</f>
        <v>0</v>
      </c>
      <c r="K228" s="220" t="s">
        <v>187</v>
      </c>
      <c r="L228" s="44"/>
      <c r="M228" s="225" t="s">
        <v>1</v>
      </c>
      <c r="N228" s="226" t="s">
        <v>44</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188</v>
      </c>
      <c r="AT228" s="229" t="s">
        <v>183</v>
      </c>
      <c r="AU228" s="229" t="s">
        <v>127</v>
      </c>
      <c r="AY228" s="17" t="s">
        <v>181</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188</v>
      </c>
      <c r="BM228" s="229" t="s">
        <v>379</v>
      </c>
    </row>
    <row r="229" s="2" customFormat="1">
      <c r="A229" s="38"/>
      <c r="B229" s="39"/>
      <c r="C229" s="40"/>
      <c r="D229" s="231" t="s">
        <v>189</v>
      </c>
      <c r="E229" s="40"/>
      <c r="F229" s="232" t="s">
        <v>3743</v>
      </c>
      <c r="G229" s="40"/>
      <c r="H229" s="40"/>
      <c r="I229" s="233"/>
      <c r="J229" s="40"/>
      <c r="K229" s="40"/>
      <c r="L229" s="44"/>
      <c r="M229" s="234"/>
      <c r="N229" s="235"/>
      <c r="O229" s="91"/>
      <c r="P229" s="91"/>
      <c r="Q229" s="91"/>
      <c r="R229" s="91"/>
      <c r="S229" s="91"/>
      <c r="T229" s="92"/>
      <c r="U229" s="38"/>
      <c r="V229" s="38"/>
      <c r="W229" s="38"/>
      <c r="X229" s="38"/>
      <c r="Y229" s="38"/>
      <c r="Z229" s="38"/>
      <c r="AA229" s="38"/>
      <c r="AB229" s="38"/>
      <c r="AC229" s="38"/>
      <c r="AD229" s="38"/>
      <c r="AE229" s="38"/>
      <c r="AT229" s="17" t="s">
        <v>189</v>
      </c>
      <c r="AU229" s="17" t="s">
        <v>127</v>
      </c>
    </row>
    <row r="230" s="13" customFormat="1">
      <c r="A230" s="13"/>
      <c r="B230" s="236"/>
      <c r="C230" s="237"/>
      <c r="D230" s="238" t="s">
        <v>191</v>
      </c>
      <c r="E230" s="239" t="s">
        <v>1</v>
      </c>
      <c r="F230" s="240" t="s">
        <v>3739</v>
      </c>
      <c r="G230" s="237"/>
      <c r="H230" s="241">
        <v>41.399999999999999</v>
      </c>
      <c r="I230" s="242"/>
      <c r="J230" s="237"/>
      <c r="K230" s="237"/>
      <c r="L230" s="243"/>
      <c r="M230" s="244"/>
      <c r="N230" s="245"/>
      <c r="O230" s="245"/>
      <c r="P230" s="245"/>
      <c r="Q230" s="245"/>
      <c r="R230" s="245"/>
      <c r="S230" s="245"/>
      <c r="T230" s="246"/>
      <c r="U230" s="13"/>
      <c r="V230" s="13"/>
      <c r="W230" s="13"/>
      <c r="X230" s="13"/>
      <c r="Y230" s="13"/>
      <c r="Z230" s="13"/>
      <c r="AA230" s="13"/>
      <c r="AB230" s="13"/>
      <c r="AC230" s="13"/>
      <c r="AD230" s="13"/>
      <c r="AE230" s="13"/>
      <c r="AT230" s="247" t="s">
        <v>191</v>
      </c>
      <c r="AU230" s="247" t="s">
        <v>127</v>
      </c>
      <c r="AV230" s="13" t="s">
        <v>127</v>
      </c>
      <c r="AW230" s="13" t="s">
        <v>36</v>
      </c>
      <c r="AX230" s="13" t="s">
        <v>79</v>
      </c>
      <c r="AY230" s="247" t="s">
        <v>181</v>
      </c>
    </row>
    <row r="231" s="14" customFormat="1">
      <c r="A231" s="14"/>
      <c r="B231" s="248"/>
      <c r="C231" s="249"/>
      <c r="D231" s="238" t="s">
        <v>191</v>
      </c>
      <c r="E231" s="250" t="s">
        <v>1</v>
      </c>
      <c r="F231" s="251" t="s">
        <v>193</v>
      </c>
      <c r="G231" s="249"/>
      <c r="H231" s="252">
        <v>41.399999999999999</v>
      </c>
      <c r="I231" s="253"/>
      <c r="J231" s="249"/>
      <c r="K231" s="249"/>
      <c r="L231" s="254"/>
      <c r="M231" s="255"/>
      <c r="N231" s="256"/>
      <c r="O231" s="256"/>
      <c r="P231" s="256"/>
      <c r="Q231" s="256"/>
      <c r="R231" s="256"/>
      <c r="S231" s="256"/>
      <c r="T231" s="257"/>
      <c r="U231" s="14"/>
      <c r="V231" s="14"/>
      <c r="W231" s="14"/>
      <c r="X231" s="14"/>
      <c r="Y231" s="14"/>
      <c r="Z231" s="14"/>
      <c r="AA231" s="14"/>
      <c r="AB231" s="14"/>
      <c r="AC231" s="14"/>
      <c r="AD231" s="14"/>
      <c r="AE231" s="14"/>
      <c r="AT231" s="258" t="s">
        <v>191</v>
      </c>
      <c r="AU231" s="258" t="s">
        <v>127</v>
      </c>
      <c r="AV231" s="14" t="s">
        <v>188</v>
      </c>
      <c r="AW231" s="14" t="s">
        <v>36</v>
      </c>
      <c r="AX231" s="14" t="s">
        <v>86</v>
      </c>
      <c r="AY231" s="258" t="s">
        <v>181</v>
      </c>
    </row>
    <row r="232" s="2" customFormat="1" ht="44.25" customHeight="1">
      <c r="A232" s="38"/>
      <c r="B232" s="39"/>
      <c r="C232" s="218" t="s">
        <v>278</v>
      </c>
      <c r="D232" s="218" t="s">
        <v>183</v>
      </c>
      <c r="E232" s="219" t="s">
        <v>216</v>
      </c>
      <c r="F232" s="220" t="s">
        <v>217</v>
      </c>
      <c r="G232" s="221" t="s">
        <v>218</v>
      </c>
      <c r="H232" s="222">
        <v>74.519999999999996</v>
      </c>
      <c r="I232" s="223"/>
      <c r="J232" s="224">
        <f>ROUND(I232*H232,2)</f>
        <v>0</v>
      </c>
      <c r="K232" s="220" t="s">
        <v>187</v>
      </c>
      <c r="L232" s="44"/>
      <c r="M232" s="225" t="s">
        <v>1</v>
      </c>
      <c r="N232" s="226" t="s">
        <v>44</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188</v>
      </c>
      <c r="AT232" s="229" t="s">
        <v>183</v>
      </c>
      <c r="AU232" s="229" t="s">
        <v>127</v>
      </c>
      <c r="AY232" s="17" t="s">
        <v>181</v>
      </c>
      <c r="BE232" s="230">
        <f>IF(N232="základní",J232,0)</f>
        <v>0</v>
      </c>
      <c r="BF232" s="230">
        <f>IF(N232="snížená",J232,0)</f>
        <v>0</v>
      </c>
      <c r="BG232" s="230">
        <f>IF(N232="zákl. přenesená",J232,0)</f>
        <v>0</v>
      </c>
      <c r="BH232" s="230">
        <f>IF(N232="sníž. přenesená",J232,0)</f>
        <v>0</v>
      </c>
      <c r="BI232" s="230">
        <f>IF(N232="nulová",J232,0)</f>
        <v>0</v>
      </c>
      <c r="BJ232" s="17" t="s">
        <v>86</v>
      </c>
      <c r="BK232" s="230">
        <f>ROUND(I232*H232,2)</f>
        <v>0</v>
      </c>
      <c r="BL232" s="17" t="s">
        <v>188</v>
      </c>
      <c r="BM232" s="229" t="s">
        <v>384</v>
      </c>
    </row>
    <row r="233" s="2" customFormat="1">
      <c r="A233" s="38"/>
      <c r="B233" s="39"/>
      <c r="C233" s="40"/>
      <c r="D233" s="231" t="s">
        <v>189</v>
      </c>
      <c r="E233" s="40"/>
      <c r="F233" s="232" t="s">
        <v>219</v>
      </c>
      <c r="G233" s="40"/>
      <c r="H233" s="40"/>
      <c r="I233" s="233"/>
      <c r="J233" s="40"/>
      <c r="K233" s="40"/>
      <c r="L233" s="44"/>
      <c r="M233" s="234"/>
      <c r="N233" s="235"/>
      <c r="O233" s="91"/>
      <c r="P233" s="91"/>
      <c r="Q233" s="91"/>
      <c r="R233" s="91"/>
      <c r="S233" s="91"/>
      <c r="T233" s="92"/>
      <c r="U233" s="38"/>
      <c r="V233" s="38"/>
      <c r="W233" s="38"/>
      <c r="X233" s="38"/>
      <c r="Y233" s="38"/>
      <c r="Z233" s="38"/>
      <c r="AA233" s="38"/>
      <c r="AB233" s="38"/>
      <c r="AC233" s="38"/>
      <c r="AD233" s="38"/>
      <c r="AE233" s="38"/>
      <c r="AT233" s="17" t="s">
        <v>189</v>
      </c>
      <c r="AU233" s="17" t="s">
        <v>127</v>
      </c>
    </row>
    <row r="234" s="2" customFormat="1" ht="37.8" customHeight="1">
      <c r="A234" s="38"/>
      <c r="B234" s="39"/>
      <c r="C234" s="218" t="s">
        <v>387</v>
      </c>
      <c r="D234" s="218" t="s">
        <v>183</v>
      </c>
      <c r="E234" s="219" t="s">
        <v>221</v>
      </c>
      <c r="F234" s="220" t="s">
        <v>222</v>
      </c>
      <c r="G234" s="221" t="s">
        <v>186</v>
      </c>
      <c r="H234" s="222">
        <v>243.90000000000001</v>
      </c>
      <c r="I234" s="223"/>
      <c r="J234" s="224">
        <f>ROUND(I234*H234,2)</f>
        <v>0</v>
      </c>
      <c r="K234" s="220" t="s">
        <v>187</v>
      </c>
      <c r="L234" s="44"/>
      <c r="M234" s="225" t="s">
        <v>1</v>
      </c>
      <c r="N234" s="226" t="s">
        <v>44</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188</v>
      </c>
      <c r="AT234" s="229" t="s">
        <v>183</v>
      </c>
      <c r="AU234" s="229" t="s">
        <v>127</v>
      </c>
      <c r="AY234" s="17" t="s">
        <v>181</v>
      </c>
      <c r="BE234" s="230">
        <f>IF(N234="základní",J234,0)</f>
        <v>0</v>
      </c>
      <c r="BF234" s="230">
        <f>IF(N234="snížená",J234,0)</f>
        <v>0</v>
      </c>
      <c r="BG234" s="230">
        <f>IF(N234="zákl. přenesená",J234,0)</f>
        <v>0</v>
      </c>
      <c r="BH234" s="230">
        <f>IF(N234="sníž. přenesená",J234,0)</f>
        <v>0</v>
      </c>
      <c r="BI234" s="230">
        <f>IF(N234="nulová",J234,0)</f>
        <v>0</v>
      </c>
      <c r="BJ234" s="17" t="s">
        <v>86</v>
      </c>
      <c r="BK234" s="230">
        <f>ROUND(I234*H234,2)</f>
        <v>0</v>
      </c>
      <c r="BL234" s="17" t="s">
        <v>188</v>
      </c>
      <c r="BM234" s="229" t="s">
        <v>390</v>
      </c>
    </row>
    <row r="235" s="2" customFormat="1">
      <c r="A235" s="38"/>
      <c r="B235" s="39"/>
      <c r="C235" s="40"/>
      <c r="D235" s="231" t="s">
        <v>189</v>
      </c>
      <c r="E235" s="40"/>
      <c r="F235" s="232" t="s">
        <v>224</v>
      </c>
      <c r="G235" s="40"/>
      <c r="H235" s="40"/>
      <c r="I235" s="233"/>
      <c r="J235" s="40"/>
      <c r="K235" s="40"/>
      <c r="L235" s="44"/>
      <c r="M235" s="234"/>
      <c r="N235" s="235"/>
      <c r="O235" s="91"/>
      <c r="P235" s="91"/>
      <c r="Q235" s="91"/>
      <c r="R235" s="91"/>
      <c r="S235" s="91"/>
      <c r="T235" s="92"/>
      <c r="U235" s="38"/>
      <c r="V235" s="38"/>
      <c r="W235" s="38"/>
      <c r="X235" s="38"/>
      <c r="Y235" s="38"/>
      <c r="Z235" s="38"/>
      <c r="AA235" s="38"/>
      <c r="AB235" s="38"/>
      <c r="AC235" s="38"/>
      <c r="AD235" s="38"/>
      <c r="AE235" s="38"/>
      <c r="AT235" s="17" t="s">
        <v>189</v>
      </c>
      <c r="AU235" s="17" t="s">
        <v>127</v>
      </c>
    </row>
    <row r="236" s="2" customFormat="1" ht="37.8" customHeight="1">
      <c r="A236" s="38"/>
      <c r="B236" s="39"/>
      <c r="C236" s="218" t="s">
        <v>283</v>
      </c>
      <c r="D236" s="218" t="s">
        <v>183</v>
      </c>
      <c r="E236" s="219" t="s">
        <v>221</v>
      </c>
      <c r="F236" s="220" t="s">
        <v>222</v>
      </c>
      <c r="G236" s="221" t="s">
        <v>186</v>
      </c>
      <c r="H236" s="222">
        <v>41.399999999999999</v>
      </c>
      <c r="I236" s="223"/>
      <c r="J236" s="224">
        <f>ROUND(I236*H236,2)</f>
        <v>0</v>
      </c>
      <c r="K236" s="220" t="s">
        <v>187</v>
      </c>
      <c r="L236" s="44"/>
      <c r="M236" s="225" t="s">
        <v>1</v>
      </c>
      <c r="N236" s="226" t="s">
        <v>44</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188</v>
      </c>
      <c r="AT236" s="229" t="s">
        <v>183</v>
      </c>
      <c r="AU236" s="229" t="s">
        <v>127</v>
      </c>
      <c r="AY236" s="17" t="s">
        <v>181</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188</v>
      </c>
      <c r="BM236" s="229" t="s">
        <v>395</v>
      </c>
    </row>
    <row r="237" s="2" customFormat="1">
      <c r="A237" s="38"/>
      <c r="B237" s="39"/>
      <c r="C237" s="40"/>
      <c r="D237" s="231" t="s">
        <v>189</v>
      </c>
      <c r="E237" s="40"/>
      <c r="F237" s="232" t="s">
        <v>224</v>
      </c>
      <c r="G237" s="40"/>
      <c r="H237" s="40"/>
      <c r="I237" s="233"/>
      <c r="J237" s="40"/>
      <c r="K237" s="40"/>
      <c r="L237" s="44"/>
      <c r="M237" s="234"/>
      <c r="N237" s="235"/>
      <c r="O237" s="91"/>
      <c r="P237" s="91"/>
      <c r="Q237" s="91"/>
      <c r="R237" s="91"/>
      <c r="S237" s="91"/>
      <c r="T237" s="92"/>
      <c r="U237" s="38"/>
      <c r="V237" s="38"/>
      <c r="W237" s="38"/>
      <c r="X237" s="38"/>
      <c r="Y237" s="38"/>
      <c r="Z237" s="38"/>
      <c r="AA237" s="38"/>
      <c r="AB237" s="38"/>
      <c r="AC237" s="38"/>
      <c r="AD237" s="38"/>
      <c r="AE237" s="38"/>
      <c r="AT237" s="17" t="s">
        <v>189</v>
      </c>
      <c r="AU237" s="17" t="s">
        <v>127</v>
      </c>
    </row>
    <row r="238" s="2" customFormat="1" ht="24.15" customHeight="1">
      <c r="A238" s="38"/>
      <c r="B238" s="39"/>
      <c r="C238" s="218" t="s">
        <v>398</v>
      </c>
      <c r="D238" s="218" t="s">
        <v>183</v>
      </c>
      <c r="E238" s="219" t="s">
        <v>3744</v>
      </c>
      <c r="F238" s="220" t="s">
        <v>3745</v>
      </c>
      <c r="G238" s="221" t="s">
        <v>227</v>
      </c>
      <c r="H238" s="222">
        <v>783</v>
      </c>
      <c r="I238" s="223"/>
      <c r="J238" s="224">
        <f>ROUND(I238*H238,2)</f>
        <v>0</v>
      </c>
      <c r="K238" s="220" t="s">
        <v>187</v>
      </c>
      <c r="L238" s="44"/>
      <c r="M238" s="225" t="s">
        <v>1</v>
      </c>
      <c r="N238" s="226" t="s">
        <v>44</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188</v>
      </c>
      <c r="AT238" s="229" t="s">
        <v>183</v>
      </c>
      <c r="AU238" s="229" t="s">
        <v>127</v>
      </c>
      <c r="AY238" s="17" t="s">
        <v>181</v>
      </c>
      <c r="BE238" s="230">
        <f>IF(N238="základní",J238,0)</f>
        <v>0</v>
      </c>
      <c r="BF238" s="230">
        <f>IF(N238="snížená",J238,0)</f>
        <v>0</v>
      </c>
      <c r="BG238" s="230">
        <f>IF(N238="zákl. přenesená",J238,0)</f>
        <v>0</v>
      </c>
      <c r="BH238" s="230">
        <f>IF(N238="sníž. přenesená",J238,0)</f>
        <v>0</v>
      </c>
      <c r="BI238" s="230">
        <f>IF(N238="nulová",J238,0)</f>
        <v>0</v>
      </c>
      <c r="BJ238" s="17" t="s">
        <v>86</v>
      </c>
      <c r="BK238" s="230">
        <f>ROUND(I238*H238,2)</f>
        <v>0</v>
      </c>
      <c r="BL238" s="17" t="s">
        <v>188</v>
      </c>
      <c r="BM238" s="229" t="s">
        <v>401</v>
      </c>
    </row>
    <row r="239" s="2" customFormat="1">
      <c r="A239" s="38"/>
      <c r="B239" s="39"/>
      <c r="C239" s="40"/>
      <c r="D239" s="231" t="s">
        <v>189</v>
      </c>
      <c r="E239" s="40"/>
      <c r="F239" s="232" t="s">
        <v>3746</v>
      </c>
      <c r="G239" s="40"/>
      <c r="H239" s="40"/>
      <c r="I239" s="233"/>
      <c r="J239" s="40"/>
      <c r="K239" s="40"/>
      <c r="L239" s="44"/>
      <c r="M239" s="234"/>
      <c r="N239" s="235"/>
      <c r="O239" s="91"/>
      <c r="P239" s="91"/>
      <c r="Q239" s="91"/>
      <c r="R239" s="91"/>
      <c r="S239" s="91"/>
      <c r="T239" s="92"/>
      <c r="U239" s="38"/>
      <c r="V239" s="38"/>
      <c r="W239" s="38"/>
      <c r="X239" s="38"/>
      <c r="Y239" s="38"/>
      <c r="Z239" s="38"/>
      <c r="AA239" s="38"/>
      <c r="AB239" s="38"/>
      <c r="AC239" s="38"/>
      <c r="AD239" s="38"/>
      <c r="AE239" s="38"/>
      <c r="AT239" s="17" t="s">
        <v>189</v>
      </c>
      <c r="AU239" s="17" t="s">
        <v>127</v>
      </c>
    </row>
    <row r="240" s="13" customFormat="1">
      <c r="A240" s="13"/>
      <c r="B240" s="236"/>
      <c r="C240" s="237"/>
      <c r="D240" s="238" t="s">
        <v>191</v>
      </c>
      <c r="E240" s="239" t="s">
        <v>1</v>
      </c>
      <c r="F240" s="240" t="s">
        <v>3747</v>
      </c>
      <c r="G240" s="237"/>
      <c r="H240" s="241">
        <v>33</v>
      </c>
      <c r="I240" s="242"/>
      <c r="J240" s="237"/>
      <c r="K240" s="237"/>
      <c r="L240" s="243"/>
      <c r="M240" s="244"/>
      <c r="N240" s="245"/>
      <c r="O240" s="245"/>
      <c r="P240" s="245"/>
      <c r="Q240" s="245"/>
      <c r="R240" s="245"/>
      <c r="S240" s="245"/>
      <c r="T240" s="246"/>
      <c r="U240" s="13"/>
      <c r="V240" s="13"/>
      <c r="W240" s="13"/>
      <c r="X240" s="13"/>
      <c r="Y240" s="13"/>
      <c r="Z240" s="13"/>
      <c r="AA240" s="13"/>
      <c r="AB240" s="13"/>
      <c r="AC240" s="13"/>
      <c r="AD240" s="13"/>
      <c r="AE240" s="13"/>
      <c r="AT240" s="247" t="s">
        <v>191</v>
      </c>
      <c r="AU240" s="247" t="s">
        <v>127</v>
      </c>
      <c r="AV240" s="13" t="s">
        <v>127</v>
      </c>
      <c r="AW240" s="13" t="s">
        <v>36</v>
      </c>
      <c r="AX240" s="13" t="s">
        <v>79</v>
      </c>
      <c r="AY240" s="247" t="s">
        <v>181</v>
      </c>
    </row>
    <row r="241" s="13" customFormat="1">
      <c r="A241" s="13"/>
      <c r="B241" s="236"/>
      <c r="C241" s="237"/>
      <c r="D241" s="238" t="s">
        <v>191</v>
      </c>
      <c r="E241" s="239" t="s">
        <v>1</v>
      </c>
      <c r="F241" s="240" t="s">
        <v>3748</v>
      </c>
      <c r="G241" s="237"/>
      <c r="H241" s="241">
        <v>315</v>
      </c>
      <c r="I241" s="242"/>
      <c r="J241" s="237"/>
      <c r="K241" s="237"/>
      <c r="L241" s="243"/>
      <c r="M241" s="244"/>
      <c r="N241" s="245"/>
      <c r="O241" s="245"/>
      <c r="P241" s="245"/>
      <c r="Q241" s="245"/>
      <c r="R241" s="245"/>
      <c r="S241" s="245"/>
      <c r="T241" s="246"/>
      <c r="U241" s="13"/>
      <c r="V241" s="13"/>
      <c r="W241" s="13"/>
      <c r="X241" s="13"/>
      <c r="Y241" s="13"/>
      <c r="Z241" s="13"/>
      <c r="AA241" s="13"/>
      <c r="AB241" s="13"/>
      <c r="AC241" s="13"/>
      <c r="AD241" s="13"/>
      <c r="AE241" s="13"/>
      <c r="AT241" s="247" t="s">
        <v>191</v>
      </c>
      <c r="AU241" s="247" t="s">
        <v>127</v>
      </c>
      <c r="AV241" s="13" t="s">
        <v>127</v>
      </c>
      <c r="AW241" s="13" t="s">
        <v>36</v>
      </c>
      <c r="AX241" s="13" t="s">
        <v>79</v>
      </c>
      <c r="AY241" s="247" t="s">
        <v>181</v>
      </c>
    </row>
    <row r="242" s="13" customFormat="1">
      <c r="A242" s="13"/>
      <c r="B242" s="236"/>
      <c r="C242" s="237"/>
      <c r="D242" s="238" t="s">
        <v>191</v>
      </c>
      <c r="E242" s="239" t="s">
        <v>1</v>
      </c>
      <c r="F242" s="240" t="s">
        <v>3749</v>
      </c>
      <c r="G242" s="237"/>
      <c r="H242" s="241">
        <v>30</v>
      </c>
      <c r="I242" s="242"/>
      <c r="J242" s="237"/>
      <c r="K242" s="237"/>
      <c r="L242" s="243"/>
      <c r="M242" s="244"/>
      <c r="N242" s="245"/>
      <c r="O242" s="245"/>
      <c r="P242" s="245"/>
      <c r="Q242" s="245"/>
      <c r="R242" s="245"/>
      <c r="S242" s="245"/>
      <c r="T242" s="246"/>
      <c r="U242" s="13"/>
      <c r="V242" s="13"/>
      <c r="W242" s="13"/>
      <c r="X242" s="13"/>
      <c r="Y242" s="13"/>
      <c r="Z242" s="13"/>
      <c r="AA242" s="13"/>
      <c r="AB242" s="13"/>
      <c r="AC242" s="13"/>
      <c r="AD242" s="13"/>
      <c r="AE242" s="13"/>
      <c r="AT242" s="247" t="s">
        <v>191</v>
      </c>
      <c r="AU242" s="247" t="s">
        <v>127</v>
      </c>
      <c r="AV242" s="13" t="s">
        <v>127</v>
      </c>
      <c r="AW242" s="13" t="s">
        <v>36</v>
      </c>
      <c r="AX242" s="13" t="s">
        <v>79</v>
      </c>
      <c r="AY242" s="247" t="s">
        <v>181</v>
      </c>
    </row>
    <row r="243" s="13" customFormat="1">
      <c r="A243" s="13"/>
      <c r="B243" s="236"/>
      <c r="C243" s="237"/>
      <c r="D243" s="238" t="s">
        <v>191</v>
      </c>
      <c r="E243" s="239" t="s">
        <v>1</v>
      </c>
      <c r="F243" s="240" t="s">
        <v>3750</v>
      </c>
      <c r="G243" s="237"/>
      <c r="H243" s="241">
        <v>405</v>
      </c>
      <c r="I243" s="242"/>
      <c r="J243" s="237"/>
      <c r="K243" s="237"/>
      <c r="L243" s="243"/>
      <c r="M243" s="244"/>
      <c r="N243" s="245"/>
      <c r="O243" s="245"/>
      <c r="P243" s="245"/>
      <c r="Q243" s="245"/>
      <c r="R243" s="245"/>
      <c r="S243" s="245"/>
      <c r="T243" s="246"/>
      <c r="U243" s="13"/>
      <c r="V243" s="13"/>
      <c r="W243" s="13"/>
      <c r="X243" s="13"/>
      <c r="Y243" s="13"/>
      <c r="Z243" s="13"/>
      <c r="AA243" s="13"/>
      <c r="AB243" s="13"/>
      <c r="AC243" s="13"/>
      <c r="AD243" s="13"/>
      <c r="AE243" s="13"/>
      <c r="AT243" s="247" t="s">
        <v>191</v>
      </c>
      <c r="AU243" s="247" t="s">
        <v>127</v>
      </c>
      <c r="AV243" s="13" t="s">
        <v>127</v>
      </c>
      <c r="AW243" s="13" t="s">
        <v>36</v>
      </c>
      <c r="AX243" s="13" t="s">
        <v>79</v>
      </c>
      <c r="AY243" s="247" t="s">
        <v>181</v>
      </c>
    </row>
    <row r="244" s="14" customFormat="1">
      <c r="A244" s="14"/>
      <c r="B244" s="248"/>
      <c r="C244" s="249"/>
      <c r="D244" s="238" t="s">
        <v>191</v>
      </c>
      <c r="E244" s="250" t="s">
        <v>1</v>
      </c>
      <c r="F244" s="251" t="s">
        <v>193</v>
      </c>
      <c r="G244" s="249"/>
      <c r="H244" s="252">
        <v>783</v>
      </c>
      <c r="I244" s="253"/>
      <c r="J244" s="249"/>
      <c r="K244" s="249"/>
      <c r="L244" s="254"/>
      <c r="M244" s="255"/>
      <c r="N244" s="256"/>
      <c r="O244" s="256"/>
      <c r="P244" s="256"/>
      <c r="Q244" s="256"/>
      <c r="R244" s="256"/>
      <c r="S244" s="256"/>
      <c r="T244" s="257"/>
      <c r="U244" s="14"/>
      <c r="V244" s="14"/>
      <c r="W244" s="14"/>
      <c r="X244" s="14"/>
      <c r="Y244" s="14"/>
      <c r="Z244" s="14"/>
      <c r="AA244" s="14"/>
      <c r="AB244" s="14"/>
      <c r="AC244" s="14"/>
      <c r="AD244" s="14"/>
      <c r="AE244" s="14"/>
      <c r="AT244" s="258" t="s">
        <v>191</v>
      </c>
      <c r="AU244" s="258" t="s">
        <v>127</v>
      </c>
      <c r="AV244" s="14" t="s">
        <v>188</v>
      </c>
      <c r="AW244" s="14" t="s">
        <v>36</v>
      </c>
      <c r="AX244" s="14" t="s">
        <v>86</v>
      </c>
      <c r="AY244" s="258" t="s">
        <v>181</v>
      </c>
    </row>
    <row r="245" s="12" customFormat="1" ht="22.8" customHeight="1">
      <c r="A245" s="12"/>
      <c r="B245" s="202"/>
      <c r="C245" s="203"/>
      <c r="D245" s="204" t="s">
        <v>78</v>
      </c>
      <c r="E245" s="216" t="s">
        <v>200</v>
      </c>
      <c r="F245" s="216" t="s">
        <v>321</v>
      </c>
      <c r="G245" s="203"/>
      <c r="H245" s="203"/>
      <c r="I245" s="206"/>
      <c r="J245" s="217">
        <f>BK245</f>
        <v>0</v>
      </c>
      <c r="K245" s="203"/>
      <c r="L245" s="208"/>
      <c r="M245" s="209"/>
      <c r="N245" s="210"/>
      <c r="O245" s="210"/>
      <c r="P245" s="211">
        <f>SUM(P246:P261)</f>
        <v>0</v>
      </c>
      <c r="Q245" s="210"/>
      <c r="R245" s="211">
        <f>SUM(R246:R261)</f>
        <v>0</v>
      </c>
      <c r="S245" s="210"/>
      <c r="T245" s="212">
        <f>SUM(T246:T261)</f>
        <v>0</v>
      </c>
      <c r="U245" s="12"/>
      <c r="V245" s="12"/>
      <c r="W245" s="12"/>
      <c r="X245" s="12"/>
      <c r="Y245" s="12"/>
      <c r="Z245" s="12"/>
      <c r="AA245" s="12"/>
      <c r="AB245" s="12"/>
      <c r="AC245" s="12"/>
      <c r="AD245" s="12"/>
      <c r="AE245" s="12"/>
      <c r="AR245" s="213" t="s">
        <v>86</v>
      </c>
      <c r="AT245" s="214" t="s">
        <v>78</v>
      </c>
      <c r="AU245" s="214" t="s">
        <v>86</v>
      </c>
      <c r="AY245" s="213" t="s">
        <v>181</v>
      </c>
      <c r="BK245" s="215">
        <f>SUM(BK246:BK261)</f>
        <v>0</v>
      </c>
    </row>
    <row r="246" s="2" customFormat="1" ht="44.25" customHeight="1">
      <c r="A246" s="38"/>
      <c r="B246" s="39"/>
      <c r="C246" s="218" t="s">
        <v>289</v>
      </c>
      <c r="D246" s="218" t="s">
        <v>183</v>
      </c>
      <c r="E246" s="219" t="s">
        <v>3751</v>
      </c>
      <c r="F246" s="220" t="s">
        <v>3752</v>
      </c>
      <c r="G246" s="221" t="s">
        <v>235</v>
      </c>
      <c r="H246" s="222">
        <v>82</v>
      </c>
      <c r="I246" s="223"/>
      <c r="J246" s="224">
        <f>ROUND(I246*H246,2)</f>
        <v>0</v>
      </c>
      <c r="K246" s="220" t="s">
        <v>187</v>
      </c>
      <c r="L246" s="44"/>
      <c r="M246" s="225" t="s">
        <v>1</v>
      </c>
      <c r="N246" s="226" t="s">
        <v>44</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188</v>
      </c>
      <c r="AT246" s="229" t="s">
        <v>183</v>
      </c>
      <c r="AU246" s="229" t="s">
        <v>127</v>
      </c>
      <c r="AY246" s="17" t="s">
        <v>181</v>
      </c>
      <c r="BE246" s="230">
        <f>IF(N246="základní",J246,0)</f>
        <v>0</v>
      </c>
      <c r="BF246" s="230">
        <f>IF(N246="snížená",J246,0)</f>
        <v>0</v>
      </c>
      <c r="BG246" s="230">
        <f>IF(N246="zákl. přenesená",J246,0)</f>
        <v>0</v>
      </c>
      <c r="BH246" s="230">
        <f>IF(N246="sníž. přenesená",J246,0)</f>
        <v>0</v>
      </c>
      <c r="BI246" s="230">
        <f>IF(N246="nulová",J246,0)</f>
        <v>0</v>
      </c>
      <c r="BJ246" s="17" t="s">
        <v>86</v>
      </c>
      <c r="BK246" s="230">
        <f>ROUND(I246*H246,2)</f>
        <v>0</v>
      </c>
      <c r="BL246" s="17" t="s">
        <v>188</v>
      </c>
      <c r="BM246" s="229" t="s">
        <v>406</v>
      </c>
    </row>
    <row r="247" s="2" customFormat="1">
      <c r="A247" s="38"/>
      <c r="B247" s="39"/>
      <c r="C247" s="40"/>
      <c r="D247" s="231" t="s">
        <v>189</v>
      </c>
      <c r="E247" s="40"/>
      <c r="F247" s="232" t="s">
        <v>3753</v>
      </c>
      <c r="G247" s="40"/>
      <c r="H247" s="40"/>
      <c r="I247" s="233"/>
      <c r="J247" s="40"/>
      <c r="K247" s="40"/>
      <c r="L247" s="44"/>
      <c r="M247" s="234"/>
      <c r="N247" s="235"/>
      <c r="O247" s="91"/>
      <c r="P247" s="91"/>
      <c r="Q247" s="91"/>
      <c r="R247" s="91"/>
      <c r="S247" s="91"/>
      <c r="T247" s="92"/>
      <c r="U247" s="38"/>
      <c r="V247" s="38"/>
      <c r="W247" s="38"/>
      <c r="X247" s="38"/>
      <c r="Y247" s="38"/>
      <c r="Z247" s="38"/>
      <c r="AA247" s="38"/>
      <c r="AB247" s="38"/>
      <c r="AC247" s="38"/>
      <c r="AD247" s="38"/>
      <c r="AE247" s="38"/>
      <c r="AT247" s="17" t="s">
        <v>189</v>
      </c>
      <c r="AU247" s="17" t="s">
        <v>127</v>
      </c>
    </row>
    <row r="248" s="2" customFormat="1" ht="33" customHeight="1">
      <c r="A248" s="38"/>
      <c r="B248" s="39"/>
      <c r="C248" s="259" t="s">
        <v>409</v>
      </c>
      <c r="D248" s="259" t="s">
        <v>238</v>
      </c>
      <c r="E248" s="260" t="s">
        <v>3754</v>
      </c>
      <c r="F248" s="261" t="s">
        <v>3755</v>
      </c>
      <c r="G248" s="262" t="s">
        <v>235</v>
      </c>
      <c r="H248" s="263">
        <v>82</v>
      </c>
      <c r="I248" s="264"/>
      <c r="J248" s="265">
        <f>ROUND(I248*H248,2)</f>
        <v>0</v>
      </c>
      <c r="K248" s="261" t="s">
        <v>729</v>
      </c>
      <c r="L248" s="266"/>
      <c r="M248" s="267" t="s">
        <v>1</v>
      </c>
      <c r="N248" s="268" t="s">
        <v>44</v>
      </c>
      <c r="O248" s="91"/>
      <c r="P248" s="227">
        <f>O248*H248</f>
        <v>0</v>
      </c>
      <c r="Q248" s="227">
        <v>0</v>
      </c>
      <c r="R248" s="227">
        <f>Q248*H248</f>
        <v>0</v>
      </c>
      <c r="S248" s="227">
        <v>0</v>
      </c>
      <c r="T248" s="228">
        <f>S248*H248</f>
        <v>0</v>
      </c>
      <c r="U248" s="38"/>
      <c r="V248" s="38"/>
      <c r="W248" s="38"/>
      <c r="X248" s="38"/>
      <c r="Y248" s="38"/>
      <c r="Z248" s="38"/>
      <c r="AA248" s="38"/>
      <c r="AB248" s="38"/>
      <c r="AC248" s="38"/>
      <c r="AD248" s="38"/>
      <c r="AE248" s="38"/>
      <c r="AR248" s="229" t="s">
        <v>208</v>
      </c>
      <c r="AT248" s="229" t="s">
        <v>238</v>
      </c>
      <c r="AU248" s="229" t="s">
        <v>127</v>
      </c>
      <c r="AY248" s="17" t="s">
        <v>181</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188</v>
      </c>
      <c r="BM248" s="229" t="s">
        <v>412</v>
      </c>
    </row>
    <row r="249" s="2" customFormat="1" ht="24.15" customHeight="1">
      <c r="A249" s="38"/>
      <c r="B249" s="39"/>
      <c r="C249" s="218" t="s">
        <v>293</v>
      </c>
      <c r="D249" s="218" t="s">
        <v>183</v>
      </c>
      <c r="E249" s="219" t="s">
        <v>3756</v>
      </c>
      <c r="F249" s="220" t="s">
        <v>3757</v>
      </c>
      <c r="G249" s="221" t="s">
        <v>235</v>
      </c>
      <c r="H249" s="222">
        <v>1</v>
      </c>
      <c r="I249" s="223"/>
      <c r="J249" s="224">
        <f>ROUND(I249*H249,2)</f>
        <v>0</v>
      </c>
      <c r="K249" s="220" t="s">
        <v>187</v>
      </c>
      <c r="L249" s="44"/>
      <c r="M249" s="225" t="s">
        <v>1</v>
      </c>
      <c r="N249" s="226" t="s">
        <v>44</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188</v>
      </c>
      <c r="AT249" s="229" t="s">
        <v>183</v>
      </c>
      <c r="AU249" s="229" t="s">
        <v>127</v>
      </c>
      <c r="AY249" s="17" t="s">
        <v>181</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188</v>
      </c>
      <c r="BM249" s="229" t="s">
        <v>417</v>
      </c>
    </row>
    <row r="250" s="2" customFormat="1">
      <c r="A250" s="38"/>
      <c r="B250" s="39"/>
      <c r="C250" s="40"/>
      <c r="D250" s="231" t="s">
        <v>189</v>
      </c>
      <c r="E250" s="40"/>
      <c r="F250" s="232" t="s">
        <v>3758</v>
      </c>
      <c r="G250" s="40"/>
      <c r="H250" s="40"/>
      <c r="I250" s="233"/>
      <c r="J250" s="40"/>
      <c r="K250" s="40"/>
      <c r="L250" s="44"/>
      <c r="M250" s="234"/>
      <c r="N250" s="235"/>
      <c r="O250" s="91"/>
      <c r="P250" s="91"/>
      <c r="Q250" s="91"/>
      <c r="R250" s="91"/>
      <c r="S250" s="91"/>
      <c r="T250" s="92"/>
      <c r="U250" s="38"/>
      <c r="V250" s="38"/>
      <c r="W250" s="38"/>
      <c r="X250" s="38"/>
      <c r="Y250" s="38"/>
      <c r="Z250" s="38"/>
      <c r="AA250" s="38"/>
      <c r="AB250" s="38"/>
      <c r="AC250" s="38"/>
      <c r="AD250" s="38"/>
      <c r="AE250" s="38"/>
      <c r="AT250" s="17" t="s">
        <v>189</v>
      </c>
      <c r="AU250" s="17" t="s">
        <v>127</v>
      </c>
    </row>
    <row r="251" s="2" customFormat="1" ht="24.15" customHeight="1">
      <c r="A251" s="38"/>
      <c r="B251" s="39"/>
      <c r="C251" s="259" t="s">
        <v>419</v>
      </c>
      <c r="D251" s="259" t="s">
        <v>238</v>
      </c>
      <c r="E251" s="260" t="s">
        <v>3759</v>
      </c>
      <c r="F251" s="261" t="s">
        <v>3760</v>
      </c>
      <c r="G251" s="262" t="s">
        <v>235</v>
      </c>
      <c r="H251" s="263">
        <v>1</v>
      </c>
      <c r="I251" s="264"/>
      <c r="J251" s="265">
        <f>ROUND(I251*H251,2)</f>
        <v>0</v>
      </c>
      <c r="K251" s="261" t="s">
        <v>729</v>
      </c>
      <c r="L251" s="266"/>
      <c r="M251" s="267" t="s">
        <v>1</v>
      </c>
      <c r="N251" s="268" t="s">
        <v>44</v>
      </c>
      <c r="O251" s="91"/>
      <c r="P251" s="227">
        <f>O251*H251</f>
        <v>0</v>
      </c>
      <c r="Q251" s="227">
        <v>0</v>
      </c>
      <c r="R251" s="227">
        <f>Q251*H251</f>
        <v>0</v>
      </c>
      <c r="S251" s="227">
        <v>0</v>
      </c>
      <c r="T251" s="228">
        <f>S251*H251</f>
        <v>0</v>
      </c>
      <c r="U251" s="38"/>
      <c r="V251" s="38"/>
      <c r="W251" s="38"/>
      <c r="X251" s="38"/>
      <c r="Y251" s="38"/>
      <c r="Z251" s="38"/>
      <c r="AA251" s="38"/>
      <c r="AB251" s="38"/>
      <c r="AC251" s="38"/>
      <c r="AD251" s="38"/>
      <c r="AE251" s="38"/>
      <c r="AR251" s="229" t="s">
        <v>208</v>
      </c>
      <c r="AT251" s="229" t="s">
        <v>238</v>
      </c>
      <c r="AU251" s="229" t="s">
        <v>127</v>
      </c>
      <c r="AY251" s="17" t="s">
        <v>181</v>
      </c>
      <c r="BE251" s="230">
        <f>IF(N251="základní",J251,0)</f>
        <v>0</v>
      </c>
      <c r="BF251" s="230">
        <f>IF(N251="snížená",J251,0)</f>
        <v>0</v>
      </c>
      <c r="BG251" s="230">
        <f>IF(N251="zákl. přenesená",J251,0)</f>
        <v>0</v>
      </c>
      <c r="BH251" s="230">
        <f>IF(N251="sníž. přenesená",J251,0)</f>
        <v>0</v>
      </c>
      <c r="BI251" s="230">
        <f>IF(N251="nulová",J251,0)</f>
        <v>0</v>
      </c>
      <c r="BJ251" s="17" t="s">
        <v>86</v>
      </c>
      <c r="BK251" s="230">
        <f>ROUND(I251*H251,2)</f>
        <v>0</v>
      </c>
      <c r="BL251" s="17" t="s">
        <v>188</v>
      </c>
      <c r="BM251" s="229" t="s">
        <v>422</v>
      </c>
    </row>
    <row r="252" s="2" customFormat="1" ht="24.15" customHeight="1">
      <c r="A252" s="38"/>
      <c r="B252" s="39"/>
      <c r="C252" s="218" t="s">
        <v>298</v>
      </c>
      <c r="D252" s="218" t="s">
        <v>183</v>
      </c>
      <c r="E252" s="219" t="s">
        <v>3761</v>
      </c>
      <c r="F252" s="220" t="s">
        <v>3762</v>
      </c>
      <c r="G252" s="221" t="s">
        <v>235</v>
      </c>
      <c r="H252" s="222">
        <v>1</v>
      </c>
      <c r="I252" s="223"/>
      <c r="J252" s="224">
        <f>ROUND(I252*H252,2)</f>
        <v>0</v>
      </c>
      <c r="K252" s="220" t="s">
        <v>187</v>
      </c>
      <c r="L252" s="44"/>
      <c r="M252" s="225" t="s">
        <v>1</v>
      </c>
      <c r="N252" s="226" t="s">
        <v>44</v>
      </c>
      <c r="O252" s="91"/>
      <c r="P252" s="227">
        <f>O252*H252</f>
        <v>0</v>
      </c>
      <c r="Q252" s="227">
        <v>0</v>
      </c>
      <c r="R252" s="227">
        <f>Q252*H252</f>
        <v>0</v>
      </c>
      <c r="S252" s="227">
        <v>0</v>
      </c>
      <c r="T252" s="228">
        <f>S252*H252</f>
        <v>0</v>
      </c>
      <c r="U252" s="38"/>
      <c r="V252" s="38"/>
      <c r="W252" s="38"/>
      <c r="X252" s="38"/>
      <c r="Y252" s="38"/>
      <c r="Z252" s="38"/>
      <c r="AA252" s="38"/>
      <c r="AB252" s="38"/>
      <c r="AC252" s="38"/>
      <c r="AD252" s="38"/>
      <c r="AE252" s="38"/>
      <c r="AR252" s="229" t="s">
        <v>188</v>
      </c>
      <c r="AT252" s="229" t="s">
        <v>183</v>
      </c>
      <c r="AU252" s="229" t="s">
        <v>127</v>
      </c>
      <c r="AY252" s="17" t="s">
        <v>181</v>
      </c>
      <c r="BE252" s="230">
        <f>IF(N252="základní",J252,0)</f>
        <v>0</v>
      </c>
      <c r="BF252" s="230">
        <f>IF(N252="snížená",J252,0)</f>
        <v>0</v>
      </c>
      <c r="BG252" s="230">
        <f>IF(N252="zákl. přenesená",J252,0)</f>
        <v>0</v>
      </c>
      <c r="BH252" s="230">
        <f>IF(N252="sníž. přenesená",J252,0)</f>
        <v>0</v>
      </c>
      <c r="BI252" s="230">
        <f>IF(N252="nulová",J252,0)</f>
        <v>0</v>
      </c>
      <c r="BJ252" s="17" t="s">
        <v>86</v>
      </c>
      <c r="BK252" s="230">
        <f>ROUND(I252*H252,2)</f>
        <v>0</v>
      </c>
      <c r="BL252" s="17" t="s">
        <v>188</v>
      </c>
      <c r="BM252" s="229" t="s">
        <v>427</v>
      </c>
    </row>
    <row r="253" s="2" customFormat="1">
      <c r="A253" s="38"/>
      <c r="B253" s="39"/>
      <c r="C253" s="40"/>
      <c r="D253" s="231" t="s">
        <v>189</v>
      </c>
      <c r="E253" s="40"/>
      <c r="F253" s="232" t="s">
        <v>3763</v>
      </c>
      <c r="G253" s="40"/>
      <c r="H253" s="40"/>
      <c r="I253" s="233"/>
      <c r="J253" s="40"/>
      <c r="K253" s="40"/>
      <c r="L253" s="44"/>
      <c r="M253" s="234"/>
      <c r="N253" s="235"/>
      <c r="O253" s="91"/>
      <c r="P253" s="91"/>
      <c r="Q253" s="91"/>
      <c r="R253" s="91"/>
      <c r="S253" s="91"/>
      <c r="T253" s="92"/>
      <c r="U253" s="38"/>
      <c r="V253" s="38"/>
      <c r="W253" s="38"/>
      <c r="X253" s="38"/>
      <c r="Y253" s="38"/>
      <c r="Z253" s="38"/>
      <c r="AA253" s="38"/>
      <c r="AB253" s="38"/>
      <c r="AC253" s="38"/>
      <c r="AD253" s="38"/>
      <c r="AE253" s="38"/>
      <c r="AT253" s="17" t="s">
        <v>189</v>
      </c>
      <c r="AU253" s="17" t="s">
        <v>127</v>
      </c>
    </row>
    <row r="254" s="2" customFormat="1" ht="37.8" customHeight="1">
      <c r="A254" s="38"/>
      <c r="B254" s="39"/>
      <c r="C254" s="259" t="s">
        <v>431</v>
      </c>
      <c r="D254" s="259" t="s">
        <v>238</v>
      </c>
      <c r="E254" s="260" t="s">
        <v>3764</v>
      </c>
      <c r="F254" s="261" t="s">
        <v>3765</v>
      </c>
      <c r="G254" s="262" t="s">
        <v>235</v>
      </c>
      <c r="H254" s="263">
        <v>1</v>
      </c>
      <c r="I254" s="264"/>
      <c r="J254" s="265">
        <f>ROUND(I254*H254,2)</f>
        <v>0</v>
      </c>
      <c r="K254" s="261" t="s">
        <v>729</v>
      </c>
      <c r="L254" s="266"/>
      <c r="M254" s="267" t="s">
        <v>1</v>
      </c>
      <c r="N254" s="268" t="s">
        <v>44</v>
      </c>
      <c r="O254" s="91"/>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208</v>
      </c>
      <c r="AT254" s="229" t="s">
        <v>238</v>
      </c>
      <c r="AU254" s="229" t="s">
        <v>127</v>
      </c>
      <c r="AY254" s="17" t="s">
        <v>181</v>
      </c>
      <c r="BE254" s="230">
        <f>IF(N254="základní",J254,0)</f>
        <v>0</v>
      </c>
      <c r="BF254" s="230">
        <f>IF(N254="snížená",J254,0)</f>
        <v>0</v>
      </c>
      <c r="BG254" s="230">
        <f>IF(N254="zákl. přenesená",J254,0)</f>
        <v>0</v>
      </c>
      <c r="BH254" s="230">
        <f>IF(N254="sníž. přenesená",J254,0)</f>
        <v>0</v>
      </c>
      <c r="BI254" s="230">
        <f>IF(N254="nulová",J254,0)</f>
        <v>0</v>
      </c>
      <c r="BJ254" s="17" t="s">
        <v>86</v>
      </c>
      <c r="BK254" s="230">
        <f>ROUND(I254*H254,2)</f>
        <v>0</v>
      </c>
      <c r="BL254" s="17" t="s">
        <v>188</v>
      </c>
      <c r="BM254" s="229" t="s">
        <v>434</v>
      </c>
    </row>
    <row r="255" s="2" customFormat="1" ht="37.8" customHeight="1">
      <c r="A255" s="38"/>
      <c r="B255" s="39"/>
      <c r="C255" s="218" t="s">
        <v>305</v>
      </c>
      <c r="D255" s="218" t="s">
        <v>183</v>
      </c>
      <c r="E255" s="219" t="s">
        <v>3766</v>
      </c>
      <c r="F255" s="220" t="s">
        <v>3767</v>
      </c>
      <c r="G255" s="221" t="s">
        <v>241</v>
      </c>
      <c r="H255" s="222">
        <v>185</v>
      </c>
      <c r="I255" s="223"/>
      <c r="J255" s="224">
        <f>ROUND(I255*H255,2)</f>
        <v>0</v>
      </c>
      <c r="K255" s="220" t="s">
        <v>187</v>
      </c>
      <c r="L255" s="44"/>
      <c r="M255" s="225" t="s">
        <v>1</v>
      </c>
      <c r="N255" s="226" t="s">
        <v>44</v>
      </c>
      <c r="O255" s="91"/>
      <c r="P255" s="227">
        <f>O255*H255</f>
        <v>0</v>
      </c>
      <c r="Q255" s="227">
        <v>0</v>
      </c>
      <c r="R255" s="227">
        <f>Q255*H255</f>
        <v>0</v>
      </c>
      <c r="S255" s="227">
        <v>0</v>
      </c>
      <c r="T255" s="228">
        <f>S255*H255</f>
        <v>0</v>
      </c>
      <c r="U255" s="38"/>
      <c r="V255" s="38"/>
      <c r="W255" s="38"/>
      <c r="X255" s="38"/>
      <c r="Y255" s="38"/>
      <c r="Z255" s="38"/>
      <c r="AA255" s="38"/>
      <c r="AB255" s="38"/>
      <c r="AC255" s="38"/>
      <c r="AD255" s="38"/>
      <c r="AE255" s="38"/>
      <c r="AR255" s="229" t="s">
        <v>188</v>
      </c>
      <c r="AT255" s="229" t="s">
        <v>183</v>
      </c>
      <c r="AU255" s="229" t="s">
        <v>127</v>
      </c>
      <c r="AY255" s="17" t="s">
        <v>181</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188</v>
      </c>
      <c r="BM255" s="229" t="s">
        <v>439</v>
      </c>
    </row>
    <row r="256" s="2" customFormat="1">
      <c r="A256" s="38"/>
      <c r="B256" s="39"/>
      <c r="C256" s="40"/>
      <c r="D256" s="231" t="s">
        <v>189</v>
      </c>
      <c r="E256" s="40"/>
      <c r="F256" s="232" t="s">
        <v>3768</v>
      </c>
      <c r="G256" s="40"/>
      <c r="H256" s="40"/>
      <c r="I256" s="233"/>
      <c r="J256" s="40"/>
      <c r="K256" s="40"/>
      <c r="L256" s="44"/>
      <c r="M256" s="234"/>
      <c r="N256" s="235"/>
      <c r="O256" s="91"/>
      <c r="P256" s="91"/>
      <c r="Q256" s="91"/>
      <c r="R256" s="91"/>
      <c r="S256" s="91"/>
      <c r="T256" s="92"/>
      <c r="U256" s="38"/>
      <c r="V256" s="38"/>
      <c r="W256" s="38"/>
      <c r="X256" s="38"/>
      <c r="Y256" s="38"/>
      <c r="Z256" s="38"/>
      <c r="AA256" s="38"/>
      <c r="AB256" s="38"/>
      <c r="AC256" s="38"/>
      <c r="AD256" s="38"/>
      <c r="AE256" s="38"/>
      <c r="AT256" s="17" t="s">
        <v>189</v>
      </c>
      <c r="AU256" s="17" t="s">
        <v>127</v>
      </c>
    </row>
    <row r="257" s="13" customFormat="1">
      <c r="A257" s="13"/>
      <c r="B257" s="236"/>
      <c r="C257" s="237"/>
      <c r="D257" s="238" t="s">
        <v>191</v>
      </c>
      <c r="E257" s="239" t="s">
        <v>1</v>
      </c>
      <c r="F257" s="240" t="s">
        <v>3769</v>
      </c>
      <c r="G257" s="237"/>
      <c r="H257" s="241">
        <v>185</v>
      </c>
      <c r="I257" s="242"/>
      <c r="J257" s="237"/>
      <c r="K257" s="237"/>
      <c r="L257" s="243"/>
      <c r="M257" s="244"/>
      <c r="N257" s="245"/>
      <c r="O257" s="245"/>
      <c r="P257" s="245"/>
      <c r="Q257" s="245"/>
      <c r="R257" s="245"/>
      <c r="S257" s="245"/>
      <c r="T257" s="246"/>
      <c r="U257" s="13"/>
      <c r="V257" s="13"/>
      <c r="W257" s="13"/>
      <c r="X257" s="13"/>
      <c r="Y257" s="13"/>
      <c r="Z257" s="13"/>
      <c r="AA257" s="13"/>
      <c r="AB257" s="13"/>
      <c r="AC257" s="13"/>
      <c r="AD257" s="13"/>
      <c r="AE257" s="13"/>
      <c r="AT257" s="247" t="s">
        <v>191</v>
      </c>
      <c r="AU257" s="247" t="s">
        <v>127</v>
      </c>
      <c r="AV257" s="13" t="s">
        <v>127</v>
      </c>
      <c r="AW257" s="13" t="s">
        <v>36</v>
      </c>
      <c r="AX257" s="13" t="s">
        <v>79</v>
      </c>
      <c r="AY257" s="247" t="s">
        <v>181</v>
      </c>
    </row>
    <row r="258" s="14" customFormat="1">
      <c r="A258" s="14"/>
      <c r="B258" s="248"/>
      <c r="C258" s="249"/>
      <c r="D258" s="238" t="s">
        <v>191</v>
      </c>
      <c r="E258" s="250" t="s">
        <v>1</v>
      </c>
      <c r="F258" s="251" t="s">
        <v>193</v>
      </c>
      <c r="G258" s="249"/>
      <c r="H258" s="252">
        <v>185</v>
      </c>
      <c r="I258" s="253"/>
      <c r="J258" s="249"/>
      <c r="K258" s="249"/>
      <c r="L258" s="254"/>
      <c r="M258" s="255"/>
      <c r="N258" s="256"/>
      <c r="O258" s="256"/>
      <c r="P258" s="256"/>
      <c r="Q258" s="256"/>
      <c r="R258" s="256"/>
      <c r="S258" s="256"/>
      <c r="T258" s="257"/>
      <c r="U258" s="14"/>
      <c r="V258" s="14"/>
      <c r="W258" s="14"/>
      <c r="X258" s="14"/>
      <c r="Y258" s="14"/>
      <c r="Z258" s="14"/>
      <c r="AA258" s="14"/>
      <c r="AB258" s="14"/>
      <c r="AC258" s="14"/>
      <c r="AD258" s="14"/>
      <c r="AE258" s="14"/>
      <c r="AT258" s="258" t="s">
        <v>191</v>
      </c>
      <c r="AU258" s="258" t="s">
        <v>127</v>
      </c>
      <c r="AV258" s="14" t="s">
        <v>188</v>
      </c>
      <c r="AW258" s="14" t="s">
        <v>36</v>
      </c>
      <c r="AX258" s="14" t="s">
        <v>86</v>
      </c>
      <c r="AY258" s="258" t="s">
        <v>181</v>
      </c>
    </row>
    <row r="259" s="2" customFormat="1" ht="44.25" customHeight="1">
      <c r="A259" s="38"/>
      <c r="B259" s="39"/>
      <c r="C259" s="259" t="s">
        <v>443</v>
      </c>
      <c r="D259" s="259" t="s">
        <v>238</v>
      </c>
      <c r="E259" s="260" t="s">
        <v>3770</v>
      </c>
      <c r="F259" s="261" t="s">
        <v>3771</v>
      </c>
      <c r="G259" s="262" t="s">
        <v>235</v>
      </c>
      <c r="H259" s="263">
        <v>74</v>
      </c>
      <c r="I259" s="264"/>
      <c r="J259" s="265">
        <f>ROUND(I259*H259,2)</f>
        <v>0</v>
      </c>
      <c r="K259" s="261" t="s">
        <v>187</v>
      </c>
      <c r="L259" s="266"/>
      <c r="M259" s="267" t="s">
        <v>1</v>
      </c>
      <c r="N259" s="268" t="s">
        <v>44</v>
      </c>
      <c r="O259" s="91"/>
      <c r="P259" s="227">
        <f>O259*H259</f>
        <v>0</v>
      </c>
      <c r="Q259" s="227">
        <v>0</v>
      </c>
      <c r="R259" s="227">
        <f>Q259*H259</f>
        <v>0</v>
      </c>
      <c r="S259" s="227">
        <v>0</v>
      </c>
      <c r="T259" s="228">
        <f>S259*H259</f>
        <v>0</v>
      </c>
      <c r="U259" s="38"/>
      <c r="V259" s="38"/>
      <c r="W259" s="38"/>
      <c r="X259" s="38"/>
      <c r="Y259" s="38"/>
      <c r="Z259" s="38"/>
      <c r="AA259" s="38"/>
      <c r="AB259" s="38"/>
      <c r="AC259" s="38"/>
      <c r="AD259" s="38"/>
      <c r="AE259" s="38"/>
      <c r="AR259" s="229" t="s">
        <v>208</v>
      </c>
      <c r="AT259" s="229" t="s">
        <v>238</v>
      </c>
      <c r="AU259" s="229" t="s">
        <v>127</v>
      </c>
      <c r="AY259" s="17" t="s">
        <v>181</v>
      </c>
      <c r="BE259" s="230">
        <f>IF(N259="základní",J259,0)</f>
        <v>0</v>
      </c>
      <c r="BF259" s="230">
        <f>IF(N259="snížená",J259,0)</f>
        <v>0</v>
      </c>
      <c r="BG259" s="230">
        <f>IF(N259="zákl. přenesená",J259,0)</f>
        <v>0</v>
      </c>
      <c r="BH259" s="230">
        <f>IF(N259="sníž. přenesená",J259,0)</f>
        <v>0</v>
      </c>
      <c r="BI259" s="230">
        <f>IF(N259="nulová",J259,0)</f>
        <v>0</v>
      </c>
      <c r="BJ259" s="17" t="s">
        <v>86</v>
      </c>
      <c r="BK259" s="230">
        <f>ROUND(I259*H259,2)</f>
        <v>0</v>
      </c>
      <c r="BL259" s="17" t="s">
        <v>188</v>
      </c>
      <c r="BM259" s="229" t="s">
        <v>446</v>
      </c>
    </row>
    <row r="260" s="13" customFormat="1">
      <c r="A260" s="13"/>
      <c r="B260" s="236"/>
      <c r="C260" s="237"/>
      <c r="D260" s="238" t="s">
        <v>191</v>
      </c>
      <c r="E260" s="239" t="s">
        <v>1</v>
      </c>
      <c r="F260" s="240" t="s">
        <v>3772</v>
      </c>
      <c r="G260" s="237"/>
      <c r="H260" s="241">
        <v>74</v>
      </c>
      <c r="I260" s="242"/>
      <c r="J260" s="237"/>
      <c r="K260" s="237"/>
      <c r="L260" s="243"/>
      <c r="M260" s="244"/>
      <c r="N260" s="245"/>
      <c r="O260" s="245"/>
      <c r="P260" s="245"/>
      <c r="Q260" s="245"/>
      <c r="R260" s="245"/>
      <c r="S260" s="245"/>
      <c r="T260" s="246"/>
      <c r="U260" s="13"/>
      <c r="V260" s="13"/>
      <c r="W260" s="13"/>
      <c r="X260" s="13"/>
      <c r="Y260" s="13"/>
      <c r="Z260" s="13"/>
      <c r="AA260" s="13"/>
      <c r="AB260" s="13"/>
      <c r="AC260" s="13"/>
      <c r="AD260" s="13"/>
      <c r="AE260" s="13"/>
      <c r="AT260" s="247" t="s">
        <v>191</v>
      </c>
      <c r="AU260" s="247" t="s">
        <v>127</v>
      </c>
      <c r="AV260" s="13" t="s">
        <v>127</v>
      </c>
      <c r="AW260" s="13" t="s">
        <v>36</v>
      </c>
      <c r="AX260" s="13" t="s">
        <v>79</v>
      </c>
      <c r="AY260" s="247" t="s">
        <v>181</v>
      </c>
    </row>
    <row r="261" s="14" customFormat="1">
      <c r="A261" s="14"/>
      <c r="B261" s="248"/>
      <c r="C261" s="249"/>
      <c r="D261" s="238" t="s">
        <v>191</v>
      </c>
      <c r="E261" s="250" t="s">
        <v>1</v>
      </c>
      <c r="F261" s="251" t="s">
        <v>193</v>
      </c>
      <c r="G261" s="249"/>
      <c r="H261" s="252">
        <v>74</v>
      </c>
      <c r="I261" s="253"/>
      <c r="J261" s="249"/>
      <c r="K261" s="249"/>
      <c r="L261" s="254"/>
      <c r="M261" s="255"/>
      <c r="N261" s="256"/>
      <c r="O261" s="256"/>
      <c r="P261" s="256"/>
      <c r="Q261" s="256"/>
      <c r="R261" s="256"/>
      <c r="S261" s="256"/>
      <c r="T261" s="257"/>
      <c r="U261" s="14"/>
      <c r="V261" s="14"/>
      <c r="W261" s="14"/>
      <c r="X261" s="14"/>
      <c r="Y261" s="14"/>
      <c r="Z261" s="14"/>
      <c r="AA261" s="14"/>
      <c r="AB261" s="14"/>
      <c r="AC261" s="14"/>
      <c r="AD261" s="14"/>
      <c r="AE261" s="14"/>
      <c r="AT261" s="258" t="s">
        <v>191</v>
      </c>
      <c r="AU261" s="258" t="s">
        <v>127</v>
      </c>
      <c r="AV261" s="14" t="s">
        <v>188</v>
      </c>
      <c r="AW261" s="14" t="s">
        <v>36</v>
      </c>
      <c r="AX261" s="14" t="s">
        <v>86</v>
      </c>
      <c r="AY261" s="258" t="s">
        <v>181</v>
      </c>
    </row>
    <row r="262" s="12" customFormat="1" ht="22.8" customHeight="1">
      <c r="A262" s="12"/>
      <c r="B262" s="202"/>
      <c r="C262" s="203"/>
      <c r="D262" s="204" t="s">
        <v>78</v>
      </c>
      <c r="E262" s="216" t="s">
        <v>211</v>
      </c>
      <c r="F262" s="216" t="s">
        <v>3773</v>
      </c>
      <c r="G262" s="203"/>
      <c r="H262" s="203"/>
      <c r="I262" s="206"/>
      <c r="J262" s="217">
        <f>BK262</f>
        <v>0</v>
      </c>
      <c r="K262" s="203"/>
      <c r="L262" s="208"/>
      <c r="M262" s="209"/>
      <c r="N262" s="210"/>
      <c r="O262" s="210"/>
      <c r="P262" s="211">
        <f>SUM(P263:P309)</f>
        <v>0</v>
      </c>
      <c r="Q262" s="210"/>
      <c r="R262" s="211">
        <f>SUM(R263:R309)</f>
        <v>0</v>
      </c>
      <c r="S262" s="210"/>
      <c r="T262" s="212">
        <f>SUM(T263:T309)</f>
        <v>0</v>
      </c>
      <c r="U262" s="12"/>
      <c r="V262" s="12"/>
      <c r="W262" s="12"/>
      <c r="X262" s="12"/>
      <c r="Y262" s="12"/>
      <c r="Z262" s="12"/>
      <c r="AA262" s="12"/>
      <c r="AB262" s="12"/>
      <c r="AC262" s="12"/>
      <c r="AD262" s="12"/>
      <c r="AE262" s="12"/>
      <c r="AR262" s="213" t="s">
        <v>86</v>
      </c>
      <c r="AT262" s="214" t="s">
        <v>78</v>
      </c>
      <c r="AU262" s="214" t="s">
        <v>86</v>
      </c>
      <c r="AY262" s="213" t="s">
        <v>181</v>
      </c>
      <c r="BK262" s="215">
        <f>SUM(BK263:BK309)</f>
        <v>0</v>
      </c>
    </row>
    <row r="263" s="2" customFormat="1" ht="44.25" customHeight="1">
      <c r="A263" s="38"/>
      <c r="B263" s="39"/>
      <c r="C263" s="218" t="s">
        <v>313</v>
      </c>
      <c r="D263" s="218" t="s">
        <v>183</v>
      </c>
      <c r="E263" s="219" t="s">
        <v>3774</v>
      </c>
      <c r="F263" s="220" t="s">
        <v>3775</v>
      </c>
      <c r="G263" s="221" t="s">
        <v>227</v>
      </c>
      <c r="H263" s="222">
        <v>425.25</v>
      </c>
      <c r="I263" s="223"/>
      <c r="J263" s="224">
        <f>ROUND(I263*H263,2)</f>
        <v>0</v>
      </c>
      <c r="K263" s="220" t="s">
        <v>187</v>
      </c>
      <c r="L263" s="44"/>
      <c r="M263" s="225" t="s">
        <v>1</v>
      </c>
      <c r="N263" s="226" t="s">
        <v>44</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188</v>
      </c>
      <c r="AT263" s="229" t="s">
        <v>183</v>
      </c>
      <c r="AU263" s="229" t="s">
        <v>127</v>
      </c>
      <c r="AY263" s="17" t="s">
        <v>181</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188</v>
      </c>
      <c r="BM263" s="229" t="s">
        <v>452</v>
      </c>
    </row>
    <row r="264" s="2" customFormat="1">
      <c r="A264" s="38"/>
      <c r="B264" s="39"/>
      <c r="C264" s="40"/>
      <c r="D264" s="231" t="s">
        <v>189</v>
      </c>
      <c r="E264" s="40"/>
      <c r="F264" s="232" t="s">
        <v>3776</v>
      </c>
      <c r="G264" s="40"/>
      <c r="H264" s="40"/>
      <c r="I264" s="233"/>
      <c r="J264" s="40"/>
      <c r="K264" s="40"/>
      <c r="L264" s="44"/>
      <c r="M264" s="234"/>
      <c r="N264" s="235"/>
      <c r="O264" s="91"/>
      <c r="P264" s="91"/>
      <c r="Q264" s="91"/>
      <c r="R264" s="91"/>
      <c r="S264" s="91"/>
      <c r="T264" s="92"/>
      <c r="U264" s="38"/>
      <c r="V264" s="38"/>
      <c r="W264" s="38"/>
      <c r="X264" s="38"/>
      <c r="Y264" s="38"/>
      <c r="Z264" s="38"/>
      <c r="AA264" s="38"/>
      <c r="AB264" s="38"/>
      <c r="AC264" s="38"/>
      <c r="AD264" s="38"/>
      <c r="AE264" s="38"/>
      <c r="AT264" s="17" t="s">
        <v>189</v>
      </c>
      <c r="AU264" s="17" t="s">
        <v>127</v>
      </c>
    </row>
    <row r="265" s="13" customFormat="1">
      <c r="A265" s="13"/>
      <c r="B265" s="236"/>
      <c r="C265" s="237"/>
      <c r="D265" s="238" t="s">
        <v>191</v>
      </c>
      <c r="E265" s="239" t="s">
        <v>1</v>
      </c>
      <c r="F265" s="240" t="s">
        <v>3777</v>
      </c>
      <c r="G265" s="237"/>
      <c r="H265" s="241">
        <v>425.25</v>
      </c>
      <c r="I265" s="242"/>
      <c r="J265" s="237"/>
      <c r="K265" s="237"/>
      <c r="L265" s="243"/>
      <c r="M265" s="244"/>
      <c r="N265" s="245"/>
      <c r="O265" s="245"/>
      <c r="P265" s="245"/>
      <c r="Q265" s="245"/>
      <c r="R265" s="245"/>
      <c r="S265" s="245"/>
      <c r="T265" s="246"/>
      <c r="U265" s="13"/>
      <c r="V265" s="13"/>
      <c r="W265" s="13"/>
      <c r="X265" s="13"/>
      <c r="Y265" s="13"/>
      <c r="Z265" s="13"/>
      <c r="AA265" s="13"/>
      <c r="AB265" s="13"/>
      <c r="AC265" s="13"/>
      <c r="AD265" s="13"/>
      <c r="AE265" s="13"/>
      <c r="AT265" s="247" t="s">
        <v>191</v>
      </c>
      <c r="AU265" s="247" t="s">
        <v>127</v>
      </c>
      <c r="AV265" s="13" t="s">
        <v>127</v>
      </c>
      <c r="AW265" s="13" t="s">
        <v>36</v>
      </c>
      <c r="AX265" s="13" t="s">
        <v>79</v>
      </c>
      <c r="AY265" s="247" t="s">
        <v>181</v>
      </c>
    </row>
    <row r="266" s="14" customFormat="1">
      <c r="A266" s="14"/>
      <c r="B266" s="248"/>
      <c r="C266" s="249"/>
      <c r="D266" s="238" t="s">
        <v>191</v>
      </c>
      <c r="E266" s="250" t="s">
        <v>1</v>
      </c>
      <c r="F266" s="251" t="s">
        <v>193</v>
      </c>
      <c r="G266" s="249"/>
      <c r="H266" s="252">
        <v>425.25</v>
      </c>
      <c r="I266" s="253"/>
      <c r="J266" s="249"/>
      <c r="K266" s="249"/>
      <c r="L266" s="254"/>
      <c r="M266" s="255"/>
      <c r="N266" s="256"/>
      <c r="O266" s="256"/>
      <c r="P266" s="256"/>
      <c r="Q266" s="256"/>
      <c r="R266" s="256"/>
      <c r="S266" s="256"/>
      <c r="T266" s="257"/>
      <c r="U266" s="14"/>
      <c r="V266" s="14"/>
      <c r="W266" s="14"/>
      <c r="X266" s="14"/>
      <c r="Y266" s="14"/>
      <c r="Z266" s="14"/>
      <c r="AA266" s="14"/>
      <c r="AB266" s="14"/>
      <c r="AC266" s="14"/>
      <c r="AD266" s="14"/>
      <c r="AE266" s="14"/>
      <c r="AT266" s="258" t="s">
        <v>191</v>
      </c>
      <c r="AU266" s="258" t="s">
        <v>127</v>
      </c>
      <c r="AV266" s="14" t="s">
        <v>188</v>
      </c>
      <c r="AW266" s="14" t="s">
        <v>36</v>
      </c>
      <c r="AX266" s="14" t="s">
        <v>86</v>
      </c>
      <c r="AY266" s="258" t="s">
        <v>181</v>
      </c>
    </row>
    <row r="267" s="2" customFormat="1" ht="44.25" customHeight="1">
      <c r="A267" s="38"/>
      <c r="B267" s="39"/>
      <c r="C267" s="218" t="s">
        <v>458</v>
      </c>
      <c r="D267" s="218" t="s">
        <v>183</v>
      </c>
      <c r="E267" s="219" t="s">
        <v>3778</v>
      </c>
      <c r="F267" s="220" t="s">
        <v>3779</v>
      </c>
      <c r="G267" s="221" t="s">
        <v>227</v>
      </c>
      <c r="H267" s="222">
        <v>397.25</v>
      </c>
      <c r="I267" s="223"/>
      <c r="J267" s="224">
        <f>ROUND(I267*H267,2)</f>
        <v>0</v>
      </c>
      <c r="K267" s="220" t="s">
        <v>187</v>
      </c>
      <c r="L267" s="44"/>
      <c r="M267" s="225" t="s">
        <v>1</v>
      </c>
      <c r="N267" s="226" t="s">
        <v>44</v>
      </c>
      <c r="O267" s="91"/>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188</v>
      </c>
      <c r="AT267" s="229" t="s">
        <v>183</v>
      </c>
      <c r="AU267" s="229" t="s">
        <v>127</v>
      </c>
      <c r="AY267" s="17" t="s">
        <v>181</v>
      </c>
      <c r="BE267" s="230">
        <f>IF(N267="základní",J267,0)</f>
        <v>0</v>
      </c>
      <c r="BF267" s="230">
        <f>IF(N267="snížená",J267,0)</f>
        <v>0</v>
      </c>
      <c r="BG267" s="230">
        <f>IF(N267="zákl. přenesená",J267,0)</f>
        <v>0</v>
      </c>
      <c r="BH267" s="230">
        <f>IF(N267="sníž. přenesená",J267,0)</f>
        <v>0</v>
      </c>
      <c r="BI267" s="230">
        <f>IF(N267="nulová",J267,0)</f>
        <v>0</v>
      </c>
      <c r="BJ267" s="17" t="s">
        <v>86</v>
      </c>
      <c r="BK267" s="230">
        <f>ROUND(I267*H267,2)</f>
        <v>0</v>
      </c>
      <c r="BL267" s="17" t="s">
        <v>188</v>
      </c>
      <c r="BM267" s="229" t="s">
        <v>461</v>
      </c>
    </row>
    <row r="268" s="2" customFormat="1">
      <c r="A268" s="38"/>
      <c r="B268" s="39"/>
      <c r="C268" s="40"/>
      <c r="D268" s="231" t="s">
        <v>189</v>
      </c>
      <c r="E268" s="40"/>
      <c r="F268" s="232" t="s">
        <v>3780</v>
      </c>
      <c r="G268" s="40"/>
      <c r="H268" s="40"/>
      <c r="I268" s="233"/>
      <c r="J268" s="40"/>
      <c r="K268" s="40"/>
      <c r="L268" s="44"/>
      <c r="M268" s="234"/>
      <c r="N268" s="235"/>
      <c r="O268" s="91"/>
      <c r="P268" s="91"/>
      <c r="Q268" s="91"/>
      <c r="R268" s="91"/>
      <c r="S268" s="91"/>
      <c r="T268" s="92"/>
      <c r="U268" s="38"/>
      <c r="V268" s="38"/>
      <c r="W268" s="38"/>
      <c r="X268" s="38"/>
      <c r="Y268" s="38"/>
      <c r="Z268" s="38"/>
      <c r="AA268" s="38"/>
      <c r="AB268" s="38"/>
      <c r="AC268" s="38"/>
      <c r="AD268" s="38"/>
      <c r="AE268" s="38"/>
      <c r="AT268" s="17" t="s">
        <v>189</v>
      </c>
      <c r="AU268" s="17" t="s">
        <v>127</v>
      </c>
    </row>
    <row r="269" s="2" customFormat="1" ht="44.25" customHeight="1">
      <c r="A269" s="38"/>
      <c r="B269" s="39"/>
      <c r="C269" s="218" t="s">
        <v>317</v>
      </c>
      <c r="D269" s="218" t="s">
        <v>183</v>
      </c>
      <c r="E269" s="219" t="s">
        <v>3781</v>
      </c>
      <c r="F269" s="220" t="s">
        <v>3782</v>
      </c>
      <c r="G269" s="221" t="s">
        <v>227</v>
      </c>
      <c r="H269" s="222">
        <v>397.25</v>
      </c>
      <c r="I269" s="223"/>
      <c r="J269" s="224">
        <f>ROUND(I269*H269,2)</f>
        <v>0</v>
      </c>
      <c r="K269" s="220" t="s">
        <v>187</v>
      </c>
      <c r="L269" s="44"/>
      <c r="M269" s="225" t="s">
        <v>1</v>
      </c>
      <c r="N269" s="226" t="s">
        <v>44</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188</v>
      </c>
      <c r="AT269" s="229" t="s">
        <v>183</v>
      </c>
      <c r="AU269" s="229" t="s">
        <v>127</v>
      </c>
      <c r="AY269" s="17" t="s">
        <v>181</v>
      </c>
      <c r="BE269" s="230">
        <f>IF(N269="základní",J269,0)</f>
        <v>0</v>
      </c>
      <c r="BF269" s="230">
        <f>IF(N269="snížená",J269,0)</f>
        <v>0</v>
      </c>
      <c r="BG269" s="230">
        <f>IF(N269="zákl. přenesená",J269,0)</f>
        <v>0</v>
      </c>
      <c r="BH269" s="230">
        <f>IF(N269="sníž. přenesená",J269,0)</f>
        <v>0</v>
      </c>
      <c r="BI269" s="230">
        <f>IF(N269="nulová",J269,0)</f>
        <v>0</v>
      </c>
      <c r="BJ269" s="17" t="s">
        <v>86</v>
      </c>
      <c r="BK269" s="230">
        <f>ROUND(I269*H269,2)</f>
        <v>0</v>
      </c>
      <c r="BL269" s="17" t="s">
        <v>188</v>
      </c>
      <c r="BM269" s="229" t="s">
        <v>470</v>
      </c>
    </row>
    <row r="270" s="2" customFormat="1">
      <c r="A270" s="38"/>
      <c r="B270" s="39"/>
      <c r="C270" s="40"/>
      <c r="D270" s="231" t="s">
        <v>189</v>
      </c>
      <c r="E270" s="40"/>
      <c r="F270" s="232" t="s">
        <v>3783</v>
      </c>
      <c r="G270" s="40"/>
      <c r="H270" s="40"/>
      <c r="I270" s="233"/>
      <c r="J270" s="40"/>
      <c r="K270" s="40"/>
      <c r="L270" s="44"/>
      <c r="M270" s="234"/>
      <c r="N270" s="235"/>
      <c r="O270" s="91"/>
      <c r="P270" s="91"/>
      <c r="Q270" s="91"/>
      <c r="R270" s="91"/>
      <c r="S270" s="91"/>
      <c r="T270" s="92"/>
      <c r="U270" s="38"/>
      <c r="V270" s="38"/>
      <c r="W270" s="38"/>
      <c r="X270" s="38"/>
      <c r="Y270" s="38"/>
      <c r="Z270" s="38"/>
      <c r="AA270" s="38"/>
      <c r="AB270" s="38"/>
      <c r="AC270" s="38"/>
      <c r="AD270" s="38"/>
      <c r="AE270" s="38"/>
      <c r="AT270" s="17" t="s">
        <v>189</v>
      </c>
      <c r="AU270" s="17" t="s">
        <v>127</v>
      </c>
    </row>
    <row r="271" s="13" customFormat="1">
      <c r="A271" s="13"/>
      <c r="B271" s="236"/>
      <c r="C271" s="237"/>
      <c r="D271" s="238" t="s">
        <v>191</v>
      </c>
      <c r="E271" s="239" t="s">
        <v>1</v>
      </c>
      <c r="F271" s="240" t="s">
        <v>3784</v>
      </c>
      <c r="G271" s="237"/>
      <c r="H271" s="241">
        <v>35</v>
      </c>
      <c r="I271" s="242"/>
      <c r="J271" s="237"/>
      <c r="K271" s="237"/>
      <c r="L271" s="243"/>
      <c r="M271" s="244"/>
      <c r="N271" s="245"/>
      <c r="O271" s="245"/>
      <c r="P271" s="245"/>
      <c r="Q271" s="245"/>
      <c r="R271" s="245"/>
      <c r="S271" s="245"/>
      <c r="T271" s="246"/>
      <c r="U271" s="13"/>
      <c r="V271" s="13"/>
      <c r="W271" s="13"/>
      <c r="X271" s="13"/>
      <c r="Y271" s="13"/>
      <c r="Z271" s="13"/>
      <c r="AA271" s="13"/>
      <c r="AB271" s="13"/>
      <c r="AC271" s="13"/>
      <c r="AD271" s="13"/>
      <c r="AE271" s="13"/>
      <c r="AT271" s="247" t="s">
        <v>191</v>
      </c>
      <c r="AU271" s="247" t="s">
        <v>127</v>
      </c>
      <c r="AV271" s="13" t="s">
        <v>127</v>
      </c>
      <c r="AW271" s="13" t="s">
        <v>36</v>
      </c>
      <c r="AX271" s="13" t="s">
        <v>79</v>
      </c>
      <c r="AY271" s="247" t="s">
        <v>181</v>
      </c>
    </row>
    <row r="272" s="13" customFormat="1">
      <c r="A272" s="13"/>
      <c r="B272" s="236"/>
      <c r="C272" s="237"/>
      <c r="D272" s="238" t="s">
        <v>191</v>
      </c>
      <c r="E272" s="239" t="s">
        <v>1</v>
      </c>
      <c r="F272" s="240" t="s">
        <v>3785</v>
      </c>
      <c r="G272" s="237"/>
      <c r="H272" s="241">
        <v>330.75</v>
      </c>
      <c r="I272" s="242"/>
      <c r="J272" s="237"/>
      <c r="K272" s="237"/>
      <c r="L272" s="243"/>
      <c r="M272" s="244"/>
      <c r="N272" s="245"/>
      <c r="O272" s="245"/>
      <c r="P272" s="245"/>
      <c r="Q272" s="245"/>
      <c r="R272" s="245"/>
      <c r="S272" s="245"/>
      <c r="T272" s="246"/>
      <c r="U272" s="13"/>
      <c r="V272" s="13"/>
      <c r="W272" s="13"/>
      <c r="X272" s="13"/>
      <c r="Y272" s="13"/>
      <c r="Z272" s="13"/>
      <c r="AA272" s="13"/>
      <c r="AB272" s="13"/>
      <c r="AC272" s="13"/>
      <c r="AD272" s="13"/>
      <c r="AE272" s="13"/>
      <c r="AT272" s="247" t="s">
        <v>191</v>
      </c>
      <c r="AU272" s="247" t="s">
        <v>127</v>
      </c>
      <c r="AV272" s="13" t="s">
        <v>127</v>
      </c>
      <c r="AW272" s="13" t="s">
        <v>36</v>
      </c>
      <c r="AX272" s="13" t="s">
        <v>79</v>
      </c>
      <c r="AY272" s="247" t="s">
        <v>181</v>
      </c>
    </row>
    <row r="273" s="13" customFormat="1">
      <c r="A273" s="13"/>
      <c r="B273" s="236"/>
      <c r="C273" s="237"/>
      <c r="D273" s="238" t="s">
        <v>191</v>
      </c>
      <c r="E273" s="239" t="s">
        <v>1</v>
      </c>
      <c r="F273" s="240" t="s">
        <v>3786</v>
      </c>
      <c r="G273" s="237"/>
      <c r="H273" s="241">
        <v>31.5</v>
      </c>
      <c r="I273" s="242"/>
      <c r="J273" s="237"/>
      <c r="K273" s="237"/>
      <c r="L273" s="243"/>
      <c r="M273" s="244"/>
      <c r="N273" s="245"/>
      <c r="O273" s="245"/>
      <c r="P273" s="245"/>
      <c r="Q273" s="245"/>
      <c r="R273" s="245"/>
      <c r="S273" s="245"/>
      <c r="T273" s="246"/>
      <c r="U273" s="13"/>
      <c r="V273" s="13"/>
      <c r="W273" s="13"/>
      <c r="X273" s="13"/>
      <c r="Y273" s="13"/>
      <c r="Z273" s="13"/>
      <c r="AA273" s="13"/>
      <c r="AB273" s="13"/>
      <c r="AC273" s="13"/>
      <c r="AD273" s="13"/>
      <c r="AE273" s="13"/>
      <c r="AT273" s="247" t="s">
        <v>191</v>
      </c>
      <c r="AU273" s="247" t="s">
        <v>127</v>
      </c>
      <c r="AV273" s="13" t="s">
        <v>127</v>
      </c>
      <c r="AW273" s="13" t="s">
        <v>36</v>
      </c>
      <c r="AX273" s="13" t="s">
        <v>79</v>
      </c>
      <c r="AY273" s="247" t="s">
        <v>181</v>
      </c>
    </row>
    <row r="274" s="14" customFormat="1">
      <c r="A274" s="14"/>
      <c r="B274" s="248"/>
      <c r="C274" s="249"/>
      <c r="D274" s="238" t="s">
        <v>191</v>
      </c>
      <c r="E274" s="250" t="s">
        <v>1</v>
      </c>
      <c r="F274" s="251" t="s">
        <v>193</v>
      </c>
      <c r="G274" s="249"/>
      <c r="H274" s="252">
        <v>397.25</v>
      </c>
      <c r="I274" s="253"/>
      <c r="J274" s="249"/>
      <c r="K274" s="249"/>
      <c r="L274" s="254"/>
      <c r="M274" s="255"/>
      <c r="N274" s="256"/>
      <c r="O274" s="256"/>
      <c r="P274" s="256"/>
      <c r="Q274" s="256"/>
      <c r="R274" s="256"/>
      <c r="S274" s="256"/>
      <c r="T274" s="257"/>
      <c r="U274" s="14"/>
      <c r="V274" s="14"/>
      <c r="W274" s="14"/>
      <c r="X274" s="14"/>
      <c r="Y274" s="14"/>
      <c r="Z274" s="14"/>
      <c r="AA274" s="14"/>
      <c r="AB274" s="14"/>
      <c r="AC274" s="14"/>
      <c r="AD274" s="14"/>
      <c r="AE274" s="14"/>
      <c r="AT274" s="258" t="s">
        <v>191</v>
      </c>
      <c r="AU274" s="258" t="s">
        <v>127</v>
      </c>
      <c r="AV274" s="14" t="s">
        <v>188</v>
      </c>
      <c r="AW274" s="14" t="s">
        <v>36</v>
      </c>
      <c r="AX274" s="14" t="s">
        <v>86</v>
      </c>
      <c r="AY274" s="258" t="s">
        <v>181</v>
      </c>
    </row>
    <row r="275" s="2" customFormat="1" ht="78" customHeight="1">
      <c r="A275" s="38"/>
      <c r="B275" s="39"/>
      <c r="C275" s="218" t="s">
        <v>476</v>
      </c>
      <c r="D275" s="218" t="s">
        <v>183</v>
      </c>
      <c r="E275" s="219" t="s">
        <v>3787</v>
      </c>
      <c r="F275" s="220" t="s">
        <v>3788</v>
      </c>
      <c r="G275" s="221" t="s">
        <v>227</v>
      </c>
      <c r="H275" s="222">
        <v>405</v>
      </c>
      <c r="I275" s="223"/>
      <c r="J275" s="224">
        <f>ROUND(I275*H275,2)</f>
        <v>0</v>
      </c>
      <c r="K275" s="220" t="s">
        <v>187</v>
      </c>
      <c r="L275" s="44"/>
      <c r="M275" s="225" t="s">
        <v>1</v>
      </c>
      <c r="N275" s="226" t="s">
        <v>44</v>
      </c>
      <c r="O275" s="91"/>
      <c r="P275" s="227">
        <f>O275*H275</f>
        <v>0</v>
      </c>
      <c r="Q275" s="227">
        <v>0</v>
      </c>
      <c r="R275" s="227">
        <f>Q275*H275</f>
        <v>0</v>
      </c>
      <c r="S275" s="227">
        <v>0</v>
      </c>
      <c r="T275" s="228">
        <f>S275*H275</f>
        <v>0</v>
      </c>
      <c r="U275" s="38"/>
      <c r="V275" s="38"/>
      <c r="W275" s="38"/>
      <c r="X275" s="38"/>
      <c r="Y275" s="38"/>
      <c r="Z275" s="38"/>
      <c r="AA275" s="38"/>
      <c r="AB275" s="38"/>
      <c r="AC275" s="38"/>
      <c r="AD275" s="38"/>
      <c r="AE275" s="38"/>
      <c r="AR275" s="229" t="s">
        <v>188</v>
      </c>
      <c r="AT275" s="229" t="s">
        <v>183</v>
      </c>
      <c r="AU275" s="229" t="s">
        <v>127</v>
      </c>
      <c r="AY275" s="17" t="s">
        <v>181</v>
      </c>
      <c r="BE275" s="230">
        <f>IF(N275="základní",J275,0)</f>
        <v>0</v>
      </c>
      <c r="BF275" s="230">
        <f>IF(N275="snížená",J275,0)</f>
        <v>0</v>
      </c>
      <c r="BG275" s="230">
        <f>IF(N275="zákl. přenesená",J275,0)</f>
        <v>0</v>
      </c>
      <c r="BH275" s="230">
        <f>IF(N275="sníž. přenesená",J275,0)</f>
        <v>0</v>
      </c>
      <c r="BI275" s="230">
        <f>IF(N275="nulová",J275,0)</f>
        <v>0</v>
      </c>
      <c r="BJ275" s="17" t="s">
        <v>86</v>
      </c>
      <c r="BK275" s="230">
        <f>ROUND(I275*H275,2)</f>
        <v>0</v>
      </c>
      <c r="BL275" s="17" t="s">
        <v>188</v>
      </c>
      <c r="BM275" s="229" t="s">
        <v>479</v>
      </c>
    </row>
    <row r="276" s="2" customFormat="1">
      <c r="A276" s="38"/>
      <c r="B276" s="39"/>
      <c r="C276" s="40"/>
      <c r="D276" s="231" t="s">
        <v>189</v>
      </c>
      <c r="E276" s="40"/>
      <c r="F276" s="232" t="s">
        <v>3789</v>
      </c>
      <c r="G276" s="40"/>
      <c r="H276" s="40"/>
      <c r="I276" s="233"/>
      <c r="J276" s="40"/>
      <c r="K276" s="40"/>
      <c r="L276" s="44"/>
      <c r="M276" s="234"/>
      <c r="N276" s="235"/>
      <c r="O276" s="91"/>
      <c r="P276" s="91"/>
      <c r="Q276" s="91"/>
      <c r="R276" s="91"/>
      <c r="S276" s="91"/>
      <c r="T276" s="92"/>
      <c r="U276" s="38"/>
      <c r="V276" s="38"/>
      <c r="W276" s="38"/>
      <c r="X276" s="38"/>
      <c r="Y276" s="38"/>
      <c r="Z276" s="38"/>
      <c r="AA276" s="38"/>
      <c r="AB276" s="38"/>
      <c r="AC276" s="38"/>
      <c r="AD276" s="38"/>
      <c r="AE276" s="38"/>
      <c r="AT276" s="17" t="s">
        <v>189</v>
      </c>
      <c r="AU276" s="17" t="s">
        <v>127</v>
      </c>
    </row>
    <row r="277" s="13" customFormat="1">
      <c r="A277" s="13"/>
      <c r="B277" s="236"/>
      <c r="C277" s="237"/>
      <c r="D277" s="238" t="s">
        <v>191</v>
      </c>
      <c r="E277" s="239" t="s">
        <v>1</v>
      </c>
      <c r="F277" s="240" t="s">
        <v>3750</v>
      </c>
      <c r="G277" s="237"/>
      <c r="H277" s="241">
        <v>405</v>
      </c>
      <c r="I277" s="242"/>
      <c r="J277" s="237"/>
      <c r="K277" s="237"/>
      <c r="L277" s="243"/>
      <c r="M277" s="244"/>
      <c r="N277" s="245"/>
      <c r="O277" s="245"/>
      <c r="P277" s="245"/>
      <c r="Q277" s="245"/>
      <c r="R277" s="245"/>
      <c r="S277" s="245"/>
      <c r="T277" s="246"/>
      <c r="U277" s="13"/>
      <c r="V277" s="13"/>
      <c r="W277" s="13"/>
      <c r="X277" s="13"/>
      <c r="Y277" s="13"/>
      <c r="Z277" s="13"/>
      <c r="AA277" s="13"/>
      <c r="AB277" s="13"/>
      <c r="AC277" s="13"/>
      <c r="AD277" s="13"/>
      <c r="AE277" s="13"/>
      <c r="AT277" s="247" t="s">
        <v>191</v>
      </c>
      <c r="AU277" s="247" t="s">
        <v>127</v>
      </c>
      <c r="AV277" s="13" t="s">
        <v>127</v>
      </c>
      <c r="AW277" s="13" t="s">
        <v>36</v>
      </c>
      <c r="AX277" s="13" t="s">
        <v>79</v>
      </c>
      <c r="AY277" s="247" t="s">
        <v>181</v>
      </c>
    </row>
    <row r="278" s="14" customFormat="1">
      <c r="A278" s="14"/>
      <c r="B278" s="248"/>
      <c r="C278" s="249"/>
      <c r="D278" s="238" t="s">
        <v>191</v>
      </c>
      <c r="E278" s="250" t="s">
        <v>1</v>
      </c>
      <c r="F278" s="251" t="s">
        <v>193</v>
      </c>
      <c r="G278" s="249"/>
      <c r="H278" s="252">
        <v>405</v>
      </c>
      <c r="I278" s="253"/>
      <c r="J278" s="249"/>
      <c r="K278" s="249"/>
      <c r="L278" s="254"/>
      <c r="M278" s="255"/>
      <c r="N278" s="256"/>
      <c r="O278" s="256"/>
      <c r="P278" s="256"/>
      <c r="Q278" s="256"/>
      <c r="R278" s="256"/>
      <c r="S278" s="256"/>
      <c r="T278" s="257"/>
      <c r="U278" s="14"/>
      <c r="V278" s="14"/>
      <c r="W278" s="14"/>
      <c r="X278" s="14"/>
      <c r="Y278" s="14"/>
      <c r="Z278" s="14"/>
      <c r="AA278" s="14"/>
      <c r="AB278" s="14"/>
      <c r="AC278" s="14"/>
      <c r="AD278" s="14"/>
      <c r="AE278" s="14"/>
      <c r="AT278" s="258" t="s">
        <v>191</v>
      </c>
      <c r="AU278" s="258" t="s">
        <v>127</v>
      </c>
      <c r="AV278" s="14" t="s">
        <v>188</v>
      </c>
      <c r="AW278" s="14" t="s">
        <v>36</v>
      </c>
      <c r="AX278" s="14" t="s">
        <v>86</v>
      </c>
      <c r="AY278" s="258" t="s">
        <v>181</v>
      </c>
    </row>
    <row r="279" s="2" customFormat="1" ht="24.15" customHeight="1">
      <c r="A279" s="38"/>
      <c r="B279" s="39"/>
      <c r="C279" s="259" t="s">
        <v>325</v>
      </c>
      <c r="D279" s="259" t="s">
        <v>238</v>
      </c>
      <c r="E279" s="260" t="s">
        <v>3790</v>
      </c>
      <c r="F279" s="261" t="s">
        <v>3791</v>
      </c>
      <c r="G279" s="262" t="s">
        <v>227</v>
      </c>
      <c r="H279" s="263">
        <v>409.05000000000001</v>
      </c>
      <c r="I279" s="264"/>
      <c r="J279" s="265">
        <f>ROUND(I279*H279,2)</f>
        <v>0</v>
      </c>
      <c r="K279" s="261" t="s">
        <v>187</v>
      </c>
      <c r="L279" s="266"/>
      <c r="M279" s="267" t="s">
        <v>1</v>
      </c>
      <c r="N279" s="268" t="s">
        <v>44</v>
      </c>
      <c r="O279" s="91"/>
      <c r="P279" s="227">
        <f>O279*H279</f>
        <v>0</v>
      </c>
      <c r="Q279" s="227">
        <v>0</v>
      </c>
      <c r="R279" s="227">
        <f>Q279*H279</f>
        <v>0</v>
      </c>
      <c r="S279" s="227">
        <v>0</v>
      </c>
      <c r="T279" s="228">
        <f>S279*H279</f>
        <v>0</v>
      </c>
      <c r="U279" s="38"/>
      <c r="V279" s="38"/>
      <c r="W279" s="38"/>
      <c r="X279" s="38"/>
      <c r="Y279" s="38"/>
      <c r="Z279" s="38"/>
      <c r="AA279" s="38"/>
      <c r="AB279" s="38"/>
      <c r="AC279" s="38"/>
      <c r="AD279" s="38"/>
      <c r="AE279" s="38"/>
      <c r="AR279" s="229" t="s">
        <v>208</v>
      </c>
      <c r="AT279" s="229" t="s">
        <v>238</v>
      </c>
      <c r="AU279" s="229" t="s">
        <v>127</v>
      </c>
      <c r="AY279" s="17" t="s">
        <v>181</v>
      </c>
      <c r="BE279" s="230">
        <f>IF(N279="základní",J279,0)</f>
        <v>0</v>
      </c>
      <c r="BF279" s="230">
        <f>IF(N279="snížená",J279,0)</f>
        <v>0</v>
      </c>
      <c r="BG279" s="230">
        <f>IF(N279="zákl. přenesená",J279,0)</f>
        <v>0</v>
      </c>
      <c r="BH279" s="230">
        <f>IF(N279="sníž. přenesená",J279,0)</f>
        <v>0</v>
      </c>
      <c r="BI279" s="230">
        <f>IF(N279="nulová",J279,0)</f>
        <v>0</v>
      </c>
      <c r="BJ279" s="17" t="s">
        <v>86</v>
      </c>
      <c r="BK279" s="230">
        <f>ROUND(I279*H279,2)</f>
        <v>0</v>
      </c>
      <c r="BL279" s="17" t="s">
        <v>188</v>
      </c>
      <c r="BM279" s="229" t="s">
        <v>483</v>
      </c>
    </row>
    <row r="280" s="13" customFormat="1">
      <c r="A280" s="13"/>
      <c r="B280" s="236"/>
      <c r="C280" s="237"/>
      <c r="D280" s="238" t="s">
        <v>191</v>
      </c>
      <c r="E280" s="239" t="s">
        <v>1</v>
      </c>
      <c r="F280" s="240" t="s">
        <v>3792</v>
      </c>
      <c r="G280" s="237"/>
      <c r="H280" s="241">
        <v>409.05000000000001</v>
      </c>
      <c r="I280" s="242"/>
      <c r="J280" s="237"/>
      <c r="K280" s="237"/>
      <c r="L280" s="243"/>
      <c r="M280" s="244"/>
      <c r="N280" s="245"/>
      <c r="O280" s="245"/>
      <c r="P280" s="245"/>
      <c r="Q280" s="245"/>
      <c r="R280" s="245"/>
      <c r="S280" s="245"/>
      <c r="T280" s="246"/>
      <c r="U280" s="13"/>
      <c r="V280" s="13"/>
      <c r="W280" s="13"/>
      <c r="X280" s="13"/>
      <c r="Y280" s="13"/>
      <c r="Z280" s="13"/>
      <c r="AA280" s="13"/>
      <c r="AB280" s="13"/>
      <c r="AC280" s="13"/>
      <c r="AD280" s="13"/>
      <c r="AE280" s="13"/>
      <c r="AT280" s="247" t="s">
        <v>191</v>
      </c>
      <c r="AU280" s="247" t="s">
        <v>127</v>
      </c>
      <c r="AV280" s="13" t="s">
        <v>127</v>
      </c>
      <c r="AW280" s="13" t="s">
        <v>36</v>
      </c>
      <c r="AX280" s="13" t="s">
        <v>79</v>
      </c>
      <c r="AY280" s="247" t="s">
        <v>181</v>
      </c>
    </row>
    <row r="281" s="14" customFormat="1">
      <c r="A281" s="14"/>
      <c r="B281" s="248"/>
      <c r="C281" s="249"/>
      <c r="D281" s="238" t="s">
        <v>191</v>
      </c>
      <c r="E281" s="250" t="s">
        <v>1</v>
      </c>
      <c r="F281" s="251" t="s">
        <v>193</v>
      </c>
      <c r="G281" s="249"/>
      <c r="H281" s="252">
        <v>409.05000000000001</v>
      </c>
      <c r="I281" s="253"/>
      <c r="J281" s="249"/>
      <c r="K281" s="249"/>
      <c r="L281" s="254"/>
      <c r="M281" s="255"/>
      <c r="N281" s="256"/>
      <c r="O281" s="256"/>
      <c r="P281" s="256"/>
      <c r="Q281" s="256"/>
      <c r="R281" s="256"/>
      <c r="S281" s="256"/>
      <c r="T281" s="257"/>
      <c r="U281" s="14"/>
      <c r="V281" s="14"/>
      <c r="W281" s="14"/>
      <c r="X281" s="14"/>
      <c r="Y281" s="14"/>
      <c r="Z281" s="14"/>
      <c r="AA281" s="14"/>
      <c r="AB281" s="14"/>
      <c r="AC281" s="14"/>
      <c r="AD281" s="14"/>
      <c r="AE281" s="14"/>
      <c r="AT281" s="258" t="s">
        <v>191</v>
      </c>
      <c r="AU281" s="258" t="s">
        <v>127</v>
      </c>
      <c r="AV281" s="14" t="s">
        <v>188</v>
      </c>
      <c r="AW281" s="14" t="s">
        <v>36</v>
      </c>
      <c r="AX281" s="14" t="s">
        <v>86</v>
      </c>
      <c r="AY281" s="258" t="s">
        <v>181</v>
      </c>
    </row>
    <row r="282" s="2" customFormat="1" ht="78" customHeight="1">
      <c r="A282" s="38"/>
      <c r="B282" s="39"/>
      <c r="C282" s="218" t="s">
        <v>487</v>
      </c>
      <c r="D282" s="218" t="s">
        <v>183</v>
      </c>
      <c r="E282" s="219" t="s">
        <v>3793</v>
      </c>
      <c r="F282" s="220" t="s">
        <v>3794</v>
      </c>
      <c r="G282" s="221" t="s">
        <v>227</v>
      </c>
      <c r="H282" s="222">
        <v>27</v>
      </c>
      <c r="I282" s="223"/>
      <c r="J282" s="224">
        <f>ROUND(I282*H282,2)</f>
        <v>0</v>
      </c>
      <c r="K282" s="220" t="s">
        <v>187</v>
      </c>
      <c r="L282" s="44"/>
      <c r="M282" s="225" t="s">
        <v>1</v>
      </c>
      <c r="N282" s="226" t="s">
        <v>44</v>
      </c>
      <c r="O282" s="91"/>
      <c r="P282" s="227">
        <f>O282*H282</f>
        <v>0</v>
      </c>
      <c r="Q282" s="227">
        <v>0</v>
      </c>
      <c r="R282" s="227">
        <f>Q282*H282</f>
        <v>0</v>
      </c>
      <c r="S282" s="227">
        <v>0</v>
      </c>
      <c r="T282" s="228">
        <f>S282*H282</f>
        <v>0</v>
      </c>
      <c r="U282" s="38"/>
      <c r="V282" s="38"/>
      <c r="W282" s="38"/>
      <c r="X282" s="38"/>
      <c r="Y282" s="38"/>
      <c r="Z282" s="38"/>
      <c r="AA282" s="38"/>
      <c r="AB282" s="38"/>
      <c r="AC282" s="38"/>
      <c r="AD282" s="38"/>
      <c r="AE282" s="38"/>
      <c r="AR282" s="229" t="s">
        <v>188</v>
      </c>
      <c r="AT282" s="229" t="s">
        <v>183</v>
      </c>
      <c r="AU282" s="229" t="s">
        <v>127</v>
      </c>
      <c r="AY282" s="17" t="s">
        <v>181</v>
      </c>
      <c r="BE282" s="230">
        <f>IF(N282="základní",J282,0)</f>
        <v>0</v>
      </c>
      <c r="BF282" s="230">
        <f>IF(N282="snížená",J282,0)</f>
        <v>0</v>
      </c>
      <c r="BG282" s="230">
        <f>IF(N282="zákl. přenesená",J282,0)</f>
        <v>0</v>
      </c>
      <c r="BH282" s="230">
        <f>IF(N282="sníž. přenesená",J282,0)</f>
        <v>0</v>
      </c>
      <c r="BI282" s="230">
        <f>IF(N282="nulová",J282,0)</f>
        <v>0</v>
      </c>
      <c r="BJ282" s="17" t="s">
        <v>86</v>
      </c>
      <c r="BK282" s="230">
        <f>ROUND(I282*H282,2)</f>
        <v>0</v>
      </c>
      <c r="BL282" s="17" t="s">
        <v>188</v>
      </c>
      <c r="BM282" s="229" t="s">
        <v>490</v>
      </c>
    </row>
    <row r="283" s="2" customFormat="1">
      <c r="A283" s="38"/>
      <c r="B283" s="39"/>
      <c r="C283" s="40"/>
      <c r="D283" s="231" t="s">
        <v>189</v>
      </c>
      <c r="E283" s="40"/>
      <c r="F283" s="232" t="s">
        <v>3795</v>
      </c>
      <c r="G283" s="40"/>
      <c r="H283" s="40"/>
      <c r="I283" s="233"/>
      <c r="J283" s="40"/>
      <c r="K283" s="40"/>
      <c r="L283" s="44"/>
      <c r="M283" s="234"/>
      <c r="N283" s="235"/>
      <c r="O283" s="91"/>
      <c r="P283" s="91"/>
      <c r="Q283" s="91"/>
      <c r="R283" s="91"/>
      <c r="S283" s="91"/>
      <c r="T283" s="92"/>
      <c r="U283" s="38"/>
      <c r="V283" s="38"/>
      <c r="W283" s="38"/>
      <c r="X283" s="38"/>
      <c r="Y283" s="38"/>
      <c r="Z283" s="38"/>
      <c r="AA283" s="38"/>
      <c r="AB283" s="38"/>
      <c r="AC283" s="38"/>
      <c r="AD283" s="38"/>
      <c r="AE283" s="38"/>
      <c r="AT283" s="17" t="s">
        <v>189</v>
      </c>
      <c r="AU283" s="17" t="s">
        <v>127</v>
      </c>
    </row>
    <row r="284" s="13" customFormat="1">
      <c r="A284" s="13"/>
      <c r="B284" s="236"/>
      <c r="C284" s="237"/>
      <c r="D284" s="238" t="s">
        <v>191</v>
      </c>
      <c r="E284" s="239" t="s">
        <v>1</v>
      </c>
      <c r="F284" s="240" t="s">
        <v>3796</v>
      </c>
      <c r="G284" s="237"/>
      <c r="H284" s="241">
        <v>27</v>
      </c>
      <c r="I284" s="242"/>
      <c r="J284" s="237"/>
      <c r="K284" s="237"/>
      <c r="L284" s="243"/>
      <c r="M284" s="244"/>
      <c r="N284" s="245"/>
      <c r="O284" s="245"/>
      <c r="P284" s="245"/>
      <c r="Q284" s="245"/>
      <c r="R284" s="245"/>
      <c r="S284" s="245"/>
      <c r="T284" s="246"/>
      <c r="U284" s="13"/>
      <c r="V284" s="13"/>
      <c r="W284" s="13"/>
      <c r="X284" s="13"/>
      <c r="Y284" s="13"/>
      <c r="Z284" s="13"/>
      <c r="AA284" s="13"/>
      <c r="AB284" s="13"/>
      <c r="AC284" s="13"/>
      <c r="AD284" s="13"/>
      <c r="AE284" s="13"/>
      <c r="AT284" s="247" t="s">
        <v>191</v>
      </c>
      <c r="AU284" s="247" t="s">
        <v>127</v>
      </c>
      <c r="AV284" s="13" t="s">
        <v>127</v>
      </c>
      <c r="AW284" s="13" t="s">
        <v>36</v>
      </c>
      <c r="AX284" s="13" t="s">
        <v>79</v>
      </c>
      <c r="AY284" s="247" t="s">
        <v>181</v>
      </c>
    </row>
    <row r="285" s="14" customFormat="1">
      <c r="A285" s="14"/>
      <c r="B285" s="248"/>
      <c r="C285" s="249"/>
      <c r="D285" s="238" t="s">
        <v>191</v>
      </c>
      <c r="E285" s="250" t="s">
        <v>1</v>
      </c>
      <c r="F285" s="251" t="s">
        <v>193</v>
      </c>
      <c r="G285" s="249"/>
      <c r="H285" s="252">
        <v>27</v>
      </c>
      <c r="I285" s="253"/>
      <c r="J285" s="249"/>
      <c r="K285" s="249"/>
      <c r="L285" s="254"/>
      <c r="M285" s="255"/>
      <c r="N285" s="256"/>
      <c r="O285" s="256"/>
      <c r="P285" s="256"/>
      <c r="Q285" s="256"/>
      <c r="R285" s="256"/>
      <c r="S285" s="256"/>
      <c r="T285" s="257"/>
      <c r="U285" s="14"/>
      <c r="V285" s="14"/>
      <c r="W285" s="14"/>
      <c r="X285" s="14"/>
      <c r="Y285" s="14"/>
      <c r="Z285" s="14"/>
      <c r="AA285" s="14"/>
      <c r="AB285" s="14"/>
      <c r="AC285" s="14"/>
      <c r="AD285" s="14"/>
      <c r="AE285" s="14"/>
      <c r="AT285" s="258" t="s">
        <v>191</v>
      </c>
      <c r="AU285" s="258" t="s">
        <v>127</v>
      </c>
      <c r="AV285" s="14" t="s">
        <v>188</v>
      </c>
      <c r="AW285" s="14" t="s">
        <v>36</v>
      </c>
      <c r="AX285" s="14" t="s">
        <v>86</v>
      </c>
      <c r="AY285" s="258" t="s">
        <v>181</v>
      </c>
    </row>
    <row r="286" s="2" customFormat="1" ht="24.15" customHeight="1">
      <c r="A286" s="38"/>
      <c r="B286" s="39"/>
      <c r="C286" s="259" t="s">
        <v>333</v>
      </c>
      <c r="D286" s="259" t="s">
        <v>238</v>
      </c>
      <c r="E286" s="260" t="s">
        <v>3797</v>
      </c>
      <c r="F286" s="261" t="s">
        <v>3798</v>
      </c>
      <c r="G286" s="262" t="s">
        <v>227</v>
      </c>
      <c r="H286" s="263">
        <v>27.809999999999999</v>
      </c>
      <c r="I286" s="264"/>
      <c r="J286" s="265">
        <f>ROUND(I286*H286,2)</f>
        <v>0</v>
      </c>
      <c r="K286" s="261" t="s">
        <v>187</v>
      </c>
      <c r="L286" s="266"/>
      <c r="M286" s="267" t="s">
        <v>1</v>
      </c>
      <c r="N286" s="268" t="s">
        <v>44</v>
      </c>
      <c r="O286" s="91"/>
      <c r="P286" s="227">
        <f>O286*H286</f>
        <v>0</v>
      </c>
      <c r="Q286" s="227">
        <v>0</v>
      </c>
      <c r="R286" s="227">
        <f>Q286*H286</f>
        <v>0</v>
      </c>
      <c r="S286" s="227">
        <v>0</v>
      </c>
      <c r="T286" s="228">
        <f>S286*H286</f>
        <v>0</v>
      </c>
      <c r="U286" s="38"/>
      <c r="V286" s="38"/>
      <c r="W286" s="38"/>
      <c r="X286" s="38"/>
      <c r="Y286" s="38"/>
      <c r="Z286" s="38"/>
      <c r="AA286" s="38"/>
      <c r="AB286" s="38"/>
      <c r="AC286" s="38"/>
      <c r="AD286" s="38"/>
      <c r="AE286" s="38"/>
      <c r="AR286" s="229" t="s">
        <v>208</v>
      </c>
      <c r="AT286" s="229" t="s">
        <v>238</v>
      </c>
      <c r="AU286" s="229" t="s">
        <v>127</v>
      </c>
      <c r="AY286" s="17" t="s">
        <v>181</v>
      </c>
      <c r="BE286" s="230">
        <f>IF(N286="základní",J286,0)</f>
        <v>0</v>
      </c>
      <c r="BF286" s="230">
        <f>IF(N286="snížená",J286,0)</f>
        <v>0</v>
      </c>
      <c r="BG286" s="230">
        <f>IF(N286="zákl. přenesená",J286,0)</f>
        <v>0</v>
      </c>
      <c r="BH286" s="230">
        <f>IF(N286="sníž. přenesená",J286,0)</f>
        <v>0</v>
      </c>
      <c r="BI286" s="230">
        <f>IF(N286="nulová",J286,0)</f>
        <v>0</v>
      </c>
      <c r="BJ286" s="17" t="s">
        <v>86</v>
      </c>
      <c r="BK286" s="230">
        <f>ROUND(I286*H286,2)</f>
        <v>0</v>
      </c>
      <c r="BL286" s="17" t="s">
        <v>188</v>
      </c>
      <c r="BM286" s="229" t="s">
        <v>494</v>
      </c>
    </row>
    <row r="287" s="13" customFormat="1">
      <c r="A287" s="13"/>
      <c r="B287" s="236"/>
      <c r="C287" s="237"/>
      <c r="D287" s="238" t="s">
        <v>191</v>
      </c>
      <c r="E287" s="239" t="s">
        <v>1</v>
      </c>
      <c r="F287" s="240" t="s">
        <v>3799</v>
      </c>
      <c r="G287" s="237"/>
      <c r="H287" s="241">
        <v>27.809999999999999</v>
      </c>
      <c r="I287" s="242"/>
      <c r="J287" s="237"/>
      <c r="K287" s="237"/>
      <c r="L287" s="243"/>
      <c r="M287" s="244"/>
      <c r="N287" s="245"/>
      <c r="O287" s="245"/>
      <c r="P287" s="245"/>
      <c r="Q287" s="245"/>
      <c r="R287" s="245"/>
      <c r="S287" s="245"/>
      <c r="T287" s="246"/>
      <c r="U287" s="13"/>
      <c r="V287" s="13"/>
      <c r="W287" s="13"/>
      <c r="X287" s="13"/>
      <c r="Y287" s="13"/>
      <c r="Z287" s="13"/>
      <c r="AA287" s="13"/>
      <c r="AB287" s="13"/>
      <c r="AC287" s="13"/>
      <c r="AD287" s="13"/>
      <c r="AE287" s="13"/>
      <c r="AT287" s="247" t="s">
        <v>191</v>
      </c>
      <c r="AU287" s="247" t="s">
        <v>127</v>
      </c>
      <c r="AV287" s="13" t="s">
        <v>127</v>
      </c>
      <c r="AW287" s="13" t="s">
        <v>36</v>
      </c>
      <c r="AX287" s="13" t="s">
        <v>79</v>
      </c>
      <c r="AY287" s="247" t="s">
        <v>181</v>
      </c>
    </row>
    <row r="288" s="14" customFormat="1">
      <c r="A288" s="14"/>
      <c r="B288" s="248"/>
      <c r="C288" s="249"/>
      <c r="D288" s="238" t="s">
        <v>191</v>
      </c>
      <c r="E288" s="250" t="s">
        <v>1</v>
      </c>
      <c r="F288" s="251" t="s">
        <v>193</v>
      </c>
      <c r="G288" s="249"/>
      <c r="H288" s="252">
        <v>27.809999999999999</v>
      </c>
      <c r="I288" s="253"/>
      <c r="J288" s="249"/>
      <c r="K288" s="249"/>
      <c r="L288" s="254"/>
      <c r="M288" s="255"/>
      <c r="N288" s="256"/>
      <c r="O288" s="256"/>
      <c r="P288" s="256"/>
      <c r="Q288" s="256"/>
      <c r="R288" s="256"/>
      <c r="S288" s="256"/>
      <c r="T288" s="257"/>
      <c r="U288" s="14"/>
      <c r="V288" s="14"/>
      <c r="W288" s="14"/>
      <c r="X288" s="14"/>
      <c r="Y288" s="14"/>
      <c r="Z288" s="14"/>
      <c r="AA288" s="14"/>
      <c r="AB288" s="14"/>
      <c r="AC288" s="14"/>
      <c r="AD288" s="14"/>
      <c r="AE288" s="14"/>
      <c r="AT288" s="258" t="s">
        <v>191</v>
      </c>
      <c r="AU288" s="258" t="s">
        <v>127</v>
      </c>
      <c r="AV288" s="14" t="s">
        <v>188</v>
      </c>
      <c r="AW288" s="14" t="s">
        <v>36</v>
      </c>
      <c r="AX288" s="14" t="s">
        <v>86</v>
      </c>
      <c r="AY288" s="258" t="s">
        <v>181</v>
      </c>
    </row>
    <row r="289" s="2" customFormat="1" ht="78" customHeight="1">
      <c r="A289" s="38"/>
      <c r="B289" s="39"/>
      <c r="C289" s="218" t="s">
        <v>500</v>
      </c>
      <c r="D289" s="218" t="s">
        <v>183</v>
      </c>
      <c r="E289" s="219" t="s">
        <v>3800</v>
      </c>
      <c r="F289" s="220" t="s">
        <v>3801</v>
      </c>
      <c r="G289" s="221" t="s">
        <v>227</v>
      </c>
      <c r="H289" s="222">
        <v>6</v>
      </c>
      <c r="I289" s="223"/>
      <c r="J289" s="224">
        <f>ROUND(I289*H289,2)</f>
        <v>0</v>
      </c>
      <c r="K289" s="220" t="s">
        <v>187</v>
      </c>
      <c r="L289" s="44"/>
      <c r="M289" s="225" t="s">
        <v>1</v>
      </c>
      <c r="N289" s="226" t="s">
        <v>44</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188</v>
      </c>
      <c r="AT289" s="229" t="s">
        <v>183</v>
      </c>
      <c r="AU289" s="229" t="s">
        <v>127</v>
      </c>
      <c r="AY289" s="17" t="s">
        <v>181</v>
      </c>
      <c r="BE289" s="230">
        <f>IF(N289="základní",J289,0)</f>
        <v>0</v>
      </c>
      <c r="BF289" s="230">
        <f>IF(N289="snížená",J289,0)</f>
        <v>0</v>
      </c>
      <c r="BG289" s="230">
        <f>IF(N289="zákl. přenesená",J289,0)</f>
        <v>0</v>
      </c>
      <c r="BH289" s="230">
        <f>IF(N289="sníž. přenesená",J289,0)</f>
        <v>0</v>
      </c>
      <c r="BI289" s="230">
        <f>IF(N289="nulová",J289,0)</f>
        <v>0</v>
      </c>
      <c r="BJ289" s="17" t="s">
        <v>86</v>
      </c>
      <c r="BK289" s="230">
        <f>ROUND(I289*H289,2)</f>
        <v>0</v>
      </c>
      <c r="BL289" s="17" t="s">
        <v>188</v>
      </c>
      <c r="BM289" s="229" t="s">
        <v>503</v>
      </c>
    </row>
    <row r="290" s="2" customFormat="1">
      <c r="A290" s="38"/>
      <c r="B290" s="39"/>
      <c r="C290" s="40"/>
      <c r="D290" s="231" t="s">
        <v>189</v>
      </c>
      <c r="E290" s="40"/>
      <c r="F290" s="232" t="s">
        <v>3802</v>
      </c>
      <c r="G290" s="40"/>
      <c r="H290" s="40"/>
      <c r="I290" s="233"/>
      <c r="J290" s="40"/>
      <c r="K290" s="40"/>
      <c r="L290" s="44"/>
      <c r="M290" s="234"/>
      <c r="N290" s="235"/>
      <c r="O290" s="91"/>
      <c r="P290" s="91"/>
      <c r="Q290" s="91"/>
      <c r="R290" s="91"/>
      <c r="S290" s="91"/>
      <c r="T290" s="92"/>
      <c r="U290" s="38"/>
      <c r="V290" s="38"/>
      <c r="W290" s="38"/>
      <c r="X290" s="38"/>
      <c r="Y290" s="38"/>
      <c r="Z290" s="38"/>
      <c r="AA290" s="38"/>
      <c r="AB290" s="38"/>
      <c r="AC290" s="38"/>
      <c r="AD290" s="38"/>
      <c r="AE290" s="38"/>
      <c r="AT290" s="17" t="s">
        <v>189</v>
      </c>
      <c r="AU290" s="17" t="s">
        <v>127</v>
      </c>
    </row>
    <row r="291" s="13" customFormat="1">
      <c r="A291" s="13"/>
      <c r="B291" s="236"/>
      <c r="C291" s="237"/>
      <c r="D291" s="238" t="s">
        <v>191</v>
      </c>
      <c r="E291" s="239" t="s">
        <v>1</v>
      </c>
      <c r="F291" s="240" t="s">
        <v>3803</v>
      </c>
      <c r="G291" s="237"/>
      <c r="H291" s="241">
        <v>6</v>
      </c>
      <c r="I291" s="242"/>
      <c r="J291" s="237"/>
      <c r="K291" s="237"/>
      <c r="L291" s="243"/>
      <c r="M291" s="244"/>
      <c r="N291" s="245"/>
      <c r="O291" s="245"/>
      <c r="P291" s="245"/>
      <c r="Q291" s="245"/>
      <c r="R291" s="245"/>
      <c r="S291" s="245"/>
      <c r="T291" s="246"/>
      <c r="U291" s="13"/>
      <c r="V291" s="13"/>
      <c r="W291" s="13"/>
      <c r="X291" s="13"/>
      <c r="Y291" s="13"/>
      <c r="Z291" s="13"/>
      <c r="AA291" s="13"/>
      <c r="AB291" s="13"/>
      <c r="AC291" s="13"/>
      <c r="AD291" s="13"/>
      <c r="AE291" s="13"/>
      <c r="AT291" s="247" t="s">
        <v>191</v>
      </c>
      <c r="AU291" s="247" t="s">
        <v>127</v>
      </c>
      <c r="AV291" s="13" t="s">
        <v>127</v>
      </c>
      <c r="AW291" s="13" t="s">
        <v>36</v>
      </c>
      <c r="AX291" s="13" t="s">
        <v>79</v>
      </c>
      <c r="AY291" s="247" t="s">
        <v>181</v>
      </c>
    </row>
    <row r="292" s="14" customFormat="1">
      <c r="A292" s="14"/>
      <c r="B292" s="248"/>
      <c r="C292" s="249"/>
      <c r="D292" s="238" t="s">
        <v>191</v>
      </c>
      <c r="E292" s="250" t="s">
        <v>1</v>
      </c>
      <c r="F292" s="251" t="s">
        <v>193</v>
      </c>
      <c r="G292" s="249"/>
      <c r="H292" s="252">
        <v>6</v>
      </c>
      <c r="I292" s="253"/>
      <c r="J292" s="249"/>
      <c r="K292" s="249"/>
      <c r="L292" s="254"/>
      <c r="M292" s="255"/>
      <c r="N292" s="256"/>
      <c r="O292" s="256"/>
      <c r="P292" s="256"/>
      <c r="Q292" s="256"/>
      <c r="R292" s="256"/>
      <c r="S292" s="256"/>
      <c r="T292" s="257"/>
      <c r="U292" s="14"/>
      <c r="V292" s="14"/>
      <c r="W292" s="14"/>
      <c r="X292" s="14"/>
      <c r="Y292" s="14"/>
      <c r="Z292" s="14"/>
      <c r="AA292" s="14"/>
      <c r="AB292" s="14"/>
      <c r="AC292" s="14"/>
      <c r="AD292" s="14"/>
      <c r="AE292" s="14"/>
      <c r="AT292" s="258" t="s">
        <v>191</v>
      </c>
      <c r="AU292" s="258" t="s">
        <v>127</v>
      </c>
      <c r="AV292" s="14" t="s">
        <v>188</v>
      </c>
      <c r="AW292" s="14" t="s">
        <v>36</v>
      </c>
      <c r="AX292" s="14" t="s">
        <v>86</v>
      </c>
      <c r="AY292" s="258" t="s">
        <v>181</v>
      </c>
    </row>
    <row r="293" s="2" customFormat="1" ht="24.15" customHeight="1">
      <c r="A293" s="38"/>
      <c r="B293" s="39"/>
      <c r="C293" s="259" t="s">
        <v>342</v>
      </c>
      <c r="D293" s="259" t="s">
        <v>238</v>
      </c>
      <c r="E293" s="260" t="s">
        <v>3804</v>
      </c>
      <c r="F293" s="261" t="s">
        <v>3805</v>
      </c>
      <c r="G293" s="262" t="s">
        <v>227</v>
      </c>
      <c r="H293" s="263">
        <v>6.1799999999999997</v>
      </c>
      <c r="I293" s="264"/>
      <c r="J293" s="265">
        <f>ROUND(I293*H293,2)</f>
        <v>0</v>
      </c>
      <c r="K293" s="261" t="s">
        <v>187</v>
      </c>
      <c r="L293" s="266"/>
      <c r="M293" s="267" t="s">
        <v>1</v>
      </c>
      <c r="N293" s="268" t="s">
        <v>44</v>
      </c>
      <c r="O293" s="91"/>
      <c r="P293" s="227">
        <f>O293*H293</f>
        <v>0</v>
      </c>
      <c r="Q293" s="227">
        <v>0</v>
      </c>
      <c r="R293" s="227">
        <f>Q293*H293</f>
        <v>0</v>
      </c>
      <c r="S293" s="227">
        <v>0</v>
      </c>
      <c r="T293" s="228">
        <f>S293*H293</f>
        <v>0</v>
      </c>
      <c r="U293" s="38"/>
      <c r="V293" s="38"/>
      <c r="W293" s="38"/>
      <c r="X293" s="38"/>
      <c r="Y293" s="38"/>
      <c r="Z293" s="38"/>
      <c r="AA293" s="38"/>
      <c r="AB293" s="38"/>
      <c r="AC293" s="38"/>
      <c r="AD293" s="38"/>
      <c r="AE293" s="38"/>
      <c r="AR293" s="229" t="s">
        <v>208</v>
      </c>
      <c r="AT293" s="229" t="s">
        <v>238</v>
      </c>
      <c r="AU293" s="229" t="s">
        <v>127</v>
      </c>
      <c r="AY293" s="17" t="s">
        <v>181</v>
      </c>
      <c r="BE293" s="230">
        <f>IF(N293="základní",J293,0)</f>
        <v>0</v>
      </c>
      <c r="BF293" s="230">
        <f>IF(N293="snížená",J293,0)</f>
        <v>0</v>
      </c>
      <c r="BG293" s="230">
        <f>IF(N293="zákl. přenesená",J293,0)</f>
        <v>0</v>
      </c>
      <c r="BH293" s="230">
        <f>IF(N293="sníž. přenesená",J293,0)</f>
        <v>0</v>
      </c>
      <c r="BI293" s="230">
        <f>IF(N293="nulová",J293,0)</f>
        <v>0</v>
      </c>
      <c r="BJ293" s="17" t="s">
        <v>86</v>
      </c>
      <c r="BK293" s="230">
        <f>ROUND(I293*H293,2)</f>
        <v>0</v>
      </c>
      <c r="BL293" s="17" t="s">
        <v>188</v>
      </c>
      <c r="BM293" s="229" t="s">
        <v>507</v>
      </c>
    </row>
    <row r="294" s="13" customFormat="1">
      <c r="A294" s="13"/>
      <c r="B294" s="236"/>
      <c r="C294" s="237"/>
      <c r="D294" s="238" t="s">
        <v>191</v>
      </c>
      <c r="E294" s="239" t="s">
        <v>1</v>
      </c>
      <c r="F294" s="240" t="s">
        <v>3806</v>
      </c>
      <c r="G294" s="237"/>
      <c r="H294" s="241">
        <v>6.1799999999999997</v>
      </c>
      <c r="I294" s="242"/>
      <c r="J294" s="237"/>
      <c r="K294" s="237"/>
      <c r="L294" s="243"/>
      <c r="M294" s="244"/>
      <c r="N294" s="245"/>
      <c r="O294" s="245"/>
      <c r="P294" s="245"/>
      <c r="Q294" s="245"/>
      <c r="R294" s="245"/>
      <c r="S294" s="245"/>
      <c r="T294" s="246"/>
      <c r="U294" s="13"/>
      <c r="V294" s="13"/>
      <c r="W294" s="13"/>
      <c r="X294" s="13"/>
      <c r="Y294" s="13"/>
      <c r="Z294" s="13"/>
      <c r="AA294" s="13"/>
      <c r="AB294" s="13"/>
      <c r="AC294" s="13"/>
      <c r="AD294" s="13"/>
      <c r="AE294" s="13"/>
      <c r="AT294" s="247" t="s">
        <v>191</v>
      </c>
      <c r="AU294" s="247" t="s">
        <v>127</v>
      </c>
      <c r="AV294" s="13" t="s">
        <v>127</v>
      </c>
      <c r="AW294" s="13" t="s">
        <v>36</v>
      </c>
      <c r="AX294" s="13" t="s">
        <v>79</v>
      </c>
      <c r="AY294" s="247" t="s">
        <v>181</v>
      </c>
    </row>
    <row r="295" s="14" customFormat="1">
      <c r="A295" s="14"/>
      <c r="B295" s="248"/>
      <c r="C295" s="249"/>
      <c r="D295" s="238" t="s">
        <v>191</v>
      </c>
      <c r="E295" s="250" t="s">
        <v>1</v>
      </c>
      <c r="F295" s="251" t="s">
        <v>193</v>
      </c>
      <c r="G295" s="249"/>
      <c r="H295" s="252">
        <v>6.1799999999999997</v>
      </c>
      <c r="I295" s="253"/>
      <c r="J295" s="249"/>
      <c r="K295" s="249"/>
      <c r="L295" s="254"/>
      <c r="M295" s="255"/>
      <c r="N295" s="256"/>
      <c r="O295" s="256"/>
      <c r="P295" s="256"/>
      <c r="Q295" s="256"/>
      <c r="R295" s="256"/>
      <c r="S295" s="256"/>
      <c r="T295" s="257"/>
      <c r="U295" s="14"/>
      <c r="V295" s="14"/>
      <c r="W295" s="14"/>
      <c r="X295" s="14"/>
      <c r="Y295" s="14"/>
      <c r="Z295" s="14"/>
      <c r="AA295" s="14"/>
      <c r="AB295" s="14"/>
      <c r="AC295" s="14"/>
      <c r="AD295" s="14"/>
      <c r="AE295" s="14"/>
      <c r="AT295" s="258" t="s">
        <v>191</v>
      </c>
      <c r="AU295" s="258" t="s">
        <v>127</v>
      </c>
      <c r="AV295" s="14" t="s">
        <v>188</v>
      </c>
      <c r="AW295" s="14" t="s">
        <v>36</v>
      </c>
      <c r="AX295" s="14" t="s">
        <v>86</v>
      </c>
      <c r="AY295" s="258" t="s">
        <v>181</v>
      </c>
    </row>
    <row r="296" s="2" customFormat="1" ht="76.35" customHeight="1">
      <c r="A296" s="38"/>
      <c r="B296" s="39"/>
      <c r="C296" s="218" t="s">
        <v>511</v>
      </c>
      <c r="D296" s="218" t="s">
        <v>183</v>
      </c>
      <c r="E296" s="219" t="s">
        <v>3807</v>
      </c>
      <c r="F296" s="220" t="s">
        <v>3808</v>
      </c>
      <c r="G296" s="221" t="s">
        <v>227</v>
      </c>
      <c r="H296" s="222">
        <v>30</v>
      </c>
      <c r="I296" s="223"/>
      <c r="J296" s="224">
        <f>ROUND(I296*H296,2)</f>
        <v>0</v>
      </c>
      <c r="K296" s="220" t="s">
        <v>187</v>
      </c>
      <c r="L296" s="44"/>
      <c r="M296" s="225" t="s">
        <v>1</v>
      </c>
      <c r="N296" s="226" t="s">
        <v>44</v>
      </c>
      <c r="O296" s="91"/>
      <c r="P296" s="227">
        <f>O296*H296</f>
        <v>0</v>
      </c>
      <c r="Q296" s="227">
        <v>0</v>
      </c>
      <c r="R296" s="227">
        <f>Q296*H296</f>
        <v>0</v>
      </c>
      <c r="S296" s="227">
        <v>0</v>
      </c>
      <c r="T296" s="228">
        <f>S296*H296</f>
        <v>0</v>
      </c>
      <c r="U296" s="38"/>
      <c r="V296" s="38"/>
      <c r="W296" s="38"/>
      <c r="X296" s="38"/>
      <c r="Y296" s="38"/>
      <c r="Z296" s="38"/>
      <c r="AA296" s="38"/>
      <c r="AB296" s="38"/>
      <c r="AC296" s="38"/>
      <c r="AD296" s="38"/>
      <c r="AE296" s="38"/>
      <c r="AR296" s="229" t="s">
        <v>188</v>
      </c>
      <c r="AT296" s="229" t="s">
        <v>183</v>
      </c>
      <c r="AU296" s="229" t="s">
        <v>127</v>
      </c>
      <c r="AY296" s="17" t="s">
        <v>181</v>
      </c>
      <c r="BE296" s="230">
        <f>IF(N296="základní",J296,0)</f>
        <v>0</v>
      </c>
      <c r="BF296" s="230">
        <f>IF(N296="snížená",J296,0)</f>
        <v>0</v>
      </c>
      <c r="BG296" s="230">
        <f>IF(N296="zákl. přenesená",J296,0)</f>
        <v>0</v>
      </c>
      <c r="BH296" s="230">
        <f>IF(N296="sníž. přenesená",J296,0)</f>
        <v>0</v>
      </c>
      <c r="BI296" s="230">
        <f>IF(N296="nulová",J296,0)</f>
        <v>0</v>
      </c>
      <c r="BJ296" s="17" t="s">
        <v>86</v>
      </c>
      <c r="BK296" s="230">
        <f>ROUND(I296*H296,2)</f>
        <v>0</v>
      </c>
      <c r="BL296" s="17" t="s">
        <v>188</v>
      </c>
      <c r="BM296" s="229" t="s">
        <v>514</v>
      </c>
    </row>
    <row r="297" s="2" customFormat="1">
      <c r="A297" s="38"/>
      <c r="B297" s="39"/>
      <c r="C297" s="40"/>
      <c r="D297" s="231" t="s">
        <v>189</v>
      </c>
      <c r="E297" s="40"/>
      <c r="F297" s="232" t="s">
        <v>3809</v>
      </c>
      <c r="G297" s="40"/>
      <c r="H297" s="40"/>
      <c r="I297" s="233"/>
      <c r="J297" s="40"/>
      <c r="K297" s="40"/>
      <c r="L297" s="44"/>
      <c r="M297" s="234"/>
      <c r="N297" s="235"/>
      <c r="O297" s="91"/>
      <c r="P297" s="91"/>
      <c r="Q297" s="91"/>
      <c r="R297" s="91"/>
      <c r="S297" s="91"/>
      <c r="T297" s="92"/>
      <c r="U297" s="38"/>
      <c r="V297" s="38"/>
      <c r="W297" s="38"/>
      <c r="X297" s="38"/>
      <c r="Y297" s="38"/>
      <c r="Z297" s="38"/>
      <c r="AA297" s="38"/>
      <c r="AB297" s="38"/>
      <c r="AC297" s="38"/>
      <c r="AD297" s="38"/>
      <c r="AE297" s="38"/>
      <c r="AT297" s="17" t="s">
        <v>189</v>
      </c>
      <c r="AU297" s="17" t="s">
        <v>127</v>
      </c>
    </row>
    <row r="298" s="13" customFormat="1">
      <c r="A298" s="13"/>
      <c r="B298" s="236"/>
      <c r="C298" s="237"/>
      <c r="D298" s="238" t="s">
        <v>191</v>
      </c>
      <c r="E298" s="239" t="s">
        <v>1</v>
      </c>
      <c r="F298" s="240" t="s">
        <v>3749</v>
      </c>
      <c r="G298" s="237"/>
      <c r="H298" s="241">
        <v>30</v>
      </c>
      <c r="I298" s="242"/>
      <c r="J298" s="237"/>
      <c r="K298" s="237"/>
      <c r="L298" s="243"/>
      <c r="M298" s="244"/>
      <c r="N298" s="245"/>
      <c r="O298" s="245"/>
      <c r="P298" s="245"/>
      <c r="Q298" s="245"/>
      <c r="R298" s="245"/>
      <c r="S298" s="245"/>
      <c r="T298" s="246"/>
      <c r="U298" s="13"/>
      <c r="V298" s="13"/>
      <c r="W298" s="13"/>
      <c r="X298" s="13"/>
      <c r="Y298" s="13"/>
      <c r="Z298" s="13"/>
      <c r="AA298" s="13"/>
      <c r="AB298" s="13"/>
      <c r="AC298" s="13"/>
      <c r="AD298" s="13"/>
      <c r="AE298" s="13"/>
      <c r="AT298" s="247" t="s">
        <v>191</v>
      </c>
      <c r="AU298" s="247" t="s">
        <v>127</v>
      </c>
      <c r="AV298" s="13" t="s">
        <v>127</v>
      </c>
      <c r="AW298" s="13" t="s">
        <v>36</v>
      </c>
      <c r="AX298" s="13" t="s">
        <v>79</v>
      </c>
      <c r="AY298" s="247" t="s">
        <v>181</v>
      </c>
    </row>
    <row r="299" s="14" customFormat="1">
      <c r="A299" s="14"/>
      <c r="B299" s="248"/>
      <c r="C299" s="249"/>
      <c r="D299" s="238" t="s">
        <v>191</v>
      </c>
      <c r="E299" s="250" t="s">
        <v>1</v>
      </c>
      <c r="F299" s="251" t="s">
        <v>193</v>
      </c>
      <c r="G299" s="249"/>
      <c r="H299" s="252">
        <v>30</v>
      </c>
      <c r="I299" s="253"/>
      <c r="J299" s="249"/>
      <c r="K299" s="249"/>
      <c r="L299" s="254"/>
      <c r="M299" s="255"/>
      <c r="N299" s="256"/>
      <c r="O299" s="256"/>
      <c r="P299" s="256"/>
      <c r="Q299" s="256"/>
      <c r="R299" s="256"/>
      <c r="S299" s="256"/>
      <c r="T299" s="257"/>
      <c r="U299" s="14"/>
      <c r="V299" s="14"/>
      <c r="W299" s="14"/>
      <c r="X299" s="14"/>
      <c r="Y299" s="14"/>
      <c r="Z299" s="14"/>
      <c r="AA299" s="14"/>
      <c r="AB299" s="14"/>
      <c r="AC299" s="14"/>
      <c r="AD299" s="14"/>
      <c r="AE299" s="14"/>
      <c r="AT299" s="258" t="s">
        <v>191</v>
      </c>
      <c r="AU299" s="258" t="s">
        <v>127</v>
      </c>
      <c r="AV299" s="14" t="s">
        <v>188</v>
      </c>
      <c r="AW299" s="14" t="s">
        <v>36</v>
      </c>
      <c r="AX299" s="14" t="s">
        <v>86</v>
      </c>
      <c r="AY299" s="258" t="s">
        <v>181</v>
      </c>
    </row>
    <row r="300" s="2" customFormat="1" ht="24.15" customHeight="1">
      <c r="A300" s="38"/>
      <c r="B300" s="39"/>
      <c r="C300" s="259" t="s">
        <v>348</v>
      </c>
      <c r="D300" s="259" t="s">
        <v>238</v>
      </c>
      <c r="E300" s="260" t="s">
        <v>3810</v>
      </c>
      <c r="F300" s="261" t="s">
        <v>3811</v>
      </c>
      <c r="G300" s="262" t="s">
        <v>227</v>
      </c>
      <c r="H300" s="263">
        <v>30.899999999999999</v>
      </c>
      <c r="I300" s="264"/>
      <c r="J300" s="265">
        <f>ROUND(I300*H300,2)</f>
        <v>0</v>
      </c>
      <c r="K300" s="261" t="s">
        <v>729</v>
      </c>
      <c r="L300" s="266"/>
      <c r="M300" s="267" t="s">
        <v>1</v>
      </c>
      <c r="N300" s="268" t="s">
        <v>44</v>
      </c>
      <c r="O300" s="91"/>
      <c r="P300" s="227">
        <f>O300*H300</f>
        <v>0</v>
      </c>
      <c r="Q300" s="227">
        <v>0</v>
      </c>
      <c r="R300" s="227">
        <f>Q300*H300</f>
        <v>0</v>
      </c>
      <c r="S300" s="227">
        <v>0</v>
      </c>
      <c r="T300" s="228">
        <f>S300*H300</f>
        <v>0</v>
      </c>
      <c r="U300" s="38"/>
      <c r="V300" s="38"/>
      <c r="W300" s="38"/>
      <c r="X300" s="38"/>
      <c r="Y300" s="38"/>
      <c r="Z300" s="38"/>
      <c r="AA300" s="38"/>
      <c r="AB300" s="38"/>
      <c r="AC300" s="38"/>
      <c r="AD300" s="38"/>
      <c r="AE300" s="38"/>
      <c r="AR300" s="229" t="s">
        <v>208</v>
      </c>
      <c r="AT300" s="229" t="s">
        <v>238</v>
      </c>
      <c r="AU300" s="229" t="s">
        <v>127</v>
      </c>
      <c r="AY300" s="17" t="s">
        <v>181</v>
      </c>
      <c r="BE300" s="230">
        <f>IF(N300="základní",J300,0)</f>
        <v>0</v>
      </c>
      <c r="BF300" s="230">
        <f>IF(N300="snížená",J300,0)</f>
        <v>0</v>
      </c>
      <c r="BG300" s="230">
        <f>IF(N300="zákl. přenesená",J300,0)</f>
        <v>0</v>
      </c>
      <c r="BH300" s="230">
        <f>IF(N300="sníž. přenesená",J300,0)</f>
        <v>0</v>
      </c>
      <c r="BI300" s="230">
        <f>IF(N300="nulová",J300,0)</f>
        <v>0</v>
      </c>
      <c r="BJ300" s="17" t="s">
        <v>86</v>
      </c>
      <c r="BK300" s="230">
        <f>ROUND(I300*H300,2)</f>
        <v>0</v>
      </c>
      <c r="BL300" s="17" t="s">
        <v>188</v>
      </c>
      <c r="BM300" s="229" t="s">
        <v>519</v>
      </c>
    </row>
    <row r="301" s="13" customFormat="1">
      <c r="A301" s="13"/>
      <c r="B301" s="236"/>
      <c r="C301" s="237"/>
      <c r="D301" s="238" t="s">
        <v>191</v>
      </c>
      <c r="E301" s="239" t="s">
        <v>1</v>
      </c>
      <c r="F301" s="240" t="s">
        <v>3812</v>
      </c>
      <c r="G301" s="237"/>
      <c r="H301" s="241">
        <v>30.899999999999999</v>
      </c>
      <c r="I301" s="242"/>
      <c r="J301" s="237"/>
      <c r="K301" s="237"/>
      <c r="L301" s="243"/>
      <c r="M301" s="244"/>
      <c r="N301" s="245"/>
      <c r="O301" s="245"/>
      <c r="P301" s="245"/>
      <c r="Q301" s="245"/>
      <c r="R301" s="245"/>
      <c r="S301" s="245"/>
      <c r="T301" s="246"/>
      <c r="U301" s="13"/>
      <c r="V301" s="13"/>
      <c r="W301" s="13"/>
      <c r="X301" s="13"/>
      <c r="Y301" s="13"/>
      <c r="Z301" s="13"/>
      <c r="AA301" s="13"/>
      <c r="AB301" s="13"/>
      <c r="AC301" s="13"/>
      <c r="AD301" s="13"/>
      <c r="AE301" s="13"/>
      <c r="AT301" s="247" t="s">
        <v>191</v>
      </c>
      <c r="AU301" s="247" t="s">
        <v>127</v>
      </c>
      <c r="AV301" s="13" t="s">
        <v>127</v>
      </c>
      <c r="AW301" s="13" t="s">
        <v>36</v>
      </c>
      <c r="AX301" s="13" t="s">
        <v>79</v>
      </c>
      <c r="AY301" s="247" t="s">
        <v>181</v>
      </c>
    </row>
    <row r="302" s="14" customFormat="1">
      <c r="A302" s="14"/>
      <c r="B302" s="248"/>
      <c r="C302" s="249"/>
      <c r="D302" s="238" t="s">
        <v>191</v>
      </c>
      <c r="E302" s="250" t="s">
        <v>1</v>
      </c>
      <c r="F302" s="251" t="s">
        <v>193</v>
      </c>
      <c r="G302" s="249"/>
      <c r="H302" s="252">
        <v>30.899999999999999</v>
      </c>
      <c r="I302" s="253"/>
      <c r="J302" s="249"/>
      <c r="K302" s="249"/>
      <c r="L302" s="254"/>
      <c r="M302" s="255"/>
      <c r="N302" s="256"/>
      <c r="O302" s="256"/>
      <c r="P302" s="256"/>
      <c r="Q302" s="256"/>
      <c r="R302" s="256"/>
      <c r="S302" s="256"/>
      <c r="T302" s="257"/>
      <c r="U302" s="14"/>
      <c r="V302" s="14"/>
      <c r="W302" s="14"/>
      <c r="X302" s="14"/>
      <c r="Y302" s="14"/>
      <c r="Z302" s="14"/>
      <c r="AA302" s="14"/>
      <c r="AB302" s="14"/>
      <c r="AC302" s="14"/>
      <c r="AD302" s="14"/>
      <c r="AE302" s="14"/>
      <c r="AT302" s="258" t="s">
        <v>191</v>
      </c>
      <c r="AU302" s="258" t="s">
        <v>127</v>
      </c>
      <c r="AV302" s="14" t="s">
        <v>188</v>
      </c>
      <c r="AW302" s="14" t="s">
        <v>36</v>
      </c>
      <c r="AX302" s="14" t="s">
        <v>86</v>
      </c>
      <c r="AY302" s="258" t="s">
        <v>181</v>
      </c>
    </row>
    <row r="303" s="2" customFormat="1" ht="66.75" customHeight="1">
      <c r="A303" s="38"/>
      <c r="B303" s="39"/>
      <c r="C303" s="218" t="s">
        <v>522</v>
      </c>
      <c r="D303" s="218" t="s">
        <v>183</v>
      </c>
      <c r="E303" s="219" t="s">
        <v>3813</v>
      </c>
      <c r="F303" s="220" t="s">
        <v>3814</v>
      </c>
      <c r="G303" s="221" t="s">
        <v>227</v>
      </c>
      <c r="H303" s="222">
        <v>315</v>
      </c>
      <c r="I303" s="223"/>
      <c r="J303" s="224">
        <f>ROUND(I303*H303,2)</f>
        <v>0</v>
      </c>
      <c r="K303" s="220" t="s">
        <v>187</v>
      </c>
      <c r="L303" s="44"/>
      <c r="M303" s="225" t="s">
        <v>1</v>
      </c>
      <c r="N303" s="226" t="s">
        <v>44</v>
      </c>
      <c r="O303" s="91"/>
      <c r="P303" s="227">
        <f>O303*H303</f>
        <v>0</v>
      </c>
      <c r="Q303" s="227">
        <v>0</v>
      </c>
      <c r="R303" s="227">
        <f>Q303*H303</f>
        <v>0</v>
      </c>
      <c r="S303" s="227">
        <v>0</v>
      </c>
      <c r="T303" s="228">
        <f>S303*H303</f>
        <v>0</v>
      </c>
      <c r="U303" s="38"/>
      <c r="V303" s="38"/>
      <c r="W303" s="38"/>
      <c r="X303" s="38"/>
      <c r="Y303" s="38"/>
      <c r="Z303" s="38"/>
      <c r="AA303" s="38"/>
      <c r="AB303" s="38"/>
      <c r="AC303" s="38"/>
      <c r="AD303" s="38"/>
      <c r="AE303" s="38"/>
      <c r="AR303" s="229" t="s">
        <v>188</v>
      </c>
      <c r="AT303" s="229" t="s">
        <v>183</v>
      </c>
      <c r="AU303" s="229" t="s">
        <v>127</v>
      </c>
      <c r="AY303" s="17" t="s">
        <v>181</v>
      </c>
      <c r="BE303" s="230">
        <f>IF(N303="základní",J303,0)</f>
        <v>0</v>
      </c>
      <c r="BF303" s="230">
        <f>IF(N303="snížená",J303,0)</f>
        <v>0</v>
      </c>
      <c r="BG303" s="230">
        <f>IF(N303="zákl. přenesená",J303,0)</f>
        <v>0</v>
      </c>
      <c r="BH303" s="230">
        <f>IF(N303="sníž. přenesená",J303,0)</f>
        <v>0</v>
      </c>
      <c r="BI303" s="230">
        <f>IF(N303="nulová",J303,0)</f>
        <v>0</v>
      </c>
      <c r="BJ303" s="17" t="s">
        <v>86</v>
      </c>
      <c r="BK303" s="230">
        <f>ROUND(I303*H303,2)</f>
        <v>0</v>
      </c>
      <c r="BL303" s="17" t="s">
        <v>188</v>
      </c>
      <c r="BM303" s="229" t="s">
        <v>525</v>
      </c>
    </row>
    <row r="304" s="2" customFormat="1">
      <c r="A304" s="38"/>
      <c r="B304" s="39"/>
      <c r="C304" s="40"/>
      <c r="D304" s="231" t="s">
        <v>189</v>
      </c>
      <c r="E304" s="40"/>
      <c r="F304" s="232" t="s">
        <v>3815</v>
      </c>
      <c r="G304" s="40"/>
      <c r="H304" s="40"/>
      <c r="I304" s="233"/>
      <c r="J304" s="40"/>
      <c r="K304" s="40"/>
      <c r="L304" s="44"/>
      <c r="M304" s="234"/>
      <c r="N304" s="235"/>
      <c r="O304" s="91"/>
      <c r="P304" s="91"/>
      <c r="Q304" s="91"/>
      <c r="R304" s="91"/>
      <c r="S304" s="91"/>
      <c r="T304" s="92"/>
      <c r="U304" s="38"/>
      <c r="V304" s="38"/>
      <c r="W304" s="38"/>
      <c r="X304" s="38"/>
      <c r="Y304" s="38"/>
      <c r="Z304" s="38"/>
      <c r="AA304" s="38"/>
      <c r="AB304" s="38"/>
      <c r="AC304" s="38"/>
      <c r="AD304" s="38"/>
      <c r="AE304" s="38"/>
      <c r="AT304" s="17" t="s">
        <v>189</v>
      </c>
      <c r="AU304" s="17" t="s">
        <v>127</v>
      </c>
    </row>
    <row r="305" s="13" customFormat="1">
      <c r="A305" s="13"/>
      <c r="B305" s="236"/>
      <c r="C305" s="237"/>
      <c r="D305" s="238" t="s">
        <v>191</v>
      </c>
      <c r="E305" s="239" t="s">
        <v>1</v>
      </c>
      <c r="F305" s="240" t="s">
        <v>3748</v>
      </c>
      <c r="G305" s="237"/>
      <c r="H305" s="241">
        <v>315</v>
      </c>
      <c r="I305" s="242"/>
      <c r="J305" s="237"/>
      <c r="K305" s="237"/>
      <c r="L305" s="243"/>
      <c r="M305" s="244"/>
      <c r="N305" s="245"/>
      <c r="O305" s="245"/>
      <c r="P305" s="245"/>
      <c r="Q305" s="245"/>
      <c r="R305" s="245"/>
      <c r="S305" s="245"/>
      <c r="T305" s="246"/>
      <c r="U305" s="13"/>
      <c r="V305" s="13"/>
      <c r="W305" s="13"/>
      <c r="X305" s="13"/>
      <c r="Y305" s="13"/>
      <c r="Z305" s="13"/>
      <c r="AA305" s="13"/>
      <c r="AB305" s="13"/>
      <c r="AC305" s="13"/>
      <c r="AD305" s="13"/>
      <c r="AE305" s="13"/>
      <c r="AT305" s="247" t="s">
        <v>191</v>
      </c>
      <c r="AU305" s="247" t="s">
        <v>127</v>
      </c>
      <c r="AV305" s="13" t="s">
        <v>127</v>
      </c>
      <c r="AW305" s="13" t="s">
        <v>36</v>
      </c>
      <c r="AX305" s="13" t="s">
        <v>79</v>
      </c>
      <c r="AY305" s="247" t="s">
        <v>181</v>
      </c>
    </row>
    <row r="306" s="14" customFormat="1">
      <c r="A306" s="14"/>
      <c r="B306" s="248"/>
      <c r="C306" s="249"/>
      <c r="D306" s="238" t="s">
        <v>191</v>
      </c>
      <c r="E306" s="250" t="s">
        <v>1</v>
      </c>
      <c r="F306" s="251" t="s">
        <v>193</v>
      </c>
      <c r="G306" s="249"/>
      <c r="H306" s="252">
        <v>315</v>
      </c>
      <c r="I306" s="253"/>
      <c r="J306" s="249"/>
      <c r="K306" s="249"/>
      <c r="L306" s="254"/>
      <c r="M306" s="255"/>
      <c r="N306" s="256"/>
      <c r="O306" s="256"/>
      <c r="P306" s="256"/>
      <c r="Q306" s="256"/>
      <c r="R306" s="256"/>
      <c r="S306" s="256"/>
      <c r="T306" s="257"/>
      <c r="U306" s="14"/>
      <c r="V306" s="14"/>
      <c r="W306" s="14"/>
      <c r="X306" s="14"/>
      <c r="Y306" s="14"/>
      <c r="Z306" s="14"/>
      <c r="AA306" s="14"/>
      <c r="AB306" s="14"/>
      <c r="AC306" s="14"/>
      <c r="AD306" s="14"/>
      <c r="AE306" s="14"/>
      <c r="AT306" s="258" t="s">
        <v>191</v>
      </c>
      <c r="AU306" s="258" t="s">
        <v>127</v>
      </c>
      <c r="AV306" s="14" t="s">
        <v>188</v>
      </c>
      <c r="AW306" s="14" t="s">
        <v>36</v>
      </c>
      <c r="AX306" s="14" t="s">
        <v>86</v>
      </c>
      <c r="AY306" s="258" t="s">
        <v>181</v>
      </c>
    </row>
    <row r="307" s="2" customFormat="1" ht="33" customHeight="1">
      <c r="A307" s="38"/>
      <c r="B307" s="39"/>
      <c r="C307" s="259" t="s">
        <v>357</v>
      </c>
      <c r="D307" s="259" t="s">
        <v>238</v>
      </c>
      <c r="E307" s="260" t="s">
        <v>3816</v>
      </c>
      <c r="F307" s="261" t="s">
        <v>3817</v>
      </c>
      <c r="G307" s="262" t="s">
        <v>227</v>
      </c>
      <c r="H307" s="263">
        <v>318.14999999999998</v>
      </c>
      <c r="I307" s="264"/>
      <c r="J307" s="265">
        <f>ROUND(I307*H307,2)</f>
        <v>0</v>
      </c>
      <c r="K307" s="261" t="s">
        <v>187</v>
      </c>
      <c r="L307" s="266"/>
      <c r="M307" s="267" t="s">
        <v>1</v>
      </c>
      <c r="N307" s="268" t="s">
        <v>44</v>
      </c>
      <c r="O307" s="91"/>
      <c r="P307" s="227">
        <f>O307*H307</f>
        <v>0</v>
      </c>
      <c r="Q307" s="227">
        <v>0</v>
      </c>
      <c r="R307" s="227">
        <f>Q307*H307</f>
        <v>0</v>
      </c>
      <c r="S307" s="227">
        <v>0</v>
      </c>
      <c r="T307" s="228">
        <f>S307*H307</f>
        <v>0</v>
      </c>
      <c r="U307" s="38"/>
      <c r="V307" s="38"/>
      <c r="W307" s="38"/>
      <c r="X307" s="38"/>
      <c r="Y307" s="38"/>
      <c r="Z307" s="38"/>
      <c r="AA307" s="38"/>
      <c r="AB307" s="38"/>
      <c r="AC307" s="38"/>
      <c r="AD307" s="38"/>
      <c r="AE307" s="38"/>
      <c r="AR307" s="229" t="s">
        <v>208</v>
      </c>
      <c r="AT307" s="229" t="s">
        <v>238</v>
      </c>
      <c r="AU307" s="229" t="s">
        <v>127</v>
      </c>
      <c r="AY307" s="17" t="s">
        <v>181</v>
      </c>
      <c r="BE307" s="230">
        <f>IF(N307="základní",J307,0)</f>
        <v>0</v>
      </c>
      <c r="BF307" s="230">
        <f>IF(N307="snížená",J307,0)</f>
        <v>0</v>
      </c>
      <c r="BG307" s="230">
        <f>IF(N307="zákl. přenesená",J307,0)</f>
        <v>0</v>
      </c>
      <c r="BH307" s="230">
        <f>IF(N307="sníž. přenesená",J307,0)</f>
        <v>0</v>
      </c>
      <c r="BI307" s="230">
        <f>IF(N307="nulová",J307,0)</f>
        <v>0</v>
      </c>
      <c r="BJ307" s="17" t="s">
        <v>86</v>
      </c>
      <c r="BK307" s="230">
        <f>ROUND(I307*H307,2)</f>
        <v>0</v>
      </c>
      <c r="BL307" s="17" t="s">
        <v>188</v>
      </c>
      <c r="BM307" s="229" t="s">
        <v>529</v>
      </c>
    </row>
    <row r="308" s="13" customFormat="1">
      <c r="A308" s="13"/>
      <c r="B308" s="236"/>
      <c r="C308" s="237"/>
      <c r="D308" s="238" t="s">
        <v>191</v>
      </c>
      <c r="E308" s="239" t="s">
        <v>1</v>
      </c>
      <c r="F308" s="240" t="s">
        <v>3818</v>
      </c>
      <c r="G308" s="237"/>
      <c r="H308" s="241">
        <v>318.14999999999998</v>
      </c>
      <c r="I308" s="242"/>
      <c r="J308" s="237"/>
      <c r="K308" s="237"/>
      <c r="L308" s="243"/>
      <c r="M308" s="244"/>
      <c r="N308" s="245"/>
      <c r="O308" s="245"/>
      <c r="P308" s="245"/>
      <c r="Q308" s="245"/>
      <c r="R308" s="245"/>
      <c r="S308" s="245"/>
      <c r="T308" s="246"/>
      <c r="U308" s="13"/>
      <c r="V308" s="13"/>
      <c r="W308" s="13"/>
      <c r="X308" s="13"/>
      <c r="Y308" s="13"/>
      <c r="Z308" s="13"/>
      <c r="AA308" s="13"/>
      <c r="AB308" s="13"/>
      <c r="AC308" s="13"/>
      <c r="AD308" s="13"/>
      <c r="AE308" s="13"/>
      <c r="AT308" s="247" t="s">
        <v>191</v>
      </c>
      <c r="AU308" s="247" t="s">
        <v>127</v>
      </c>
      <c r="AV308" s="13" t="s">
        <v>127</v>
      </c>
      <c r="AW308" s="13" t="s">
        <v>36</v>
      </c>
      <c r="AX308" s="13" t="s">
        <v>79</v>
      </c>
      <c r="AY308" s="247" t="s">
        <v>181</v>
      </c>
    </row>
    <row r="309" s="14" customFormat="1">
      <c r="A309" s="14"/>
      <c r="B309" s="248"/>
      <c r="C309" s="249"/>
      <c r="D309" s="238" t="s">
        <v>191</v>
      </c>
      <c r="E309" s="250" t="s">
        <v>1</v>
      </c>
      <c r="F309" s="251" t="s">
        <v>193</v>
      </c>
      <c r="G309" s="249"/>
      <c r="H309" s="252">
        <v>318.14999999999998</v>
      </c>
      <c r="I309" s="253"/>
      <c r="J309" s="249"/>
      <c r="K309" s="249"/>
      <c r="L309" s="254"/>
      <c r="M309" s="255"/>
      <c r="N309" s="256"/>
      <c r="O309" s="256"/>
      <c r="P309" s="256"/>
      <c r="Q309" s="256"/>
      <c r="R309" s="256"/>
      <c r="S309" s="256"/>
      <c r="T309" s="257"/>
      <c r="U309" s="14"/>
      <c r="V309" s="14"/>
      <c r="W309" s="14"/>
      <c r="X309" s="14"/>
      <c r="Y309" s="14"/>
      <c r="Z309" s="14"/>
      <c r="AA309" s="14"/>
      <c r="AB309" s="14"/>
      <c r="AC309" s="14"/>
      <c r="AD309" s="14"/>
      <c r="AE309" s="14"/>
      <c r="AT309" s="258" t="s">
        <v>191</v>
      </c>
      <c r="AU309" s="258" t="s">
        <v>127</v>
      </c>
      <c r="AV309" s="14" t="s">
        <v>188</v>
      </c>
      <c r="AW309" s="14" t="s">
        <v>36</v>
      </c>
      <c r="AX309" s="14" t="s">
        <v>86</v>
      </c>
      <c r="AY309" s="258" t="s">
        <v>181</v>
      </c>
    </row>
    <row r="310" s="12" customFormat="1" ht="22.8" customHeight="1">
      <c r="A310" s="12"/>
      <c r="B310" s="202"/>
      <c r="C310" s="203"/>
      <c r="D310" s="204" t="s">
        <v>78</v>
      </c>
      <c r="E310" s="216" t="s">
        <v>232</v>
      </c>
      <c r="F310" s="216" t="s">
        <v>871</v>
      </c>
      <c r="G310" s="203"/>
      <c r="H310" s="203"/>
      <c r="I310" s="206"/>
      <c r="J310" s="217">
        <f>BK310</f>
        <v>0</v>
      </c>
      <c r="K310" s="203"/>
      <c r="L310" s="208"/>
      <c r="M310" s="209"/>
      <c r="N310" s="210"/>
      <c r="O310" s="210"/>
      <c r="P310" s="211">
        <f>SUM(P311:P375)</f>
        <v>0</v>
      </c>
      <c r="Q310" s="210"/>
      <c r="R310" s="211">
        <f>SUM(R311:R375)</f>
        <v>0</v>
      </c>
      <c r="S310" s="210"/>
      <c r="T310" s="212">
        <f>SUM(T311:T375)</f>
        <v>0</v>
      </c>
      <c r="U310" s="12"/>
      <c r="V310" s="12"/>
      <c r="W310" s="12"/>
      <c r="X310" s="12"/>
      <c r="Y310" s="12"/>
      <c r="Z310" s="12"/>
      <c r="AA310" s="12"/>
      <c r="AB310" s="12"/>
      <c r="AC310" s="12"/>
      <c r="AD310" s="12"/>
      <c r="AE310" s="12"/>
      <c r="AR310" s="213" t="s">
        <v>86</v>
      </c>
      <c r="AT310" s="214" t="s">
        <v>78</v>
      </c>
      <c r="AU310" s="214" t="s">
        <v>86</v>
      </c>
      <c r="AY310" s="213" t="s">
        <v>181</v>
      </c>
      <c r="BK310" s="215">
        <f>SUM(BK311:BK375)</f>
        <v>0</v>
      </c>
    </row>
    <row r="311" s="2" customFormat="1" ht="24.15" customHeight="1">
      <c r="A311" s="38"/>
      <c r="B311" s="39"/>
      <c r="C311" s="218" t="s">
        <v>531</v>
      </c>
      <c r="D311" s="218" t="s">
        <v>183</v>
      </c>
      <c r="E311" s="219" t="s">
        <v>3819</v>
      </c>
      <c r="F311" s="220" t="s">
        <v>3820</v>
      </c>
      <c r="G311" s="221" t="s">
        <v>2454</v>
      </c>
      <c r="H311" s="222">
        <v>18</v>
      </c>
      <c r="I311" s="223"/>
      <c r="J311" s="224">
        <f>ROUND(I311*H311,2)</f>
        <v>0</v>
      </c>
      <c r="K311" s="220" t="s">
        <v>729</v>
      </c>
      <c r="L311" s="44"/>
      <c r="M311" s="225" t="s">
        <v>1</v>
      </c>
      <c r="N311" s="226" t="s">
        <v>44</v>
      </c>
      <c r="O311" s="91"/>
      <c r="P311" s="227">
        <f>O311*H311</f>
        <v>0</v>
      </c>
      <c r="Q311" s="227">
        <v>0</v>
      </c>
      <c r="R311" s="227">
        <f>Q311*H311</f>
        <v>0</v>
      </c>
      <c r="S311" s="227">
        <v>0</v>
      </c>
      <c r="T311" s="228">
        <f>S311*H311</f>
        <v>0</v>
      </c>
      <c r="U311" s="38"/>
      <c r="V311" s="38"/>
      <c r="W311" s="38"/>
      <c r="X311" s="38"/>
      <c r="Y311" s="38"/>
      <c r="Z311" s="38"/>
      <c r="AA311" s="38"/>
      <c r="AB311" s="38"/>
      <c r="AC311" s="38"/>
      <c r="AD311" s="38"/>
      <c r="AE311" s="38"/>
      <c r="AR311" s="229" t="s">
        <v>188</v>
      </c>
      <c r="AT311" s="229" t="s">
        <v>183</v>
      </c>
      <c r="AU311" s="229" t="s">
        <v>127</v>
      </c>
      <c r="AY311" s="17" t="s">
        <v>181</v>
      </c>
      <c r="BE311" s="230">
        <f>IF(N311="základní",J311,0)</f>
        <v>0</v>
      </c>
      <c r="BF311" s="230">
        <f>IF(N311="snížená",J311,0)</f>
        <v>0</v>
      </c>
      <c r="BG311" s="230">
        <f>IF(N311="zákl. přenesená",J311,0)</f>
        <v>0</v>
      </c>
      <c r="BH311" s="230">
        <f>IF(N311="sníž. přenesená",J311,0)</f>
        <v>0</v>
      </c>
      <c r="BI311" s="230">
        <f>IF(N311="nulová",J311,0)</f>
        <v>0</v>
      </c>
      <c r="BJ311" s="17" t="s">
        <v>86</v>
      </c>
      <c r="BK311" s="230">
        <f>ROUND(I311*H311,2)</f>
        <v>0</v>
      </c>
      <c r="BL311" s="17" t="s">
        <v>188</v>
      </c>
      <c r="BM311" s="229" t="s">
        <v>534</v>
      </c>
    </row>
    <row r="312" s="2" customFormat="1" ht="16.5" customHeight="1">
      <c r="A312" s="38"/>
      <c r="B312" s="39"/>
      <c r="C312" s="218" t="s">
        <v>362</v>
      </c>
      <c r="D312" s="218" t="s">
        <v>183</v>
      </c>
      <c r="E312" s="219" t="s">
        <v>3821</v>
      </c>
      <c r="F312" s="220" t="s">
        <v>3822</v>
      </c>
      <c r="G312" s="221" t="s">
        <v>235</v>
      </c>
      <c r="H312" s="222">
        <v>6</v>
      </c>
      <c r="I312" s="223"/>
      <c r="J312" s="224">
        <f>ROUND(I312*H312,2)</f>
        <v>0</v>
      </c>
      <c r="K312" s="220" t="s">
        <v>187</v>
      </c>
      <c r="L312" s="44"/>
      <c r="M312" s="225" t="s">
        <v>1</v>
      </c>
      <c r="N312" s="226" t="s">
        <v>44</v>
      </c>
      <c r="O312" s="91"/>
      <c r="P312" s="227">
        <f>O312*H312</f>
        <v>0</v>
      </c>
      <c r="Q312" s="227">
        <v>0</v>
      </c>
      <c r="R312" s="227">
        <f>Q312*H312</f>
        <v>0</v>
      </c>
      <c r="S312" s="227">
        <v>0</v>
      </c>
      <c r="T312" s="228">
        <f>S312*H312</f>
        <v>0</v>
      </c>
      <c r="U312" s="38"/>
      <c r="V312" s="38"/>
      <c r="W312" s="38"/>
      <c r="X312" s="38"/>
      <c r="Y312" s="38"/>
      <c r="Z312" s="38"/>
      <c r="AA312" s="38"/>
      <c r="AB312" s="38"/>
      <c r="AC312" s="38"/>
      <c r="AD312" s="38"/>
      <c r="AE312" s="38"/>
      <c r="AR312" s="229" t="s">
        <v>188</v>
      </c>
      <c r="AT312" s="229" t="s">
        <v>183</v>
      </c>
      <c r="AU312" s="229" t="s">
        <v>127</v>
      </c>
      <c r="AY312" s="17" t="s">
        <v>181</v>
      </c>
      <c r="BE312" s="230">
        <f>IF(N312="základní",J312,0)</f>
        <v>0</v>
      </c>
      <c r="BF312" s="230">
        <f>IF(N312="snížená",J312,0)</f>
        <v>0</v>
      </c>
      <c r="BG312" s="230">
        <f>IF(N312="zákl. přenesená",J312,0)</f>
        <v>0</v>
      </c>
      <c r="BH312" s="230">
        <f>IF(N312="sníž. přenesená",J312,0)</f>
        <v>0</v>
      </c>
      <c r="BI312" s="230">
        <f>IF(N312="nulová",J312,0)</f>
        <v>0</v>
      </c>
      <c r="BJ312" s="17" t="s">
        <v>86</v>
      </c>
      <c r="BK312" s="230">
        <f>ROUND(I312*H312,2)</f>
        <v>0</v>
      </c>
      <c r="BL312" s="17" t="s">
        <v>188</v>
      </c>
      <c r="BM312" s="229" t="s">
        <v>538</v>
      </c>
    </row>
    <row r="313" s="2" customFormat="1">
      <c r="A313" s="38"/>
      <c r="B313" s="39"/>
      <c r="C313" s="40"/>
      <c r="D313" s="231" t="s">
        <v>189</v>
      </c>
      <c r="E313" s="40"/>
      <c r="F313" s="232" t="s">
        <v>3823</v>
      </c>
      <c r="G313" s="40"/>
      <c r="H313" s="40"/>
      <c r="I313" s="233"/>
      <c r="J313" s="40"/>
      <c r="K313" s="40"/>
      <c r="L313" s="44"/>
      <c r="M313" s="234"/>
      <c r="N313" s="235"/>
      <c r="O313" s="91"/>
      <c r="P313" s="91"/>
      <c r="Q313" s="91"/>
      <c r="R313" s="91"/>
      <c r="S313" s="91"/>
      <c r="T313" s="92"/>
      <c r="U313" s="38"/>
      <c r="V313" s="38"/>
      <c r="W313" s="38"/>
      <c r="X313" s="38"/>
      <c r="Y313" s="38"/>
      <c r="Z313" s="38"/>
      <c r="AA313" s="38"/>
      <c r="AB313" s="38"/>
      <c r="AC313" s="38"/>
      <c r="AD313" s="38"/>
      <c r="AE313" s="38"/>
      <c r="AT313" s="17" t="s">
        <v>189</v>
      </c>
      <c r="AU313" s="17" t="s">
        <v>127</v>
      </c>
    </row>
    <row r="314" s="2" customFormat="1" ht="16.5" customHeight="1">
      <c r="A314" s="38"/>
      <c r="B314" s="39"/>
      <c r="C314" s="259" t="s">
        <v>542</v>
      </c>
      <c r="D314" s="259" t="s">
        <v>238</v>
      </c>
      <c r="E314" s="260" t="s">
        <v>3824</v>
      </c>
      <c r="F314" s="261" t="s">
        <v>3825</v>
      </c>
      <c r="G314" s="262" t="s">
        <v>235</v>
      </c>
      <c r="H314" s="263">
        <v>6</v>
      </c>
      <c r="I314" s="264"/>
      <c r="J314" s="265">
        <f>ROUND(I314*H314,2)</f>
        <v>0</v>
      </c>
      <c r="K314" s="261" t="s">
        <v>729</v>
      </c>
      <c r="L314" s="266"/>
      <c r="M314" s="267" t="s">
        <v>1</v>
      </c>
      <c r="N314" s="268" t="s">
        <v>44</v>
      </c>
      <c r="O314" s="91"/>
      <c r="P314" s="227">
        <f>O314*H314</f>
        <v>0</v>
      </c>
      <c r="Q314" s="227">
        <v>0</v>
      </c>
      <c r="R314" s="227">
        <f>Q314*H314</f>
        <v>0</v>
      </c>
      <c r="S314" s="227">
        <v>0</v>
      </c>
      <c r="T314" s="228">
        <f>S314*H314</f>
        <v>0</v>
      </c>
      <c r="U314" s="38"/>
      <c r="V314" s="38"/>
      <c r="W314" s="38"/>
      <c r="X314" s="38"/>
      <c r="Y314" s="38"/>
      <c r="Z314" s="38"/>
      <c r="AA314" s="38"/>
      <c r="AB314" s="38"/>
      <c r="AC314" s="38"/>
      <c r="AD314" s="38"/>
      <c r="AE314" s="38"/>
      <c r="AR314" s="229" t="s">
        <v>208</v>
      </c>
      <c r="AT314" s="229" t="s">
        <v>238</v>
      </c>
      <c r="AU314" s="229" t="s">
        <v>127</v>
      </c>
      <c r="AY314" s="17" t="s">
        <v>181</v>
      </c>
      <c r="BE314" s="230">
        <f>IF(N314="základní",J314,0)</f>
        <v>0</v>
      </c>
      <c r="BF314" s="230">
        <f>IF(N314="snížená",J314,0)</f>
        <v>0</v>
      </c>
      <c r="BG314" s="230">
        <f>IF(N314="zákl. přenesená",J314,0)</f>
        <v>0</v>
      </c>
      <c r="BH314" s="230">
        <f>IF(N314="sníž. přenesená",J314,0)</f>
        <v>0</v>
      </c>
      <c r="BI314" s="230">
        <f>IF(N314="nulová",J314,0)</f>
        <v>0</v>
      </c>
      <c r="BJ314" s="17" t="s">
        <v>86</v>
      </c>
      <c r="BK314" s="230">
        <f>ROUND(I314*H314,2)</f>
        <v>0</v>
      </c>
      <c r="BL314" s="17" t="s">
        <v>188</v>
      </c>
      <c r="BM314" s="229" t="s">
        <v>545</v>
      </c>
    </row>
    <row r="315" s="2" customFormat="1" ht="24.15" customHeight="1">
      <c r="A315" s="38"/>
      <c r="B315" s="39"/>
      <c r="C315" s="218" t="s">
        <v>368</v>
      </c>
      <c r="D315" s="218" t="s">
        <v>183</v>
      </c>
      <c r="E315" s="219" t="s">
        <v>3826</v>
      </c>
      <c r="F315" s="220" t="s">
        <v>3827</v>
      </c>
      <c r="G315" s="221" t="s">
        <v>235</v>
      </c>
      <c r="H315" s="222">
        <v>1</v>
      </c>
      <c r="I315" s="223"/>
      <c r="J315" s="224">
        <f>ROUND(I315*H315,2)</f>
        <v>0</v>
      </c>
      <c r="K315" s="220" t="s">
        <v>187</v>
      </c>
      <c r="L315" s="44"/>
      <c r="M315" s="225" t="s">
        <v>1</v>
      </c>
      <c r="N315" s="226" t="s">
        <v>44</v>
      </c>
      <c r="O315" s="91"/>
      <c r="P315" s="227">
        <f>O315*H315</f>
        <v>0</v>
      </c>
      <c r="Q315" s="227">
        <v>0</v>
      </c>
      <c r="R315" s="227">
        <f>Q315*H315</f>
        <v>0</v>
      </c>
      <c r="S315" s="227">
        <v>0</v>
      </c>
      <c r="T315" s="228">
        <f>S315*H315</f>
        <v>0</v>
      </c>
      <c r="U315" s="38"/>
      <c r="V315" s="38"/>
      <c r="W315" s="38"/>
      <c r="X315" s="38"/>
      <c r="Y315" s="38"/>
      <c r="Z315" s="38"/>
      <c r="AA315" s="38"/>
      <c r="AB315" s="38"/>
      <c r="AC315" s="38"/>
      <c r="AD315" s="38"/>
      <c r="AE315" s="38"/>
      <c r="AR315" s="229" t="s">
        <v>188</v>
      </c>
      <c r="AT315" s="229" t="s">
        <v>183</v>
      </c>
      <c r="AU315" s="229" t="s">
        <v>127</v>
      </c>
      <c r="AY315" s="17" t="s">
        <v>181</v>
      </c>
      <c r="BE315" s="230">
        <f>IF(N315="základní",J315,0)</f>
        <v>0</v>
      </c>
      <c r="BF315" s="230">
        <f>IF(N315="snížená",J315,0)</f>
        <v>0</v>
      </c>
      <c r="BG315" s="230">
        <f>IF(N315="zákl. přenesená",J315,0)</f>
        <v>0</v>
      </c>
      <c r="BH315" s="230">
        <f>IF(N315="sníž. přenesená",J315,0)</f>
        <v>0</v>
      </c>
      <c r="BI315" s="230">
        <f>IF(N315="nulová",J315,0)</f>
        <v>0</v>
      </c>
      <c r="BJ315" s="17" t="s">
        <v>86</v>
      </c>
      <c r="BK315" s="230">
        <f>ROUND(I315*H315,2)</f>
        <v>0</v>
      </c>
      <c r="BL315" s="17" t="s">
        <v>188</v>
      </c>
      <c r="BM315" s="229" t="s">
        <v>551</v>
      </c>
    </row>
    <row r="316" s="2" customFormat="1">
      <c r="A316" s="38"/>
      <c r="B316" s="39"/>
      <c r="C316" s="40"/>
      <c r="D316" s="231" t="s">
        <v>189</v>
      </c>
      <c r="E316" s="40"/>
      <c r="F316" s="232" t="s">
        <v>3828</v>
      </c>
      <c r="G316" s="40"/>
      <c r="H316" s="40"/>
      <c r="I316" s="233"/>
      <c r="J316" s="40"/>
      <c r="K316" s="40"/>
      <c r="L316" s="44"/>
      <c r="M316" s="234"/>
      <c r="N316" s="235"/>
      <c r="O316" s="91"/>
      <c r="P316" s="91"/>
      <c r="Q316" s="91"/>
      <c r="R316" s="91"/>
      <c r="S316" s="91"/>
      <c r="T316" s="92"/>
      <c r="U316" s="38"/>
      <c r="V316" s="38"/>
      <c r="W316" s="38"/>
      <c r="X316" s="38"/>
      <c r="Y316" s="38"/>
      <c r="Z316" s="38"/>
      <c r="AA316" s="38"/>
      <c r="AB316" s="38"/>
      <c r="AC316" s="38"/>
      <c r="AD316" s="38"/>
      <c r="AE316" s="38"/>
      <c r="AT316" s="17" t="s">
        <v>189</v>
      </c>
      <c r="AU316" s="17" t="s">
        <v>127</v>
      </c>
    </row>
    <row r="317" s="2" customFormat="1" ht="24.15" customHeight="1">
      <c r="A317" s="38"/>
      <c r="B317" s="39"/>
      <c r="C317" s="259" t="s">
        <v>553</v>
      </c>
      <c r="D317" s="259" t="s">
        <v>238</v>
      </c>
      <c r="E317" s="260" t="s">
        <v>3829</v>
      </c>
      <c r="F317" s="261" t="s">
        <v>3830</v>
      </c>
      <c r="G317" s="262" t="s">
        <v>235</v>
      </c>
      <c r="H317" s="263">
        <v>1</v>
      </c>
      <c r="I317" s="264"/>
      <c r="J317" s="265">
        <f>ROUND(I317*H317,2)</f>
        <v>0</v>
      </c>
      <c r="K317" s="261" t="s">
        <v>187</v>
      </c>
      <c r="L317" s="266"/>
      <c r="M317" s="267" t="s">
        <v>1</v>
      </c>
      <c r="N317" s="268" t="s">
        <v>44</v>
      </c>
      <c r="O317" s="91"/>
      <c r="P317" s="227">
        <f>O317*H317</f>
        <v>0</v>
      </c>
      <c r="Q317" s="227">
        <v>0</v>
      </c>
      <c r="R317" s="227">
        <f>Q317*H317</f>
        <v>0</v>
      </c>
      <c r="S317" s="227">
        <v>0</v>
      </c>
      <c r="T317" s="228">
        <f>S317*H317</f>
        <v>0</v>
      </c>
      <c r="U317" s="38"/>
      <c r="V317" s="38"/>
      <c r="W317" s="38"/>
      <c r="X317" s="38"/>
      <c r="Y317" s="38"/>
      <c r="Z317" s="38"/>
      <c r="AA317" s="38"/>
      <c r="AB317" s="38"/>
      <c r="AC317" s="38"/>
      <c r="AD317" s="38"/>
      <c r="AE317" s="38"/>
      <c r="AR317" s="229" t="s">
        <v>208</v>
      </c>
      <c r="AT317" s="229" t="s">
        <v>238</v>
      </c>
      <c r="AU317" s="229" t="s">
        <v>127</v>
      </c>
      <c r="AY317" s="17" t="s">
        <v>181</v>
      </c>
      <c r="BE317" s="230">
        <f>IF(N317="základní",J317,0)</f>
        <v>0</v>
      </c>
      <c r="BF317" s="230">
        <f>IF(N317="snížená",J317,0)</f>
        <v>0</v>
      </c>
      <c r="BG317" s="230">
        <f>IF(N317="zákl. přenesená",J317,0)</f>
        <v>0</v>
      </c>
      <c r="BH317" s="230">
        <f>IF(N317="sníž. přenesená",J317,0)</f>
        <v>0</v>
      </c>
      <c r="BI317" s="230">
        <f>IF(N317="nulová",J317,0)</f>
        <v>0</v>
      </c>
      <c r="BJ317" s="17" t="s">
        <v>86</v>
      </c>
      <c r="BK317" s="230">
        <f>ROUND(I317*H317,2)</f>
        <v>0</v>
      </c>
      <c r="BL317" s="17" t="s">
        <v>188</v>
      </c>
      <c r="BM317" s="229" t="s">
        <v>556</v>
      </c>
    </row>
    <row r="318" s="2" customFormat="1" ht="24.15" customHeight="1">
      <c r="A318" s="38"/>
      <c r="B318" s="39"/>
      <c r="C318" s="218" t="s">
        <v>373</v>
      </c>
      <c r="D318" s="218" t="s">
        <v>183</v>
      </c>
      <c r="E318" s="219" t="s">
        <v>3831</v>
      </c>
      <c r="F318" s="220" t="s">
        <v>3832</v>
      </c>
      <c r="G318" s="221" t="s">
        <v>235</v>
      </c>
      <c r="H318" s="222">
        <v>1</v>
      </c>
      <c r="I318" s="223"/>
      <c r="J318" s="224">
        <f>ROUND(I318*H318,2)</f>
        <v>0</v>
      </c>
      <c r="K318" s="220" t="s">
        <v>187</v>
      </c>
      <c r="L318" s="44"/>
      <c r="M318" s="225" t="s">
        <v>1</v>
      </c>
      <c r="N318" s="226" t="s">
        <v>44</v>
      </c>
      <c r="O318" s="91"/>
      <c r="P318" s="227">
        <f>O318*H318</f>
        <v>0</v>
      </c>
      <c r="Q318" s="227">
        <v>0</v>
      </c>
      <c r="R318" s="227">
        <f>Q318*H318</f>
        <v>0</v>
      </c>
      <c r="S318" s="227">
        <v>0</v>
      </c>
      <c r="T318" s="228">
        <f>S318*H318</f>
        <v>0</v>
      </c>
      <c r="U318" s="38"/>
      <c r="V318" s="38"/>
      <c r="W318" s="38"/>
      <c r="X318" s="38"/>
      <c r="Y318" s="38"/>
      <c r="Z318" s="38"/>
      <c r="AA318" s="38"/>
      <c r="AB318" s="38"/>
      <c r="AC318" s="38"/>
      <c r="AD318" s="38"/>
      <c r="AE318" s="38"/>
      <c r="AR318" s="229" t="s">
        <v>188</v>
      </c>
      <c r="AT318" s="229" t="s">
        <v>183</v>
      </c>
      <c r="AU318" s="229" t="s">
        <v>127</v>
      </c>
      <c r="AY318" s="17" t="s">
        <v>181</v>
      </c>
      <c r="BE318" s="230">
        <f>IF(N318="základní",J318,0)</f>
        <v>0</v>
      </c>
      <c r="BF318" s="230">
        <f>IF(N318="snížená",J318,0)</f>
        <v>0</v>
      </c>
      <c r="BG318" s="230">
        <f>IF(N318="zákl. přenesená",J318,0)</f>
        <v>0</v>
      </c>
      <c r="BH318" s="230">
        <f>IF(N318="sníž. přenesená",J318,0)</f>
        <v>0</v>
      </c>
      <c r="BI318" s="230">
        <f>IF(N318="nulová",J318,0)</f>
        <v>0</v>
      </c>
      <c r="BJ318" s="17" t="s">
        <v>86</v>
      </c>
      <c r="BK318" s="230">
        <f>ROUND(I318*H318,2)</f>
        <v>0</v>
      </c>
      <c r="BL318" s="17" t="s">
        <v>188</v>
      </c>
      <c r="BM318" s="229" t="s">
        <v>562</v>
      </c>
    </row>
    <row r="319" s="2" customFormat="1">
      <c r="A319" s="38"/>
      <c r="B319" s="39"/>
      <c r="C319" s="40"/>
      <c r="D319" s="231" t="s">
        <v>189</v>
      </c>
      <c r="E319" s="40"/>
      <c r="F319" s="232" t="s">
        <v>3833</v>
      </c>
      <c r="G319" s="40"/>
      <c r="H319" s="40"/>
      <c r="I319" s="233"/>
      <c r="J319" s="40"/>
      <c r="K319" s="40"/>
      <c r="L319" s="44"/>
      <c r="M319" s="234"/>
      <c r="N319" s="235"/>
      <c r="O319" s="91"/>
      <c r="P319" s="91"/>
      <c r="Q319" s="91"/>
      <c r="R319" s="91"/>
      <c r="S319" s="91"/>
      <c r="T319" s="92"/>
      <c r="U319" s="38"/>
      <c r="V319" s="38"/>
      <c r="W319" s="38"/>
      <c r="X319" s="38"/>
      <c r="Y319" s="38"/>
      <c r="Z319" s="38"/>
      <c r="AA319" s="38"/>
      <c r="AB319" s="38"/>
      <c r="AC319" s="38"/>
      <c r="AD319" s="38"/>
      <c r="AE319" s="38"/>
      <c r="AT319" s="17" t="s">
        <v>189</v>
      </c>
      <c r="AU319" s="17" t="s">
        <v>127</v>
      </c>
    </row>
    <row r="320" s="2" customFormat="1" ht="21.75" customHeight="1">
      <c r="A320" s="38"/>
      <c r="B320" s="39"/>
      <c r="C320" s="259" t="s">
        <v>568</v>
      </c>
      <c r="D320" s="259" t="s">
        <v>238</v>
      </c>
      <c r="E320" s="260" t="s">
        <v>3834</v>
      </c>
      <c r="F320" s="261" t="s">
        <v>3835</v>
      </c>
      <c r="G320" s="262" t="s">
        <v>235</v>
      </c>
      <c r="H320" s="263">
        <v>1</v>
      </c>
      <c r="I320" s="264"/>
      <c r="J320" s="265">
        <f>ROUND(I320*H320,2)</f>
        <v>0</v>
      </c>
      <c r="K320" s="261" t="s">
        <v>187</v>
      </c>
      <c r="L320" s="266"/>
      <c r="M320" s="267" t="s">
        <v>1</v>
      </c>
      <c r="N320" s="268" t="s">
        <v>44</v>
      </c>
      <c r="O320" s="91"/>
      <c r="P320" s="227">
        <f>O320*H320</f>
        <v>0</v>
      </c>
      <c r="Q320" s="227">
        <v>0</v>
      </c>
      <c r="R320" s="227">
        <f>Q320*H320</f>
        <v>0</v>
      </c>
      <c r="S320" s="227">
        <v>0</v>
      </c>
      <c r="T320" s="228">
        <f>S320*H320</f>
        <v>0</v>
      </c>
      <c r="U320" s="38"/>
      <c r="V320" s="38"/>
      <c r="W320" s="38"/>
      <c r="X320" s="38"/>
      <c r="Y320" s="38"/>
      <c r="Z320" s="38"/>
      <c r="AA320" s="38"/>
      <c r="AB320" s="38"/>
      <c r="AC320" s="38"/>
      <c r="AD320" s="38"/>
      <c r="AE320" s="38"/>
      <c r="AR320" s="229" t="s">
        <v>208</v>
      </c>
      <c r="AT320" s="229" t="s">
        <v>238</v>
      </c>
      <c r="AU320" s="229" t="s">
        <v>127</v>
      </c>
      <c r="AY320" s="17" t="s">
        <v>181</v>
      </c>
      <c r="BE320" s="230">
        <f>IF(N320="základní",J320,0)</f>
        <v>0</v>
      </c>
      <c r="BF320" s="230">
        <f>IF(N320="snížená",J320,0)</f>
        <v>0</v>
      </c>
      <c r="BG320" s="230">
        <f>IF(N320="zákl. přenesená",J320,0)</f>
        <v>0</v>
      </c>
      <c r="BH320" s="230">
        <f>IF(N320="sníž. přenesená",J320,0)</f>
        <v>0</v>
      </c>
      <c r="BI320" s="230">
        <f>IF(N320="nulová",J320,0)</f>
        <v>0</v>
      </c>
      <c r="BJ320" s="17" t="s">
        <v>86</v>
      </c>
      <c r="BK320" s="230">
        <f>ROUND(I320*H320,2)</f>
        <v>0</v>
      </c>
      <c r="BL320" s="17" t="s">
        <v>188</v>
      </c>
      <c r="BM320" s="229" t="s">
        <v>571</v>
      </c>
    </row>
    <row r="321" s="2" customFormat="1" ht="24.15" customHeight="1">
      <c r="A321" s="38"/>
      <c r="B321" s="39"/>
      <c r="C321" s="218" t="s">
        <v>379</v>
      </c>
      <c r="D321" s="218" t="s">
        <v>183</v>
      </c>
      <c r="E321" s="219" t="s">
        <v>3836</v>
      </c>
      <c r="F321" s="220" t="s">
        <v>3837</v>
      </c>
      <c r="G321" s="221" t="s">
        <v>241</v>
      </c>
      <c r="H321" s="222">
        <v>35</v>
      </c>
      <c r="I321" s="223"/>
      <c r="J321" s="224">
        <f>ROUND(I321*H321,2)</f>
        <v>0</v>
      </c>
      <c r="K321" s="220" t="s">
        <v>187</v>
      </c>
      <c r="L321" s="44"/>
      <c r="M321" s="225" t="s">
        <v>1</v>
      </c>
      <c r="N321" s="226" t="s">
        <v>44</v>
      </c>
      <c r="O321" s="91"/>
      <c r="P321" s="227">
        <f>O321*H321</f>
        <v>0</v>
      </c>
      <c r="Q321" s="227">
        <v>0</v>
      </c>
      <c r="R321" s="227">
        <f>Q321*H321</f>
        <v>0</v>
      </c>
      <c r="S321" s="227">
        <v>0</v>
      </c>
      <c r="T321" s="228">
        <f>S321*H321</f>
        <v>0</v>
      </c>
      <c r="U321" s="38"/>
      <c r="V321" s="38"/>
      <c r="W321" s="38"/>
      <c r="X321" s="38"/>
      <c r="Y321" s="38"/>
      <c r="Z321" s="38"/>
      <c r="AA321" s="38"/>
      <c r="AB321" s="38"/>
      <c r="AC321" s="38"/>
      <c r="AD321" s="38"/>
      <c r="AE321" s="38"/>
      <c r="AR321" s="229" t="s">
        <v>188</v>
      </c>
      <c r="AT321" s="229" t="s">
        <v>183</v>
      </c>
      <c r="AU321" s="229" t="s">
        <v>127</v>
      </c>
      <c r="AY321" s="17" t="s">
        <v>181</v>
      </c>
      <c r="BE321" s="230">
        <f>IF(N321="základní",J321,0)</f>
        <v>0</v>
      </c>
      <c r="BF321" s="230">
        <f>IF(N321="snížená",J321,0)</f>
        <v>0</v>
      </c>
      <c r="BG321" s="230">
        <f>IF(N321="zákl. přenesená",J321,0)</f>
        <v>0</v>
      </c>
      <c r="BH321" s="230">
        <f>IF(N321="sníž. přenesená",J321,0)</f>
        <v>0</v>
      </c>
      <c r="BI321" s="230">
        <f>IF(N321="nulová",J321,0)</f>
        <v>0</v>
      </c>
      <c r="BJ321" s="17" t="s">
        <v>86</v>
      </c>
      <c r="BK321" s="230">
        <f>ROUND(I321*H321,2)</f>
        <v>0</v>
      </c>
      <c r="BL321" s="17" t="s">
        <v>188</v>
      </c>
      <c r="BM321" s="229" t="s">
        <v>575</v>
      </c>
    </row>
    <row r="322" s="2" customFormat="1">
      <c r="A322" s="38"/>
      <c r="B322" s="39"/>
      <c r="C322" s="40"/>
      <c r="D322" s="231" t="s">
        <v>189</v>
      </c>
      <c r="E322" s="40"/>
      <c r="F322" s="232" t="s">
        <v>3838</v>
      </c>
      <c r="G322" s="40"/>
      <c r="H322" s="40"/>
      <c r="I322" s="233"/>
      <c r="J322" s="40"/>
      <c r="K322" s="40"/>
      <c r="L322" s="44"/>
      <c r="M322" s="234"/>
      <c r="N322" s="235"/>
      <c r="O322" s="91"/>
      <c r="P322" s="91"/>
      <c r="Q322" s="91"/>
      <c r="R322" s="91"/>
      <c r="S322" s="91"/>
      <c r="T322" s="92"/>
      <c r="U322" s="38"/>
      <c r="V322" s="38"/>
      <c r="W322" s="38"/>
      <c r="X322" s="38"/>
      <c r="Y322" s="38"/>
      <c r="Z322" s="38"/>
      <c r="AA322" s="38"/>
      <c r="AB322" s="38"/>
      <c r="AC322" s="38"/>
      <c r="AD322" s="38"/>
      <c r="AE322" s="38"/>
      <c r="AT322" s="17" t="s">
        <v>189</v>
      </c>
      <c r="AU322" s="17" t="s">
        <v>127</v>
      </c>
    </row>
    <row r="323" s="2" customFormat="1" ht="24.15" customHeight="1">
      <c r="A323" s="38"/>
      <c r="B323" s="39"/>
      <c r="C323" s="218" t="s">
        <v>584</v>
      </c>
      <c r="D323" s="218" t="s">
        <v>183</v>
      </c>
      <c r="E323" s="219" t="s">
        <v>3839</v>
      </c>
      <c r="F323" s="220" t="s">
        <v>3840</v>
      </c>
      <c r="G323" s="221" t="s">
        <v>241</v>
      </c>
      <c r="H323" s="222">
        <v>11</v>
      </c>
      <c r="I323" s="223"/>
      <c r="J323" s="224">
        <f>ROUND(I323*H323,2)</f>
        <v>0</v>
      </c>
      <c r="K323" s="220" t="s">
        <v>187</v>
      </c>
      <c r="L323" s="44"/>
      <c r="M323" s="225" t="s">
        <v>1</v>
      </c>
      <c r="N323" s="226" t="s">
        <v>44</v>
      </c>
      <c r="O323" s="91"/>
      <c r="P323" s="227">
        <f>O323*H323</f>
        <v>0</v>
      </c>
      <c r="Q323" s="227">
        <v>0</v>
      </c>
      <c r="R323" s="227">
        <f>Q323*H323</f>
        <v>0</v>
      </c>
      <c r="S323" s="227">
        <v>0</v>
      </c>
      <c r="T323" s="228">
        <f>S323*H323</f>
        <v>0</v>
      </c>
      <c r="U323" s="38"/>
      <c r="V323" s="38"/>
      <c r="W323" s="38"/>
      <c r="X323" s="38"/>
      <c r="Y323" s="38"/>
      <c r="Z323" s="38"/>
      <c r="AA323" s="38"/>
      <c r="AB323" s="38"/>
      <c r="AC323" s="38"/>
      <c r="AD323" s="38"/>
      <c r="AE323" s="38"/>
      <c r="AR323" s="229" t="s">
        <v>188</v>
      </c>
      <c r="AT323" s="229" t="s">
        <v>183</v>
      </c>
      <c r="AU323" s="229" t="s">
        <v>127</v>
      </c>
      <c r="AY323" s="17" t="s">
        <v>181</v>
      </c>
      <c r="BE323" s="230">
        <f>IF(N323="základní",J323,0)</f>
        <v>0</v>
      </c>
      <c r="BF323" s="230">
        <f>IF(N323="snížená",J323,0)</f>
        <v>0</v>
      </c>
      <c r="BG323" s="230">
        <f>IF(N323="zákl. přenesená",J323,0)</f>
        <v>0</v>
      </c>
      <c r="BH323" s="230">
        <f>IF(N323="sníž. přenesená",J323,0)</f>
        <v>0</v>
      </c>
      <c r="BI323" s="230">
        <f>IF(N323="nulová",J323,0)</f>
        <v>0</v>
      </c>
      <c r="BJ323" s="17" t="s">
        <v>86</v>
      </c>
      <c r="BK323" s="230">
        <f>ROUND(I323*H323,2)</f>
        <v>0</v>
      </c>
      <c r="BL323" s="17" t="s">
        <v>188</v>
      </c>
      <c r="BM323" s="229" t="s">
        <v>587</v>
      </c>
    </row>
    <row r="324" s="2" customFormat="1">
      <c r="A324" s="38"/>
      <c r="B324" s="39"/>
      <c r="C324" s="40"/>
      <c r="D324" s="231" t="s">
        <v>189</v>
      </c>
      <c r="E324" s="40"/>
      <c r="F324" s="232" t="s">
        <v>3841</v>
      </c>
      <c r="G324" s="40"/>
      <c r="H324" s="40"/>
      <c r="I324" s="233"/>
      <c r="J324" s="40"/>
      <c r="K324" s="40"/>
      <c r="L324" s="44"/>
      <c r="M324" s="234"/>
      <c r="N324" s="235"/>
      <c r="O324" s="91"/>
      <c r="P324" s="91"/>
      <c r="Q324" s="91"/>
      <c r="R324" s="91"/>
      <c r="S324" s="91"/>
      <c r="T324" s="92"/>
      <c r="U324" s="38"/>
      <c r="V324" s="38"/>
      <c r="W324" s="38"/>
      <c r="X324" s="38"/>
      <c r="Y324" s="38"/>
      <c r="Z324" s="38"/>
      <c r="AA324" s="38"/>
      <c r="AB324" s="38"/>
      <c r="AC324" s="38"/>
      <c r="AD324" s="38"/>
      <c r="AE324" s="38"/>
      <c r="AT324" s="17" t="s">
        <v>189</v>
      </c>
      <c r="AU324" s="17" t="s">
        <v>127</v>
      </c>
    </row>
    <row r="325" s="2" customFormat="1" ht="37.8" customHeight="1">
      <c r="A325" s="38"/>
      <c r="B325" s="39"/>
      <c r="C325" s="218" t="s">
        <v>384</v>
      </c>
      <c r="D325" s="218" t="s">
        <v>183</v>
      </c>
      <c r="E325" s="219" t="s">
        <v>3842</v>
      </c>
      <c r="F325" s="220" t="s">
        <v>3843</v>
      </c>
      <c r="G325" s="221" t="s">
        <v>227</v>
      </c>
      <c r="H325" s="222">
        <v>1.5</v>
      </c>
      <c r="I325" s="223"/>
      <c r="J325" s="224">
        <f>ROUND(I325*H325,2)</f>
        <v>0</v>
      </c>
      <c r="K325" s="220" t="s">
        <v>187</v>
      </c>
      <c r="L325" s="44"/>
      <c r="M325" s="225" t="s">
        <v>1</v>
      </c>
      <c r="N325" s="226" t="s">
        <v>44</v>
      </c>
      <c r="O325" s="91"/>
      <c r="P325" s="227">
        <f>O325*H325</f>
        <v>0</v>
      </c>
      <c r="Q325" s="227">
        <v>0</v>
      </c>
      <c r="R325" s="227">
        <f>Q325*H325</f>
        <v>0</v>
      </c>
      <c r="S325" s="227">
        <v>0</v>
      </c>
      <c r="T325" s="228">
        <f>S325*H325</f>
        <v>0</v>
      </c>
      <c r="U325" s="38"/>
      <c r="V325" s="38"/>
      <c r="W325" s="38"/>
      <c r="X325" s="38"/>
      <c r="Y325" s="38"/>
      <c r="Z325" s="38"/>
      <c r="AA325" s="38"/>
      <c r="AB325" s="38"/>
      <c r="AC325" s="38"/>
      <c r="AD325" s="38"/>
      <c r="AE325" s="38"/>
      <c r="AR325" s="229" t="s">
        <v>188</v>
      </c>
      <c r="AT325" s="229" t="s">
        <v>183</v>
      </c>
      <c r="AU325" s="229" t="s">
        <v>127</v>
      </c>
      <c r="AY325" s="17" t="s">
        <v>181</v>
      </c>
      <c r="BE325" s="230">
        <f>IF(N325="základní",J325,0)</f>
        <v>0</v>
      </c>
      <c r="BF325" s="230">
        <f>IF(N325="snížená",J325,0)</f>
        <v>0</v>
      </c>
      <c r="BG325" s="230">
        <f>IF(N325="zákl. přenesená",J325,0)</f>
        <v>0</v>
      </c>
      <c r="BH325" s="230">
        <f>IF(N325="sníž. přenesená",J325,0)</f>
        <v>0</v>
      </c>
      <c r="BI325" s="230">
        <f>IF(N325="nulová",J325,0)</f>
        <v>0</v>
      </c>
      <c r="BJ325" s="17" t="s">
        <v>86</v>
      </c>
      <c r="BK325" s="230">
        <f>ROUND(I325*H325,2)</f>
        <v>0</v>
      </c>
      <c r="BL325" s="17" t="s">
        <v>188</v>
      </c>
      <c r="BM325" s="229" t="s">
        <v>591</v>
      </c>
    </row>
    <row r="326" s="2" customFormat="1">
      <c r="A326" s="38"/>
      <c r="B326" s="39"/>
      <c r="C326" s="40"/>
      <c r="D326" s="231" t="s">
        <v>189</v>
      </c>
      <c r="E326" s="40"/>
      <c r="F326" s="232" t="s">
        <v>3844</v>
      </c>
      <c r="G326" s="40"/>
      <c r="H326" s="40"/>
      <c r="I326" s="233"/>
      <c r="J326" s="40"/>
      <c r="K326" s="40"/>
      <c r="L326" s="44"/>
      <c r="M326" s="234"/>
      <c r="N326" s="235"/>
      <c r="O326" s="91"/>
      <c r="P326" s="91"/>
      <c r="Q326" s="91"/>
      <c r="R326" s="91"/>
      <c r="S326" s="91"/>
      <c r="T326" s="92"/>
      <c r="U326" s="38"/>
      <c r="V326" s="38"/>
      <c r="W326" s="38"/>
      <c r="X326" s="38"/>
      <c r="Y326" s="38"/>
      <c r="Z326" s="38"/>
      <c r="AA326" s="38"/>
      <c r="AB326" s="38"/>
      <c r="AC326" s="38"/>
      <c r="AD326" s="38"/>
      <c r="AE326" s="38"/>
      <c r="AT326" s="17" t="s">
        <v>189</v>
      </c>
      <c r="AU326" s="17" t="s">
        <v>127</v>
      </c>
    </row>
    <row r="327" s="13" customFormat="1">
      <c r="A327" s="13"/>
      <c r="B327" s="236"/>
      <c r="C327" s="237"/>
      <c r="D327" s="238" t="s">
        <v>191</v>
      </c>
      <c r="E327" s="239" t="s">
        <v>1</v>
      </c>
      <c r="F327" s="240" t="s">
        <v>3845</v>
      </c>
      <c r="G327" s="237"/>
      <c r="H327" s="241">
        <v>1.5</v>
      </c>
      <c r="I327" s="242"/>
      <c r="J327" s="237"/>
      <c r="K327" s="237"/>
      <c r="L327" s="243"/>
      <c r="M327" s="244"/>
      <c r="N327" s="245"/>
      <c r="O327" s="245"/>
      <c r="P327" s="245"/>
      <c r="Q327" s="245"/>
      <c r="R327" s="245"/>
      <c r="S327" s="245"/>
      <c r="T327" s="246"/>
      <c r="U327" s="13"/>
      <c r="V327" s="13"/>
      <c r="W327" s="13"/>
      <c r="X327" s="13"/>
      <c r="Y327" s="13"/>
      <c r="Z327" s="13"/>
      <c r="AA327" s="13"/>
      <c r="AB327" s="13"/>
      <c r="AC327" s="13"/>
      <c r="AD327" s="13"/>
      <c r="AE327" s="13"/>
      <c r="AT327" s="247" t="s">
        <v>191</v>
      </c>
      <c r="AU327" s="247" t="s">
        <v>127</v>
      </c>
      <c r="AV327" s="13" t="s">
        <v>127</v>
      </c>
      <c r="AW327" s="13" t="s">
        <v>36</v>
      </c>
      <c r="AX327" s="13" t="s">
        <v>79</v>
      </c>
      <c r="AY327" s="247" t="s">
        <v>181</v>
      </c>
    </row>
    <row r="328" s="14" customFormat="1">
      <c r="A328" s="14"/>
      <c r="B328" s="248"/>
      <c r="C328" s="249"/>
      <c r="D328" s="238" t="s">
        <v>191</v>
      </c>
      <c r="E328" s="250" t="s">
        <v>1</v>
      </c>
      <c r="F328" s="251" t="s">
        <v>193</v>
      </c>
      <c r="G328" s="249"/>
      <c r="H328" s="252">
        <v>1.5</v>
      </c>
      <c r="I328" s="253"/>
      <c r="J328" s="249"/>
      <c r="K328" s="249"/>
      <c r="L328" s="254"/>
      <c r="M328" s="255"/>
      <c r="N328" s="256"/>
      <c r="O328" s="256"/>
      <c r="P328" s="256"/>
      <c r="Q328" s="256"/>
      <c r="R328" s="256"/>
      <c r="S328" s="256"/>
      <c r="T328" s="257"/>
      <c r="U328" s="14"/>
      <c r="V328" s="14"/>
      <c r="W328" s="14"/>
      <c r="X328" s="14"/>
      <c r="Y328" s="14"/>
      <c r="Z328" s="14"/>
      <c r="AA328" s="14"/>
      <c r="AB328" s="14"/>
      <c r="AC328" s="14"/>
      <c r="AD328" s="14"/>
      <c r="AE328" s="14"/>
      <c r="AT328" s="258" t="s">
        <v>191</v>
      </c>
      <c r="AU328" s="258" t="s">
        <v>127</v>
      </c>
      <c r="AV328" s="14" t="s">
        <v>188</v>
      </c>
      <c r="AW328" s="14" t="s">
        <v>36</v>
      </c>
      <c r="AX328" s="14" t="s">
        <v>86</v>
      </c>
      <c r="AY328" s="258" t="s">
        <v>181</v>
      </c>
    </row>
    <row r="329" s="2" customFormat="1" ht="37.8" customHeight="1">
      <c r="A329" s="38"/>
      <c r="B329" s="39"/>
      <c r="C329" s="218" t="s">
        <v>593</v>
      </c>
      <c r="D329" s="218" t="s">
        <v>183</v>
      </c>
      <c r="E329" s="219" t="s">
        <v>3846</v>
      </c>
      <c r="F329" s="220" t="s">
        <v>3847</v>
      </c>
      <c r="G329" s="221" t="s">
        <v>241</v>
      </c>
      <c r="H329" s="222">
        <v>41</v>
      </c>
      <c r="I329" s="223"/>
      <c r="J329" s="224">
        <f>ROUND(I329*H329,2)</f>
        <v>0</v>
      </c>
      <c r="K329" s="220" t="s">
        <v>187</v>
      </c>
      <c r="L329" s="44"/>
      <c r="M329" s="225" t="s">
        <v>1</v>
      </c>
      <c r="N329" s="226" t="s">
        <v>44</v>
      </c>
      <c r="O329" s="91"/>
      <c r="P329" s="227">
        <f>O329*H329</f>
        <v>0</v>
      </c>
      <c r="Q329" s="227">
        <v>0</v>
      </c>
      <c r="R329" s="227">
        <f>Q329*H329</f>
        <v>0</v>
      </c>
      <c r="S329" s="227">
        <v>0</v>
      </c>
      <c r="T329" s="228">
        <f>S329*H329</f>
        <v>0</v>
      </c>
      <c r="U329" s="38"/>
      <c r="V329" s="38"/>
      <c r="W329" s="38"/>
      <c r="X329" s="38"/>
      <c r="Y329" s="38"/>
      <c r="Z329" s="38"/>
      <c r="AA329" s="38"/>
      <c r="AB329" s="38"/>
      <c r="AC329" s="38"/>
      <c r="AD329" s="38"/>
      <c r="AE329" s="38"/>
      <c r="AR329" s="229" t="s">
        <v>188</v>
      </c>
      <c r="AT329" s="229" t="s">
        <v>183</v>
      </c>
      <c r="AU329" s="229" t="s">
        <v>127</v>
      </c>
      <c r="AY329" s="17" t="s">
        <v>181</v>
      </c>
      <c r="BE329" s="230">
        <f>IF(N329="základní",J329,0)</f>
        <v>0</v>
      </c>
      <c r="BF329" s="230">
        <f>IF(N329="snížená",J329,0)</f>
        <v>0</v>
      </c>
      <c r="BG329" s="230">
        <f>IF(N329="zákl. přenesená",J329,0)</f>
        <v>0</v>
      </c>
      <c r="BH329" s="230">
        <f>IF(N329="sníž. přenesená",J329,0)</f>
        <v>0</v>
      </c>
      <c r="BI329" s="230">
        <f>IF(N329="nulová",J329,0)</f>
        <v>0</v>
      </c>
      <c r="BJ329" s="17" t="s">
        <v>86</v>
      </c>
      <c r="BK329" s="230">
        <f>ROUND(I329*H329,2)</f>
        <v>0</v>
      </c>
      <c r="BL329" s="17" t="s">
        <v>188</v>
      </c>
      <c r="BM329" s="229" t="s">
        <v>596</v>
      </c>
    </row>
    <row r="330" s="2" customFormat="1">
      <c r="A330" s="38"/>
      <c r="B330" s="39"/>
      <c r="C330" s="40"/>
      <c r="D330" s="231" t="s">
        <v>189</v>
      </c>
      <c r="E330" s="40"/>
      <c r="F330" s="232" t="s">
        <v>3848</v>
      </c>
      <c r="G330" s="40"/>
      <c r="H330" s="40"/>
      <c r="I330" s="233"/>
      <c r="J330" s="40"/>
      <c r="K330" s="40"/>
      <c r="L330" s="44"/>
      <c r="M330" s="234"/>
      <c r="N330" s="235"/>
      <c r="O330" s="91"/>
      <c r="P330" s="91"/>
      <c r="Q330" s="91"/>
      <c r="R330" s="91"/>
      <c r="S330" s="91"/>
      <c r="T330" s="92"/>
      <c r="U330" s="38"/>
      <c r="V330" s="38"/>
      <c r="W330" s="38"/>
      <c r="X330" s="38"/>
      <c r="Y330" s="38"/>
      <c r="Z330" s="38"/>
      <c r="AA330" s="38"/>
      <c r="AB330" s="38"/>
      <c r="AC330" s="38"/>
      <c r="AD330" s="38"/>
      <c r="AE330" s="38"/>
      <c r="AT330" s="17" t="s">
        <v>189</v>
      </c>
      <c r="AU330" s="17" t="s">
        <v>127</v>
      </c>
    </row>
    <row r="331" s="13" customFormat="1">
      <c r="A331" s="13"/>
      <c r="B331" s="236"/>
      <c r="C331" s="237"/>
      <c r="D331" s="238" t="s">
        <v>191</v>
      </c>
      <c r="E331" s="239" t="s">
        <v>1</v>
      </c>
      <c r="F331" s="240" t="s">
        <v>3849</v>
      </c>
      <c r="G331" s="237"/>
      <c r="H331" s="241">
        <v>41</v>
      </c>
      <c r="I331" s="242"/>
      <c r="J331" s="237"/>
      <c r="K331" s="237"/>
      <c r="L331" s="243"/>
      <c r="M331" s="244"/>
      <c r="N331" s="245"/>
      <c r="O331" s="245"/>
      <c r="P331" s="245"/>
      <c r="Q331" s="245"/>
      <c r="R331" s="245"/>
      <c r="S331" s="245"/>
      <c r="T331" s="246"/>
      <c r="U331" s="13"/>
      <c r="V331" s="13"/>
      <c r="W331" s="13"/>
      <c r="X331" s="13"/>
      <c r="Y331" s="13"/>
      <c r="Z331" s="13"/>
      <c r="AA331" s="13"/>
      <c r="AB331" s="13"/>
      <c r="AC331" s="13"/>
      <c r="AD331" s="13"/>
      <c r="AE331" s="13"/>
      <c r="AT331" s="247" t="s">
        <v>191</v>
      </c>
      <c r="AU331" s="247" t="s">
        <v>127</v>
      </c>
      <c r="AV331" s="13" t="s">
        <v>127</v>
      </c>
      <c r="AW331" s="13" t="s">
        <v>36</v>
      </c>
      <c r="AX331" s="13" t="s">
        <v>79</v>
      </c>
      <c r="AY331" s="247" t="s">
        <v>181</v>
      </c>
    </row>
    <row r="332" s="14" customFormat="1">
      <c r="A332" s="14"/>
      <c r="B332" s="248"/>
      <c r="C332" s="249"/>
      <c r="D332" s="238" t="s">
        <v>191</v>
      </c>
      <c r="E332" s="250" t="s">
        <v>1</v>
      </c>
      <c r="F332" s="251" t="s">
        <v>193</v>
      </c>
      <c r="G332" s="249"/>
      <c r="H332" s="252">
        <v>41</v>
      </c>
      <c r="I332" s="253"/>
      <c r="J332" s="249"/>
      <c r="K332" s="249"/>
      <c r="L332" s="254"/>
      <c r="M332" s="255"/>
      <c r="N332" s="256"/>
      <c r="O332" s="256"/>
      <c r="P332" s="256"/>
      <c r="Q332" s="256"/>
      <c r="R332" s="256"/>
      <c r="S332" s="256"/>
      <c r="T332" s="257"/>
      <c r="U332" s="14"/>
      <c r="V332" s="14"/>
      <c r="W332" s="14"/>
      <c r="X332" s="14"/>
      <c r="Y332" s="14"/>
      <c r="Z332" s="14"/>
      <c r="AA332" s="14"/>
      <c r="AB332" s="14"/>
      <c r="AC332" s="14"/>
      <c r="AD332" s="14"/>
      <c r="AE332" s="14"/>
      <c r="AT332" s="258" t="s">
        <v>191</v>
      </c>
      <c r="AU332" s="258" t="s">
        <v>127</v>
      </c>
      <c r="AV332" s="14" t="s">
        <v>188</v>
      </c>
      <c r="AW332" s="14" t="s">
        <v>36</v>
      </c>
      <c r="AX332" s="14" t="s">
        <v>86</v>
      </c>
      <c r="AY332" s="258" t="s">
        <v>181</v>
      </c>
    </row>
    <row r="333" s="2" customFormat="1" ht="37.8" customHeight="1">
      <c r="A333" s="38"/>
      <c r="B333" s="39"/>
      <c r="C333" s="218" t="s">
        <v>390</v>
      </c>
      <c r="D333" s="218" t="s">
        <v>183</v>
      </c>
      <c r="E333" s="219" t="s">
        <v>3850</v>
      </c>
      <c r="F333" s="220" t="s">
        <v>3851</v>
      </c>
      <c r="G333" s="221" t="s">
        <v>227</v>
      </c>
      <c r="H333" s="222">
        <v>1.5</v>
      </c>
      <c r="I333" s="223"/>
      <c r="J333" s="224">
        <f>ROUND(I333*H333,2)</f>
        <v>0</v>
      </c>
      <c r="K333" s="220" t="s">
        <v>187</v>
      </c>
      <c r="L333" s="44"/>
      <c r="M333" s="225" t="s">
        <v>1</v>
      </c>
      <c r="N333" s="226" t="s">
        <v>44</v>
      </c>
      <c r="O333" s="91"/>
      <c r="P333" s="227">
        <f>O333*H333</f>
        <v>0</v>
      </c>
      <c r="Q333" s="227">
        <v>0</v>
      </c>
      <c r="R333" s="227">
        <f>Q333*H333</f>
        <v>0</v>
      </c>
      <c r="S333" s="227">
        <v>0</v>
      </c>
      <c r="T333" s="228">
        <f>S333*H333</f>
        <v>0</v>
      </c>
      <c r="U333" s="38"/>
      <c r="V333" s="38"/>
      <c r="W333" s="38"/>
      <c r="X333" s="38"/>
      <c r="Y333" s="38"/>
      <c r="Z333" s="38"/>
      <c r="AA333" s="38"/>
      <c r="AB333" s="38"/>
      <c r="AC333" s="38"/>
      <c r="AD333" s="38"/>
      <c r="AE333" s="38"/>
      <c r="AR333" s="229" t="s">
        <v>188</v>
      </c>
      <c r="AT333" s="229" t="s">
        <v>183</v>
      </c>
      <c r="AU333" s="229" t="s">
        <v>127</v>
      </c>
      <c r="AY333" s="17" t="s">
        <v>181</v>
      </c>
      <c r="BE333" s="230">
        <f>IF(N333="základní",J333,0)</f>
        <v>0</v>
      </c>
      <c r="BF333" s="230">
        <f>IF(N333="snížená",J333,0)</f>
        <v>0</v>
      </c>
      <c r="BG333" s="230">
        <f>IF(N333="zákl. přenesená",J333,0)</f>
        <v>0</v>
      </c>
      <c r="BH333" s="230">
        <f>IF(N333="sníž. přenesená",J333,0)</f>
        <v>0</v>
      </c>
      <c r="BI333" s="230">
        <f>IF(N333="nulová",J333,0)</f>
        <v>0</v>
      </c>
      <c r="BJ333" s="17" t="s">
        <v>86</v>
      </c>
      <c r="BK333" s="230">
        <f>ROUND(I333*H333,2)</f>
        <v>0</v>
      </c>
      <c r="BL333" s="17" t="s">
        <v>188</v>
      </c>
      <c r="BM333" s="229" t="s">
        <v>602</v>
      </c>
    </row>
    <row r="334" s="2" customFormat="1">
      <c r="A334" s="38"/>
      <c r="B334" s="39"/>
      <c r="C334" s="40"/>
      <c r="D334" s="231" t="s">
        <v>189</v>
      </c>
      <c r="E334" s="40"/>
      <c r="F334" s="232" t="s">
        <v>3852</v>
      </c>
      <c r="G334" s="40"/>
      <c r="H334" s="40"/>
      <c r="I334" s="233"/>
      <c r="J334" s="40"/>
      <c r="K334" s="40"/>
      <c r="L334" s="44"/>
      <c r="M334" s="234"/>
      <c r="N334" s="235"/>
      <c r="O334" s="91"/>
      <c r="P334" s="91"/>
      <c r="Q334" s="91"/>
      <c r="R334" s="91"/>
      <c r="S334" s="91"/>
      <c r="T334" s="92"/>
      <c r="U334" s="38"/>
      <c r="V334" s="38"/>
      <c r="W334" s="38"/>
      <c r="X334" s="38"/>
      <c r="Y334" s="38"/>
      <c r="Z334" s="38"/>
      <c r="AA334" s="38"/>
      <c r="AB334" s="38"/>
      <c r="AC334" s="38"/>
      <c r="AD334" s="38"/>
      <c r="AE334" s="38"/>
      <c r="AT334" s="17" t="s">
        <v>189</v>
      </c>
      <c r="AU334" s="17" t="s">
        <v>127</v>
      </c>
    </row>
    <row r="335" s="2" customFormat="1" ht="49.05" customHeight="1">
      <c r="A335" s="38"/>
      <c r="B335" s="39"/>
      <c r="C335" s="218" t="s">
        <v>604</v>
      </c>
      <c r="D335" s="218" t="s">
        <v>183</v>
      </c>
      <c r="E335" s="219" t="s">
        <v>3853</v>
      </c>
      <c r="F335" s="220" t="s">
        <v>3854</v>
      </c>
      <c r="G335" s="221" t="s">
        <v>241</v>
      </c>
      <c r="H335" s="222">
        <v>23</v>
      </c>
      <c r="I335" s="223"/>
      <c r="J335" s="224">
        <f>ROUND(I335*H335,2)</f>
        <v>0</v>
      </c>
      <c r="K335" s="220" t="s">
        <v>187</v>
      </c>
      <c r="L335" s="44"/>
      <c r="M335" s="225" t="s">
        <v>1</v>
      </c>
      <c r="N335" s="226" t="s">
        <v>44</v>
      </c>
      <c r="O335" s="91"/>
      <c r="P335" s="227">
        <f>O335*H335</f>
        <v>0</v>
      </c>
      <c r="Q335" s="227">
        <v>0</v>
      </c>
      <c r="R335" s="227">
        <f>Q335*H335</f>
        <v>0</v>
      </c>
      <c r="S335" s="227">
        <v>0</v>
      </c>
      <c r="T335" s="228">
        <f>S335*H335</f>
        <v>0</v>
      </c>
      <c r="U335" s="38"/>
      <c r="V335" s="38"/>
      <c r="W335" s="38"/>
      <c r="X335" s="38"/>
      <c r="Y335" s="38"/>
      <c r="Z335" s="38"/>
      <c r="AA335" s="38"/>
      <c r="AB335" s="38"/>
      <c r="AC335" s="38"/>
      <c r="AD335" s="38"/>
      <c r="AE335" s="38"/>
      <c r="AR335" s="229" t="s">
        <v>188</v>
      </c>
      <c r="AT335" s="229" t="s">
        <v>183</v>
      </c>
      <c r="AU335" s="229" t="s">
        <v>127</v>
      </c>
      <c r="AY335" s="17" t="s">
        <v>181</v>
      </c>
      <c r="BE335" s="230">
        <f>IF(N335="základní",J335,0)</f>
        <v>0</v>
      </c>
      <c r="BF335" s="230">
        <f>IF(N335="snížená",J335,0)</f>
        <v>0</v>
      </c>
      <c r="BG335" s="230">
        <f>IF(N335="zákl. přenesená",J335,0)</f>
        <v>0</v>
      </c>
      <c r="BH335" s="230">
        <f>IF(N335="sníž. přenesená",J335,0)</f>
        <v>0</v>
      </c>
      <c r="BI335" s="230">
        <f>IF(N335="nulová",J335,0)</f>
        <v>0</v>
      </c>
      <c r="BJ335" s="17" t="s">
        <v>86</v>
      </c>
      <c r="BK335" s="230">
        <f>ROUND(I335*H335,2)</f>
        <v>0</v>
      </c>
      <c r="BL335" s="17" t="s">
        <v>188</v>
      </c>
      <c r="BM335" s="229" t="s">
        <v>607</v>
      </c>
    </row>
    <row r="336" s="2" customFormat="1">
      <c r="A336" s="38"/>
      <c r="B336" s="39"/>
      <c r="C336" s="40"/>
      <c r="D336" s="231" t="s">
        <v>189</v>
      </c>
      <c r="E336" s="40"/>
      <c r="F336" s="232" t="s">
        <v>3855</v>
      </c>
      <c r="G336" s="40"/>
      <c r="H336" s="40"/>
      <c r="I336" s="233"/>
      <c r="J336" s="40"/>
      <c r="K336" s="40"/>
      <c r="L336" s="44"/>
      <c r="M336" s="234"/>
      <c r="N336" s="235"/>
      <c r="O336" s="91"/>
      <c r="P336" s="91"/>
      <c r="Q336" s="91"/>
      <c r="R336" s="91"/>
      <c r="S336" s="91"/>
      <c r="T336" s="92"/>
      <c r="U336" s="38"/>
      <c r="V336" s="38"/>
      <c r="W336" s="38"/>
      <c r="X336" s="38"/>
      <c r="Y336" s="38"/>
      <c r="Z336" s="38"/>
      <c r="AA336" s="38"/>
      <c r="AB336" s="38"/>
      <c r="AC336" s="38"/>
      <c r="AD336" s="38"/>
      <c r="AE336" s="38"/>
      <c r="AT336" s="17" t="s">
        <v>189</v>
      </c>
      <c r="AU336" s="17" t="s">
        <v>127</v>
      </c>
    </row>
    <row r="337" s="2" customFormat="1" ht="24.15" customHeight="1">
      <c r="A337" s="38"/>
      <c r="B337" s="39"/>
      <c r="C337" s="259" t="s">
        <v>395</v>
      </c>
      <c r="D337" s="259" t="s">
        <v>238</v>
      </c>
      <c r="E337" s="260" t="s">
        <v>3856</v>
      </c>
      <c r="F337" s="261" t="s">
        <v>3857</v>
      </c>
      <c r="G337" s="262" t="s">
        <v>241</v>
      </c>
      <c r="H337" s="263">
        <v>23.460000000000001</v>
      </c>
      <c r="I337" s="264"/>
      <c r="J337" s="265">
        <f>ROUND(I337*H337,2)</f>
        <v>0</v>
      </c>
      <c r="K337" s="261" t="s">
        <v>187</v>
      </c>
      <c r="L337" s="266"/>
      <c r="M337" s="267" t="s">
        <v>1</v>
      </c>
      <c r="N337" s="268" t="s">
        <v>44</v>
      </c>
      <c r="O337" s="91"/>
      <c r="P337" s="227">
        <f>O337*H337</f>
        <v>0</v>
      </c>
      <c r="Q337" s="227">
        <v>0</v>
      </c>
      <c r="R337" s="227">
        <f>Q337*H337</f>
        <v>0</v>
      </c>
      <c r="S337" s="227">
        <v>0</v>
      </c>
      <c r="T337" s="228">
        <f>S337*H337</f>
        <v>0</v>
      </c>
      <c r="U337" s="38"/>
      <c r="V337" s="38"/>
      <c r="W337" s="38"/>
      <c r="X337" s="38"/>
      <c r="Y337" s="38"/>
      <c r="Z337" s="38"/>
      <c r="AA337" s="38"/>
      <c r="AB337" s="38"/>
      <c r="AC337" s="38"/>
      <c r="AD337" s="38"/>
      <c r="AE337" s="38"/>
      <c r="AR337" s="229" t="s">
        <v>208</v>
      </c>
      <c r="AT337" s="229" t="s">
        <v>238</v>
      </c>
      <c r="AU337" s="229" t="s">
        <v>127</v>
      </c>
      <c r="AY337" s="17" t="s">
        <v>181</v>
      </c>
      <c r="BE337" s="230">
        <f>IF(N337="základní",J337,0)</f>
        <v>0</v>
      </c>
      <c r="BF337" s="230">
        <f>IF(N337="snížená",J337,0)</f>
        <v>0</v>
      </c>
      <c r="BG337" s="230">
        <f>IF(N337="zákl. přenesená",J337,0)</f>
        <v>0</v>
      </c>
      <c r="BH337" s="230">
        <f>IF(N337="sníž. přenesená",J337,0)</f>
        <v>0</v>
      </c>
      <c r="BI337" s="230">
        <f>IF(N337="nulová",J337,0)</f>
        <v>0</v>
      </c>
      <c r="BJ337" s="17" t="s">
        <v>86</v>
      </c>
      <c r="BK337" s="230">
        <f>ROUND(I337*H337,2)</f>
        <v>0</v>
      </c>
      <c r="BL337" s="17" t="s">
        <v>188</v>
      </c>
      <c r="BM337" s="229" t="s">
        <v>612</v>
      </c>
    </row>
    <row r="338" s="13" customFormat="1">
      <c r="A338" s="13"/>
      <c r="B338" s="236"/>
      <c r="C338" s="237"/>
      <c r="D338" s="238" t="s">
        <v>191</v>
      </c>
      <c r="E338" s="239" t="s">
        <v>1</v>
      </c>
      <c r="F338" s="240" t="s">
        <v>3858</v>
      </c>
      <c r="G338" s="237"/>
      <c r="H338" s="241">
        <v>23.460000000000001</v>
      </c>
      <c r="I338" s="242"/>
      <c r="J338" s="237"/>
      <c r="K338" s="237"/>
      <c r="L338" s="243"/>
      <c r="M338" s="244"/>
      <c r="N338" s="245"/>
      <c r="O338" s="245"/>
      <c r="P338" s="245"/>
      <c r="Q338" s="245"/>
      <c r="R338" s="245"/>
      <c r="S338" s="245"/>
      <c r="T338" s="246"/>
      <c r="U338" s="13"/>
      <c r="V338" s="13"/>
      <c r="W338" s="13"/>
      <c r="X338" s="13"/>
      <c r="Y338" s="13"/>
      <c r="Z338" s="13"/>
      <c r="AA338" s="13"/>
      <c r="AB338" s="13"/>
      <c r="AC338" s="13"/>
      <c r="AD338" s="13"/>
      <c r="AE338" s="13"/>
      <c r="AT338" s="247" t="s">
        <v>191</v>
      </c>
      <c r="AU338" s="247" t="s">
        <v>127</v>
      </c>
      <c r="AV338" s="13" t="s">
        <v>127</v>
      </c>
      <c r="AW338" s="13" t="s">
        <v>36</v>
      </c>
      <c r="AX338" s="13" t="s">
        <v>79</v>
      </c>
      <c r="AY338" s="247" t="s">
        <v>181</v>
      </c>
    </row>
    <row r="339" s="14" customFormat="1">
      <c r="A339" s="14"/>
      <c r="B339" s="248"/>
      <c r="C339" s="249"/>
      <c r="D339" s="238" t="s">
        <v>191</v>
      </c>
      <c r="E339" s="250" t="s">
        <v>1</v>
      </c>
      <c r="F339" s="251" t="s">
        <v>193</v>
      </c>
      <c r="G339" s="249"/>
      <c r="H339" s="252">
        <v>23.460000000000001</v>
      </c>
      <c r="I339" s="253"/>
      <c r="J339" s="249"/>
      <c r="K339" s="249"/>
      <c r="L339" s="254"/>
      <c r="M339" s="255"/>
      <c r="N339" s="256"/>
      <c r="O339" s="256"/>
      <c r="P339" s="256"/>
      <c r="Q339" s="256"/>
      <c r="R339" s="256"/>
      <c r="S339" s="256"/>
      <c r="T339" s="257"/>
      <c r="U339" s="14"/>
      <c r="V339" s="14"/>
      <c r="W339" s="14"/>
      <c r="X339" s="14"/>
      <c r="Y339" s="14"/>
      <c r="Z339" s="14"/>
      <c r="AA339" s="14"/>
      <c r="AB339" s="14"/>
      <c r="AC339" s="14"/>
      <c r="AD339" s="14"/>
      <c r="AE339" s="14"/>
      <c r="AT339" s="258" t="s">
        <v>191</v>
      </c>
      <c r="AU339" s="258" t="s">
        <v>127</v>
      </c>
      <c r="AV339" s="14" t="s">
        <v>188</v>
      </c>
      <c r="AW339" s="14" t="s">
        <v>36</v>
      </c>
      <c r="AX339" s="14" t="s">
        <v>86</v>
      </c>
      <c r="AY339" s="258" t="s">
        <v>181</v>
      </c>
    </row>
    <row r="340" s="2" customFormat="1" ht="49.05" customHeight="1">
      <c r="A340" s="38"/>
      <c r="B340" s="39"/>
      <c r="C340" s="218" t="s">
        <v>614</v>
      </c>
      <c r="D340" s="218" t="s">
        <v>183</v>
      </c>
      <c r="E340" s="219" t="s">
        <v>3853</v>
      </c>
      <c r="F340" s="220" t="s">
        <v>3854</v>
      </c>
      <c r="G340" s="221" t="s">
        <v>241</v>
      </c>
      <c r="H340" s="222">
        <v>90</v>
      </c>
      <c r="I340" s="223"/>
      <c r="J340" s="224">
        <f>ROUND(I340*H340,2)</f>
        <v>0</v>
      </c>
      <c r="K340" s="220" t="s">
        <v>187</v>
      </c>
      <c r="L340" s="44"/>
      <c r="M340" s="225" t="s">
        <v>1</v>
      </c>
      <c r="N340" s="226" t="s">
        <v>44</v>
      </c>
      <c r="O340" s="91"/>
      <c r="P340" s="227">
        <f>O340*H340</f>
        <v>0</v>
      </c>
      <c r="Q340" s="227">
        <v>0</v>
      </c>
      <c r="R340" s="227">
        <f>Q340*H340</f>
        <v>0</v>
      </c>
      <c r="S340" s="227">
        <v>0</v>
      </c>
      <c r="T340" s="228">
        <f>S340*H340</f>
        <v>0</v>
      </c>
      <c r="U340" s="38"/>
      <c r="V340" s="38"/>
      <c r="W340" s="38"/>
      <c r="X340" s="38"/>
      <c r="Y340" s="38"/>
      <c r="Z340" s="38"/>
      <c r="AA340" s="38"/>
      <c r="AB340" s="38"/>
      <c r="AC340" s="38"/>
      <c r="AD340" s="38"/>
      <c r="AE340" s="38"/>
      <c r="AR340" s="229" t="s">
        <v>188</v>
      </c>
      <c r="AT340" s="229" t="s">
        <v>183</v>
      </c>
      <c r="AU340" s="229" t="s">
        <v>127</v>
      </c>
      <c r="AY340" s="17" t="s">
        <v>181</v>
      </c>
      <c r="BE340" s="230">
        <f>IF(N340="základní",J340,0)</f>
        <v>0</v>
      </c>
      <c r="BF340" s="230">
        <f>IF(N340="snížená",J340,0)</f>
        <v>0</v>
      </c>
      <c r="BG340" s="230">
        <f>IF(N340="zákl. přenesená",J340,0)</f>
        <v>0</v>
      </c>
      <c r="BH340" s="230">
        <f>IF(N340="sníž. přenesená",J340,0)</f>
        <v>0</v>
      </c>
      <c r="BI340" s="230">
        <f>IF(N340="nulová",J340,0)</f>
        <v>0</v>
      </c>
      <c r="BJ340" s="17" t="s">
        <v>86</v>
      </c>
      <c r="BK340" s="230">
        <f>ROUND(I340*H340,2)</f>
        <v>0</v>
      </c>
      <c r="BL340" s="17" t="s">
        <v>188</v>
      </c>
      <c r="BM340" s="229" t="s">
        <v>617</v>
      </c>
    </row>
    <row r="341" s="2" customFormat="1">
      <c r="A341" s="38"/>
      <c r="B341" s="39"/>
      <c r="C341" s="40"/>
      <c r="D341" s="231" t="s">
        <v>189</v>
      </c>
      <c r="E341" s="40"/>
      <c r="F341" s="232" t="s">
        <v>3855</v>
      </c>
      <c r="G341" s="40"/>
      <c r="H341" s="40"/>
      <c r="I341" s="233"/>
      <c r="J341" s="40"/>
      <c r="K341" s="40"/>
      <c r="L341" s="44"/>
      <c r="M341" s="234"/>
      <c r="N341" s="235"/>
      <c r="O341" s="91"/>
      <c r="P341" s="91"/>
      <c r="Q341" s="91"/>
      <c r="R341" s="91"/>
      <c r="S341" s="91"/>
      <c r="T341" s="92"/>
      <c r="U341" s="38"/>
      <c r="V341" s="38"/>
      <c r="W341" s="38"/>
      <c r="X341" s="38"/>
      <c r="Y341" s="38"/>
      <c r="Z341" s="38"/>
      <c r="AA341" s="38"/>
      <c r="AB341" s="38"/>
      <c r="AC341" s="38"/>
      <c r="AD341" s="38"/>
      <c r="AE341" s="38"/>
      <c r="AT341" s="17" t="s">
        <v>189</v>
      </c>
      <c r="AU341" s="17" t="s">
        <v>127</v>
      </c>
    </row>
    <row r="342" s="2" customFormat="1" ht="16.5" customHeight="1">
      <c r="A342" s="38"/>
      <c r="B342" s="39"/>
      <c r="C342" s="259" t="s">
        <v>401</v>
      </c>
      <c r="D342" s="259" t="s">
        <v>238</v>
      </c>
      <c r="E342" s="260" t="s">
        <v>3859</v>
      </c>
      <c r="F342" s="261" t="s">
        <v>3860</v>
      </c>
      <c r="G342" s="262" t="s">
        <v>241</v>
      </c>
      <c r="H342" s="263">
        <v>91.799999999999997</v>
      </c>
      <c r="I342" s="264"/>
      <c r="J342" s="265">
        <f>ROUND(I342*H342,2)</f>
        <v>0</v>
      </c>
      <c r="K342" s="261" t="s">
        <v>187</v>
      </c>
      <c r="L342" s="266"/>
      <c r="M342" s="267" t="s">
        <v>1</v>
      </c>
      <c r="N342" s="268" t="s">
        <v>44</v>
      </c>
      <c r="O342" s="91"/>
      <c r="P342" s="227">
        <f>O342*H342</f>
        <v>0</v>
      </c>
      <c r="Q342" s="227">
        <v>0</v>
      </c>
      <c r="R342" s="227">
        <f>Q342*H342</f>
        <v>0</v>
      </c>
      <c r="S342" s="227">
        <v>0</v>
      </c>
      <c r="T342" s="228">
        <f>S342*H342</f>
        <v>0</v>
      </c>
      <c r="U342" s="38"/>
      <c r="V342" s="38"/>
      <c r="W342" s="38"/>
      <c r="X342" s="38"/>
      <c r="Y342" s="38"/>
      <c r="Z342" s="38"/>
      <c r="AA342" s="38"/>
      <c r="AB342" s="38"/>
      <c r="AC342" s="38"/>
      <c r="AD342" s="38"/>
      <c r="AE342" s="38"/>
      <c r="AR342" s="229" t="s">
        <v>208</v>
      </c>
      <c r="AT342" s="229" t="s">
        <v>238</v>
      </c>
      <c r="AU342" s="229" t="s">
        <v>127</v>
      </c>
      <c r="AY342" s="17" t="s">
        <v>181</v>
      </c>
      <c r="BE342" s="230">
        <f>IF(N342="základní",J342,0)</f>
        <v>0</v>
      </c>
      <c r="BF342" s="230">
        <f>IF(N342="snížená",J342,0)</f>
        <v>0</v>
      </c>
      <c r="BG342" s="230">
        <f>IF(N342="zákl. přenesená",J342,0)</f>
        <v>0</v>
      </c>
      <c r="BH342" s="230">
        <f>IF(N342="sníž. přenesená",J342,0)</f>
        <v>0</v>
      </c>
      <c r="BI342" s="230">
        <f>IF(N342="nulová",J342,0)</f>
        <v>0</v>
      </c>
      <c r="BJ342" s="17" t="s">
        <v>86</v>
      </c>
      <c r="BK342" s="230">
        <f>ROUND(I342*H342,2)</f>
        <v>0</v>
      </c>
      <c r="BL342" s="17" t="s">
        <v>188</v>
      </c>
      <c r="BM342" s="229" t="s">
        <v>622</v>
      </c>
    </row>
    <row r="343" s="13" customFormat="1">
      <c r="A343" s="13"/>
      <c r="B343" s="236"/>
      <c r="C343" s="237"/>
      <c r="D343" s="238" t="s">
        <v>191</v>
      </c>
      <c r="E343" s="239" t="s">
        <v>1</v>
      </c>
      <c r="F343" s="240" t="s">
        <v>3861</v>
      </c>
      <c r="G343" s="237"/>
      <c r="H343" s="241">
        <v>91.799999999999997</v>
      </c>
      <c r="I343" s="242"/>
      <c r="J343" s="237"/>
      <c r="K343" s="237"/>
      <c r="L343" s="243"/>
      <c r="M343" s="244"/>
      <c r="N343" s="245"/>
      <c r="O343" s="245"/>
      <c r="P343" s="245"/>
      <c r="Q343" s="245"/>
      <c r="R343" s="245"/>
      <c r="S343" s="245"/>
      <c r="T343" s="246"/>
      <c r="U343" s="13"/>
      <c r="V343" s="13"/>
      <c r="W343" s="13"/>
      <c r="X343" s="13"/>
      <c r="Y343" s="13"/>
      <c r="Z343" s="13"/>
      <c r="AA343" s="13"/>
      <c r="AB343" s="13"/>
      <c r="AC343" s="13"/>
      <c r="AD343" s="13"/>
      <c r="AE343" s="13"/>
      <c r="AT343" s="247" t="s">
        <v>191</v>
      </c>
      <c r="AU343" s="247" t="s">
        <v>127</v>
      </c>
      <c r="AV343" s="13" t="s">
        <v>127</v>
      </c>
      <c r="AW343" s="13" t="s">
        <v>36</v>
      </c>
      <c r="AX343" s="13" t="s">
        <v>79</v>
      </c>
      <c r="AY343" s="247" t="s">
        <v>181</v>
      </c>
    </row>
    <row r="344" s="14" customFormat="1">
      <c r="A344" s="14"/>
      <c r="B344" s="248"/>
      <c r="C344" s="249"/>
      <c r="D344" s="238" t="s">
        <v>191</v>
      </c>
      <c r="E344" s="250" t="s">
        <v>1</v>
      </c>
      <c r="F344" s="251" t="s">
        <v>193</v>
      </c>
      <c r="G344" s="249"/>
      <c r="H344" s="252">
        <v>91.799999999999997</v>
      </c>
      <c r="I344" s="253"/>
      <c r="J344" s="249"/>
      <c r="K344" s="249"/>
      <c r="L344" s="254"/>
      <c r="M344" s="255"/>
      <c r="N344" s="256"/>
      <c r="O344" s="256"/>
      <c r="P344" s="256"/>
      <c r="Q344" s="256"/>
      <c r="R344" s="256"/>
      <c r="S344" s="256"/>
      <c r="T344" s="257"/>
      <c r="U344" s="14"/>
      <c r="V344" s="14"/>
      <c r="W344" s="14"/>
      <c r="X344" s="14"/>
      <c r="Y344" s="14"/>
      <c r="Z344" s="14"/>
      <c r="AA344" s="14"/>
      <c r="AB344" s="14"/>
      <c r="AC344" s="14"/>
      <c r="AD344" s="14"/>
      <c r="AE344" s="14"/>
      <c r="AT344" s="258" t="s">
        <v>191</v>
      </c>
      <c r="AU344" s="258" t="s">
        <v>127</v>
      </c>
      <c r="AV344" s="14" t="s">
        <v>188</v>
      </c>
      <c r="AW344" s="14" t="s">
        <v>36</v>
      </c>
      <c r="AX344" s="14" t="s">
        <v>86</v>
      </c>
      <c r="AY344" s="258" t="s">
        <v>181</v>
      </c>
    </row>
    <row r="345" s="2" customFormat="1" ht="49.05" customHeight="1">
      <c r="A345" s="38"/>
      <c r="B345" s="39"/>
      <c r="C345" s="218" t="s">
        <v>624</v>
      </c>
      <c r="D345" s="218" t="s">
        <v>183</v>
      </c>
      <c r="E345" s="219" t="s">
        <v>3862</v>
      </c>
      <c r="F345" s="220" t="s">
        <v>3863</v>
      </c>
      <c r="G345" s="221" t="s">
        <v>241</v>
      </c>
      <c r="H345" s="222">
        <v>222</v>
      </c>
      <c r="I345" s="223"/>
      <c r="J345" s="224">
        <f>ROUND(I345*H345,2)</f>
        <v>0</v>
      </c>
      <c r="K345" s="220" t="s">
        <v>187</v>
      </c>
      <c r="L345" s="44"/>
      <c r="M345" s="225" t="s">
        <v>1</v>
      </c>
      <c r="N345" s="226" t="s">
        <v>44</v>
      </c>
      <c r="O345" s="91"/>
      <c r="P345" s="227">
        <f>O345*H345</f>
        <v>0</v>
      </c>
      <c r="Q345" s="227">
        <v>0</v>
      </c>
      <c r="R345" s="227">
        <f>Q345*H345</f>
        <v>0</v>
      </c>
      <c r="S345" s="227">
        <v>0</v>
      </c>
      <c r="T345" s="228">
        <f>S345*H345</f>
        <v>0</v>
      </c>
      <c r="U345" s="38"/>
      <c r="V345" s="38"/>
      <c r="W345" s="38"/>
      <c r="X345" s="38"/>
      <c r="Y345" s="38"/>
      <c r="Z345" s="38"/>
      <c r="AA345" s="38"/>
      <c r="AB345" s="38"/>
      <c r="AC345" s="38"/>
      <c r="AD345" s="38"/>
      <c r="AE345" s="38"/>
      <c r="AR345" s="229" t="s">
        <v>188</v>
      </c>
      <c r="AT345" s="229" t="s">
        <v>183</v>
      </c>
      <c r="AU345" s="229" t="s">
        <v>127</v>
      </c>
      <c r="AY345" s="17" t="s">
        <v>181</v>
      </c>
      <c r="BE345" s="230">
        <f>IF(N345="základní",J345,0)</f>
        <v>0</v>
      </c>
      <c r="BF345" s="230">
        <f>IF(N345="snížená",J345,0)</f>
        <v>0</v>
      </c>
      <c r="BG345" s="230">
        <f>IF(N345="zákl. přenesená",J345,0)</f>
        <v>0</v>
      </c>
      <c r="BH345" s="230">
        <f>IF(N345="sníž. přenesená",J345,0)</f>
        <v>0</v>
      </c>
      <c r="BI345" s="230">
        <f>IF(N345="nulová",J345,0)</f>
        <v>0</v>
      </c>
      <c r="BJ345" s="17" t="s">
        <v>86</v>
      </c>
      <c r="BK345" s="230">
        <f>ROUND(I345*H345,2)</f>
        <v>0</v>
      </c>
      <c r="BL345" s="17" t="s">
        <v>188</v>
      </c>
      <c r="BM345" s="229" t="s">
        <v>627</v>
      </c>
    </row>
    <row r="346" s="2" customFormat="1">
      <c r="A346" s="38"/>
      <c r="B346" s="39"/>
      <c r="C346" s="40"/>
      <c r="D346" s="231" t="s">
        <v>189</v>
      </c>
      <c r="E346" s="40"/>
      <c r="F346" s="232" t="s">
        <v>3864</v>
      </c>
      <c r="G346" s="40"/>
      <c r="H346" s="40"/>
      <c r="I346" s="233"/>
      <c r="J346" s="40"/>
      <c r="K346" s="40"/>
      <c r="L346" s="44"/>
      <c r="M346" s="234"/>
      <c r="N346" s="235"/>
      <c r="O346" s="91"/>
      <c r="P346" s="91"/>
      <c r="Q346" s="91"/>
      <c r="R346" s="91"/>
      <c r="S346" s="91"/>
      <c r="T346" s="92"/>
      <c r="U346" s="38"/>
      <c r="V346" s="38"/>
      <c r="W346" s="38"/>
      <c r="X346" s="38"/>
      <c r="Y346" s="38"/>
      <c r="Z346" s="38"/>
      <c r="AA346" s="38"/>
      <c r="AB346" s="38"/>
      <c r="AC346" s="38"/>
      <c r="AD346" s="38"/>
      <c r="AE346" s="38"/>
      <c r="AT346" s="17" t="s">
        <v>189</v>
      </c>
      <c r="AU346" s="17" t="s">
        <v>127</v>
      </c>
    </row>
    <row r="347" s="2" customFormat="1" ht="16.5" customHeight="1">
      <c r="A347" s="38"/>
      <c r="B347" s="39"/>
      <c r="C347" s="259" t="s">
        <v>406</v>
      </c>
      <c r="D347" s="259" t="s">
        <v>238</v>
      </c>
      <c r="E347" s="260" t="s">
        <v>3865</v>
      </c>
      <c r="F347" s="261" t="s">
        <v>3866</v>
      </c>
      <c r="G347" s="262" t="s">
        <v>241</v>
      </c>
      <c r="H347" s="263">
        <v>226.44</v>
      </c>
      <c r="I347" s="264"/>
      <c r="J347" s="265">
        <f>ROUND(I347*H347,2)</f>
        <v>0</v>
      </c>
      <c r="K347" s="261" t="s">
        <v>187</v>
      </c>
      <c r="L347" s="266"/>
      <c r="M347" s="267" t="s">
        <v>1</v>
      </c>
      <c r="N347" s="268" t="s">
        <v>44</v>
      </c>
      <c r="O347" s="91"/>
      <c r="P347" s="227">
        <f>O347*H347</f>
        <v>0</v>
      </c>
      <c r="Q347" s="227">
        <v>0</v>
      </c>
      <c r="R347" s="227">
        <f>Q347*H347</f>
        <v>0</v>
      </c>
      <c r="S347" s="227">
        <v>0</v>
      </c>
      <c r="T347" s="228">
        <f>S347*H347</f>
        <v>0</v>
      </c>
      <c r="U347" s="38"/>
      <c r="V347" s="38"/>
      <c r="W347" s="38"/>
      <c r="X347" s="38"/>
      <c r="Y347" s="38"/>
      <c r="Z347" s="38"/>
      <c r="AA347" s="38"/>
      <c r="AB347" s="38"/>
      <c r="AC347" s="38"/>
      <c r="AD347" s="38"/>
      <c r="AE347" s="38"/>
      <c r="AR347" s="229" t="s">
        <v>208</v>
      </c>
      <c r="AT347" s="229" t="s">
        <v>238</v>
      </c>
      <c r="AU347" s="229" t="s">
        <v>127</v>
      </c>
      <c r="AY347" s="17" t="s">
        <v>181</v>
      </c>
      <c r="BE347" s="230">
        <f>IF(N347="základní",J347,0)</f>
        <v>0</v>
      </c>
      <c r="BF347" s="230">
        <f>IF(N347="snížená",J347,0)</f>
        <v>0</v>
      </c>
      <c r="BG347" s="230">
        <f>IF(N347="zákl. přenesená",J347,0)</f>
        <v>0</v>
      </c>
      <c r="BH347" s="230">
        <f>IF(N347="sníž. přenesená",J347,0)</f>
        <v>0</v>
      </c>
      <c r="BI347" s="230">
        <f>IF(N347="nulová",J347,0)</f>
        <v>0</v>
      </c>
      <c r="BJ347" s="17" t="s">
        <v>86</v>
      </c>
      <c r="BK347" s="230">
        <f>ROUND(I347*H347,2)</f>
        <v>0</v>
      </c>
      <c r="BL347" s="17" t="s">
        <v>188</v>
      </c>
      <c r="BM347" s="229" t="s">
        <v>631</v>
      </c>
    </row>
    <row r="348" s="13" customFormat="1">
      <c r="A348" s="13"/>
      <c r="B348" s="236"/>
      <c r="C348" s="237"/>
      <c r="D348" s="238" t="s">
        <v>191</v>
      </c>
      <c r="E348" s="239" t="s">
        <v>1</v>
      </c>
      <c r="F348" s="240" t="s">
        <v>3867</v>
      </c>
      <c r="G348" s="237"/>
      <c r="H348" s="241">
        <v>226.44</v>
      </c>
      <c r="I348" s="242"/>
      <c r="J348" s="237"/>
      <c r="K348" s="237"/>
      <c r="L348" s="243"/>
      <c r="M348" s="244"/>
      <c r="N348" s="245"/>
      <c r="O348" s="245"/>
      <c r="P348" s="245"/>
      <c r="Q348" s="245"/>
      <c r="R348" s="245"/>
      <c r="S348" s="245"/>
      <c r="T348" s="246"/>
      <c r="U348" s="13"/>
      <c r="V348" s="13"/>
      <c r="W348" s="13"/>
      <c r="X348" s="13"/>
      <c r="Y348" s="13"/>
      <c r="Z348" s="13"/>
      <c r="AA348" s="13"/>
      <c r="AB348" s="13"/>
      <c r="AC348" s="13"/>
      <c r="AD348" s="13"/>
      <c r="AE348" s="13"/>
      <c r="AT348" s="247" t="s">
        <v>191</v>
      </c>
      <c r="AU348" s="247" t="s">
        <v>127</v>
      </c>
      <c r="AV348" s="13" t="s">
        <v>127</v>
      </c>
      <c r="AW348" s="13" t="s">
        <v>36</v>
      </c>
      <c r="AX348" s="13" t="s">
        <v>79</v>
      </c>
      <c r="AY348" s="247" t="s">
        <v>181</v>
      </c>
    </row>
    <row r="349" s="14" customFormat="1">
      <c r="A349" s="14"/>
      <c r="B349" s="248"/>
      <c r="C349" s="249"/>
      <c r="D349" s="238" t="s">
        <v>191</v>
      </c>
      <c r="E349" s="250" t="s">
        <v>1</v>
      </c>
      <c r="F349" s="251" t="s">
        <v>193</v>
      </c>
      <c r="G349" s="249"/>
      <c r="H349" s="252">
        <v>226.44</v>
      </c>
      <c r="I349" s="253"/>
      <c r="J349" s="249"/>
      <c r="K349" s="249"/>
      <c r="L349" s="254"/>
      <c r="M349" s="255"/>
      <c r="N349" s="256"/>
      <c r="O349" s="256"/>
      <c r="P349" s="256"/>
      <c r="Q349" s="256"/>
      <c r="R349" s="256"/>
      <c r="S349" s="256"/>
      <c r="T349" s="257"/>
      <c r="U349" s="14"/>
      <c r="V349" s="14"/>
      <c r="W349" s="14"/>
      <c r="X349" s="14"/>
      <c r="Y349" s="14"/>
      <c r="Z349" s="14"/>
      <c r="AA349" s="14"/>
      <c r="AB349" s="14"/>
      <c r="AC349" s="14"/>
      <c r="AD349" s="14"/>
      <c r="AE349" s="14"/>
      <c r="AT349" s="258" t="s">
        <v>191</v>
      </c>
      <c r="AU349" s="258" t="s">
        <v>127</v>
      </c>
      <c r="AV349" s="14" t="s">
        <v>188</v>
      </c>
      <c r="AW349" s="14" t="s">
        <v>36</v>
      </c>
      <c r="AX349" s="14" t="s">
        <v>86</v>
      </c>
      <c r="AY349" s="258" t="s">
        <v>181</v>
      </c>
    </row>
    <row r="350" s="2" customFormat="1" ht="55.5" customHeight="1">
      <c r="A350" s="38"/>
      <c r="B350" s="39"/>
      <c r="C350" s="218" t="s">
        <v>637</v>
      </c>
      <c r="D350" s="218" t="s">
        <v>183</v>
      </c>
      <c r="E350" s="219" t="s">
        <v>3868</v>
      </c>
      <c r="F350" s="220" t="s">
        <v>3869</v>
      </c>
      <c r="G350" s="221" t="s">
        <v>241</v>
      </c>
      <c r="H350" s="222">
        <v>21</v>
      </c>
      <c r="I350" s="223"/>
      <c r="J350" s="224">
        <f>ROUND(I350*H350,2)</f>
        <v>0</v>
      </c>
      <c r="K350" s="220" t="s">
        <v>187</v>
      </c>
      <c r="L350" s="44"/>
      <c r="M350" s="225" t="s">
        <v>1</v>
      </c>
      <c r="N350" s="226" t="s">
        <v>44</v>
      </c>
      <c r="O350" s="91"/>
      <c r="P350" s="227">
        <f>O350*H350</f>
        <v>0</v>
      </c>
      <c r="Q350" s="227">
        <v>0</v>
      </c>
      <c r="R350" s="227">
        <f>Q350*H350</f>
        <v>0</v>
      </c>
      <c r="S350" s="227">
        <v>0</v>
      </c>
      <c r="T350" s="228">
        <f>S350*H350</f>
        <v>0</v>
      </c>
      <c r="U350" s="38"/>
      <c r="V350" s="38"/>
      <c r="W350" s="38"/>
      <c r="X350" s="38"/>
      <c r="Y350" s="38"/>
      <c r="Z350" s="38"/>
      <c r="AA350" s="38"/>
      <c r="AB350" s="38"/>
      <c r="AC350" s="38"/>
      <c r="AD350" s="38"/>
      <c r="AE350" s="38"/>
      <c r="AR350" s="229" t="s">
        <v>188</v>
      </c>
      <c r="AT350" s="229" t="s">
        <v>183</v>
      </c>
      <c r="AU350" s="229" t="s">
        <v>127</v>
      </c>
      <c r="AY350" s="17" t="s">
        <v>181</v>
      </c>
      <c r="BE350" s="230">
        <f>IF(N350="základní",J350,0)</f>
        <v>0</v>
      </c>
      <c r="BF350" s="230">
        <f>IF(N350="snížená",J350,0)</f>
        <v>0</v>
      </c>
      <c r="BG350" s="230">
        <f>IF(N350="zákl. přenesená",J350,0)</f>
        <v>0</v>
      </c>
      <c r="BH350" s="230">
        <f>IF(N350="sníž. přenesená",J350,0)</f>
        <v>0</v>
      </c>
      <c r="BI350" s="230">
        <f>IF(N350="nulová",J350,0)</f>
        <v>0</v>
      </c>
      <c r="BJ350" s="17" t="s">
        <v>86</v>
      </c>
      <c r="BK350" s="230">
        <f>ROUND(I350*H350,2)</f>
        <v>0</v>
      </c>
      <c r="BL350" s="17" t="s">
        <v>188</v>
      </c>
      <c r="BM350" s="229" t="s">
        <v>640</v>
      </c>
    </row>
    <row r="351" s="2" customFormat="1">
      <c r="A351" s="38"/>
      <c r="B351" s="39"/>
      <c r="C351" s="40"/>
      <c r="D351" s="231" t="s">
        <v>189</v>
      </c>
      <c r="E351" s="40"/>
      <c r="F351" s="232" t="s">
        <v>3870</v>
      </c>
      <c r="G351" s="40"/>
      <c r="H351" s="40"/>
      <c r="I351" s="233"/>
      <c r="J351" s="40"/>
      <c r="K351" s="40"/>
      <c r="L351" s="44"/>
      <c r="M351" s="234"/>
      <c r="N351" s="235"/>
      <c r="O351" s="91"/>
      <c r="P351" s="91"/>
      <c r="Q351" s="91"/>
      <c r="R351" s="91"/>
      <c r="S351" s="91"/>
      <c r="T351" s="92"/>
      <c r="U351" s="38"/>
      <c r="V351" s="38"/>
      <c r="W351" s="38"/>
      <c r="X351" s="38"/>
      <c r="Y351" s="38"/>
      <c r="Z351" s="38"/>
      <c r="AA351" s="38"/>
      <c r="AB351" s="38"/>
      <c r="AC351" s="38"/>
      <c r="AD351" s="38"/>
      <c r="AE351" s="38"/>
      <c r="AT351" s="17" t="s">
        <v>189</v>
      </c>
      <c r="AU351" s="17" t="s">
        <v>127</v>
      </c>
    </row>
    <row r="352" s="13" customFormat="1">
      <c r="A352" s="13"/>
      <c r="B352" s="236"/>
      <c r="C352" s="237"/>
      <c r="D352" s="238" t="s">
        <v>191</v>
      </c>
      <c r="E352" s="239" t="s">
        <v>1</v>
      </c>
      <c r="F352" s="240" t="s">
        <v>3871</v>
      </c>
      <c r="G352" s="237"/>
      <c r="H352" s="241">
        <v>21</v>
      </c>
      <c r="I352" s="242"/>
      <c r="J352" s="237"/>
      <c r="K352" s="237"/>
      <c r="L352" s="243"/>
      <c r="M352" s="244"/>
      <c r="N352" s="245"/>
      <c r="O352" s="245"/>
      <c r="P352" s="245"/>
      <c r="Q352" s="245"/>
      <c r="R352" s="245"/>
      <c r="S352" s="245"/>
      <c r="T352" s="246"/>
      <c r="U352" s="13"/>
      <c r="V352" s="13"/>
      <c r="W352" s="13"/>
      <c r="X352" s="13"/>
      <c r="Y352" s="13"/>
      <c r="Z352" s="13"/>
      <c r="AA352" s="13"/>
      <c r="AB352" s="13"/>
      <c r="AC352" s="13"/>
      <c r="AD352" s="13"/>
      <c r="AE352" s="13"/>
      <c r="AT352" s="247" t="s">
        <v>191</v>
      </c>
      <c r="AU352" s="247" t="s">
        <v>127</v>
      </c>
      <c r="AV352" s="13" t="s">
        <v>127</v>
      </c>
      <c r="AW352" s="13" t="s">
        <v>36</v>
      </c>
      <c r="AX352" s="13" t="s">
        <v>79</v>
      </c>
      <c r="AY352" s="247" t="s">
        <v>181</v>
      </c>
    </row>
    <row r="353" s="14" customFormat="1">
      <c r="A353" s="14"/>
      <c r="B353" s="248"/>
      <c r="C353" s="249"/>
      <c r="D353" s="238" t="s">
        <v>191</v>
      </c>
      <c r="E353" s="250" t="s">
        <v>1</v>
      </c>
      <c r="F353" s="251" t="s">
        <v>193</v>
      </c>
      <c r="G353" s="249"/>
      <c r="H353" s="252">
        <v>21</v>
      </c>
      <c r="I353" s="253"/>
      <c r="J353" s="249"/>
      <c r="K353" s="249"/>
      <c r="L353" s="254"/>
      <c r="M353" s="255"/>
      <c r="N353" s="256"/>
      <c r="O353" s="256"/>
      <c r="P353" s="256"/>
      <c r="Q353" s="256"/>
      <c r="R353" s="256"/>
      <c r="S353" s="256"/>
      <c r="T353" s="257"/>
      <c r="U353" s="14"/>
      <c r="V353" s="14"/>
      <c r="W353" s="14"/>
      <c r="X353" s="14"/>
      <c r="Y353" s="14"/>
      <c r="Z353" s="14"/>
      <c r="AA353" s="14"/>
      <c r="AB353" s="14"/>
      <c r="AC353" s="14"/>
      <c r="AD353" s="14"/>
      <c r="AE353" s="14"/>
      <c r="AT353" s="258" t="s">
        <v>191</v>
      </c>
      <c r="AU353" s="258" t="s">
        <v>127</v>
      </c>
      <c r="AV353" s="14" t="s">
        <v>188</v>
      </c>
      <c r="AW353" s="14" t="s">
        <v>36</v>
      </c>
      <c r="AX353" s="14" t="s">
        <v>86</v>
      </c>
      <c r="AY353" s="258" t="s">
        <v>181</v>
      </c>
    </row>
    <row r="354" s="2" customFormat="1" ht="24.15" customHeight="1">
      <c r="A354" s="38"/>
      <c r="B354" s="39"/>
      <c r="C354" s="218" t="s">
        <v>412</v>
      </c>
      <c r="D354" s="218" t="s">
        <v>183</v>
      </c>
      <c r="E354" s="219" t="s">
        <v>3872</v>
      </c>
      <c r="F354" s="220" t="s">
        <v>3873</v>
      </c>
      <c r="G354" s="221" t="s">
        <v>227</v>
      </c>
      <c r="H354" s="222">
        <v>750</v>
      </c>
      <c r="I354" s="223"/>
      <c r="J354" s="224">
        <f>ROUND(I354*H354,2)</f>
        <v>0</v>
      </c>
      <c r="K354" s="220" t="s">
        <v>187</v>
      </c>
      <c r="L354" s="44"/>
      <c r="M354" s="225" t="s">
        <v>1</v>
      </c>
      <c r="N354" s="226" t="s">
        <v>44</v>
      </c>
      <c r="O354" s="91"/>
      <c r="P354" s="227">
        <f>O354*H354</f>
        <v>0</v>
      </c>
      <c r="Q354" s="227">
        <v>0</v>
      </c>
      <c r="R354" s="227">
        <f>Q354*H354</f>
        <v>0</v>
      </c>
      <c r="S354" s="227">
        <v>0</v>
      </c>
      <c r="T354" s="228">
        <f>S354*H354</f>
        <v>0</v>
      </c>
      <c r="U354" s="38"/>
      <c r="V354" s="38"/>
      <c r="W354" s="38"/>
      <c r="X354" s="38"/>
      <c r="Y354" s="38"/>
      <c r="Z354" s="38"/>
      <c r="AA354" s="38"/>
      <c r="AB354" s="38"/>
      <c r="AC354" s="38"/>
      <c r="AD354" s="38"/>
      <c r="AE354" s="38"/>
      <c r="AR354" s="229" t="s">
        <v>188</v>
      </c>
      <c r="AT354" s="229" t="s">
        <v>183</v>
      </c>
      <c r="AU354" s="229" t="s">
        <v>127</v>
      </c>
      <c r="AY354" s="17" t="s">
        <v>181</v>
      </c>
      <c r="BE354" s="230">
        <f>IF(N354="základní",J354,0)</f>
        <v>0</v>
      </c>
      <c r="BF354" s="230">
        <f>IF(N354="snížená",J354,0)</f>
        <v>0</v>
      </c>
      <c r="BG354" s="230">
        <f>IF(N354="zákl. přenesená",J354,0)</f>
        <v>0</v>
      </c>
      <c r="BH354" s="230">
        <f>IF(N354="sníž. přenesená",J354,0)</f>
        <v>0</v>
      </c>
      <c r="BI354" s="230">
        <f>IF(N354="nulová",J354,0)</f>
        <v>0</v>
      </c>
      <c r="BJ354" s="17" t="s">
        <v>86</v>
      </c>
      <c r="BK354" s="230">
        <f>ROUND(I354*H354,2)</f>
        <v>0</v>
      </c>
      <c r="BL354" s="17" t="s">
        <v>188</v>
      </c>
      <c r="BM354" s="229" t="s">
        <v>645</v>
      </c>
    </row>
    <row r="355" s="2" customFormat="1">
      <c r="A355" s="38"/>
      <c r="B355" s="39"/>
      <c r="C355" s="40"/>
      <c r="D355" s="231" t="s">
        <v>189</v>
      </c>
      <c r="E355" s="40"/>
      <c r="F355" s="232" t="s">
        <v>3874</v>
      </c>
      <c r="G355" s="40"/>
      <c r="H355" s="40"/>
      <c r="I355" s="233"/>
      <c r="J355" s="40"/>
      <c r="K355" s="40"/>
      <c r="L355" s="44"/>
      <c r="M355" s="234"/>
      <c r="N355" s="235"/>
      <c r="O355" s="91"/>
      <c r="P355" s="91"/>
      <c r="Q355" s="91"/>
      <c r="R355" s="91"/>
      <c r="S355" s="91"/>
      <c r="T355" s="92"/>
      <c r="U355" s="38"/>
      <c r="V355" s="38"/>
      <c r="W355" s="38"/>
      <c r="X355" s="38"/>
      <c r="Y355" s="38"/>
      <c r="Z355" s="38"/>
      <c r="AA355" s="38"/>
      <c r="AB355" s="38"/>
      <c r="AC355" s="38"/>
      <c r="AD355" s="38"/>
      <c r="AE355" s="38"/>
      <c r="AT355" s="17" t="s">
        <v>189</v>
      </c>
      <c r="AU355" s="17" t="s">
        <v>127</v>
      </c>
    </row>
    <row r="356" s="13" customFormat="1">
      <c r="A356" s="13"/>
      <c r="B356" s="236"/>
      <c r="C356" s="237"/>
      <c r="D356" s="238" t="s">
        <v>191</v>
      </c>
      <c r="E356" s="239" t="s">
        <v>1</v>
      </c>
      <c r="F356" s="240" t="s">
        <v>3748</v>
      </c>
      <c r="G356" s="237"/>
      <c r="H356" s="241">
        <v>315</v>
      </c>
      <c r="I356" s="242"/>
      <c r="J356" s="237"/>
      <c r="K356" s="237"/>
      <c r="L356" s="243"/>
      <c r="M356" s="244"/>
      <c r="N356" s="245"/>
      <c r="O356" s="245"/>
      <c r="P356" s="245"/>
      <c r="Q356" s="245"/>
      <c r="R356" s="245"/>
      <c r="S356" s="245"/>
      <c r="T356" s="246"/>
      <c r="U356" s="13"/>
      <c r="V356" s="13"/>
      <c r="W356" s="13"/>
      <c r="X356" s="13"/>
      <c r="Y356" s="13"/>
      <c r="Z356" s="13"/>
      <c r="AA356" s="13"/>
      <c r="AB356" s="13"/>
      <c r="AC356" s="13"/>
      <c r="AD356" s="13"/>
      <c r="AE356" s="13"/>
      <c r="AT356" s="247" t="s">
        <v>191</v>
      </c>
      <c r="AU356" s="247" t="s">
        <v>127</v>
      </c>
      <c r="AV356" s="13" t="s">
        <v>127</v>
      </c>
      <c r="AW356" s="13" t="s">
        <v>36</v>
      </c>
      <c r="AX356" s="13" t="s">
        <v>79</v>
      </c>
      <c r="AY356" s="247" t="s">
        <v>181</v>
      </c>
    </row>
    <row r="357" s="13" customFormat="1">
      <c r="A357" s="13"/>
      <c r="B357" s="236"/>
      <c r="C357" s="237"/>
      <c r="D357" s="238" t="s">
        <v>191</v>
      </c>
      <c r="E357" s="239" t="s">
        <v>1</v>
      </c>
      <c r="F357" s="240" t="s">
        <v>3749</v>
      </c>
      <c r="G357" s="237"/>
      <c r="H357" s="241">
        <v>30</v>
      </c>
      <c r="I357" s="242"/>
      <c r="J357" s="237"/>
      <c r="K357" s="237"/>
      <c r="L357" s="243"/>
      <c r="M357" s="244"/>
      <c r="N357" s="245"/>
      <c r="O357" s="245"/>
      <c r="P357" s="245"/>
      <c r="Q357" s="245"/>
      <c r="R357" s="245"/>
      <c r="S357" s="245"/>
      <c r="T357" s="246"/>
      <c r="U357" s="13"/>
      <c r="V357" s="13"/>
      <c r="W357" s="13"/>
      <c r="X357" s="13"/>
      <c r="Y357" s="13"/>
      <c r="Z357" s="13"/>
      <c r="AA357" s="13"/>
      <c r="AB357" s="13"/>
      <c r="AC357" s="13"/>
      <c r="AD357" s="13"/>
      <c r="AE357" s="13"/>
      <c r="AT357" s="247" t="s">
        <v>191</v>
      </c>
      <c r="AU357" s="247" t="s">
        <v>127</v>
      </c>
      <c r="AV357" s="13" t="s">
        <v>127</v>
      </c>
      <c r="AW357" s="13" t="s">
        <v>36</v>
      </c>
      <c r="AX357" s="13" t="s">
        <v>79</v>
      </c>
      <c r="AY357" s="247" t="s">
        <v>181</v>
      </c>
    </row>
    <row r="358" s="13" customFormat="1">
      <c r="A358" s="13"/>
      <c r="B358" s="236"/>
      <c r="C358" s="237"/>
      <c r="D358" s="238" t="s">
        <v>191</v>
      </c>
      <c r="E358" s="239" t="s">
        <v>1</v>
      </c>
      <c r="F358" s="240" t="s">
        <v>3750</v>
      </c>
      <c r="G358" s="237"/>
      <c r="H358" s="241">
        <v>405</v>
      </c>
      <c r="I358" s="242"/>
      <c r="J358" s="237"/>
      <c r="K358" s="237"/>
      <c r="L358" s="243"/>
      <c r="M358" s="244"/>
      <c r="N358" s="245"/>
      <c r="O358" s="245"/>
      <c r="P358" s="245"/>
      <c r="Q358" s="245"/>
      <c r="R358" s="245"/>
      <c r="S358" s="245"/>
      <c r="T358" s="246"/>
      <c r="U358" s="13"/>
      <c r="V358" s="13"/>
      <c r="W358" s="13"/>
      <c r="X358" s="13"/>
      <c r="Y358" s="13"/>
      <c r="Z358" s="13"/>
      <c r="AA358" s="13"/>
      <c r="AB358" s="13"/>
      <c r="AC358" s="13"/>
      <c r="AD358" s="13"/>
      <c r="AE358" s="13"/>
      <c r="AT358" s="247" t="s">
        <v>191</v>
      </c>
      <c r="AU358" s="247" t="s">
        <v>127</v>
      </c>
      <c r="AV358" s="13" t="s">
        <v>127</v>
      </c>
      <c r="AW358" s="13" t="s">
        <v>36</v>
      </c>
      <c r="AX358" s="13" t="s">
        <v>79</v>
      </c>
      <c r="AY358" s="247" t="s">
        <v>181</v>
      </c>
    </row>
    <row r="359" s="14" customFormat="1">
      <c r="A359" s="14"/>
      <c r="B359" s="248"/>
      <c r="C359" s="249"/>
      <c r="D359" s="238" t="s">
        <v>191</v>
      </c>
      <c r="E359" s="250" t="s">
        <v>1</v>
      </c>
      <c r="F359" s="251" t="s">
        <v>193</v>
      </c>
      <c r="G359" s="249"/>
      <c r="H359" s="252">
        <v>750</v>
      </c>
      <c r="I359" s="253"/>
      <c r="J359" s="249"/>
      <c r="K359" s="249"/>
      <c r="L359" s="254"/>
      <c r="M359" s="255"/>
      <c r="N359" s="256"/>
      <c r="O359" s="256"/>
      <c r="P359" s="256"/>
      <c r="Q359" s="256"/>
      <c r="R359" s="256"/>
      <c r="S359" s="256"/>
      <c r="T359" s="257"/>
      <c r="U359" s="14"/>
      <c r="V359" s="14"/>
      <c r="W359" s="14"/>
      <c r="X359" s="14"/>
      <c r="Y359" s="14"/>
      <c r="Z359" s="14"/>
      <c r="AA359" s="14"/>
      <c r="AB359" s="14"/>
      <c r="AC359" s="14"/>
      <c r="AD359" s="14"/>
      <c r="AE359" s="14"/>
      <c r="AT359" s="258" t="s">
        <v>191</v>
      </c>
      <c r="AU359" s="258" t="s">
        <v>127</v>
      </c>
      <c r="AV359" s="14" t="s">
        <v>188</v>
      </c>
      <c r="AW359" s="14" t="s">
        <v>36</v>
      </c>
      <c r="AX359" s="14" t="s">
        <v>86</v>
      </c>
      <c r="AY359" s="258" t="s">
        <v>181</v>
      </c>
    </row>
    <row r="360" s="2" customFormat="1" ht="33" customHeight="1">
      <c r="A360" s="38"/>
      <c r="B360" s="39"/>
      <c r="C360" s="218" t="s">
        <v>648</v>
      </c>
      <c r="D360" s="218" t="s">
        <v>183</v>
      </c>
      <c r="E360" s="219" t="s">
        <v>3875</v>
      </c>
      <c r="F360" s="220" t="s">
        <v>3876</v>
      </c>
      <c r="G360" s="221" t="s">
        <v>227</v>
      </c>
      <c r="H360" s="222">
        <v>500</v>
      </c>
      <c r="I360" s="223"/>
      <c r="J360" s="224">
        <f>ROUND(I360*H360,2)</f>
        <v>0</v>
      </c>
      <c r="K360" s="220" t="s">
        <v>187</v>
      </c>
      <c r="L360" s="44"/>
      <c r="M360" s="225" t="s">
        <v>1</v>
      </c>
      <c r="N360" s="226" t="s">
        <v>44</v>
      </c>
      <c r="O360" s="91"/>
      <c r="P360" s="227">
        <f>O360*H360</f>
        <v>0</v>
      </c>
      <c r="Q360" s="227">
        <v>0</v>
      </c>
      <c r="R360" s="227">
        <f>Q360*H360</f>
        <v>0</v>
      </c>
      <c r="S360" s="227">
        <v>0</v>
      </c>
      <c r="T360" s="228">
        <f>S360*H360</f>
        <v>0</v>
      </c>
      <c r="U360" s="38"/>
      <c r="V360" s="38"/>
      <c r="W360" s="38"/>
      <c r="X360" s="38"/>
      <c r="Y360" s="38"/>
      <c r="Z360" s="38"/>
      <c r="AA360" s="38"/>
      <c r="AB360" s="38"/>
      <c r="AC360" s="38"/>
      <c r="AD360" s="38"/>
      <c r="AE360" s="38"/>
      <c r="AR360" s="229" t="s">
        <v>188</v>
      </c>
      <c r="AT360" s="229" t="s">
        <v>183</v>
      </c>
      <c r="AU360" s="229" t="s">
        <v>127</v>
      </c>
      <c r="AY360" s="17" t="s">
        <v>181</v>
      </c>
      <c r="BE360" s="230">
        <f>IF(N360="základní",J360,0)</f>
        <v>0</v>
      </c>
      <c r="BF360" s="230">
        <f>IF(N360="snížená",J360,0)</f>
        <v>0</v>
      </c>
      <c r="BG360" s="230">
        <f>IF(N360="zákl. přenesená",J360,0)</f>
        <v>0</v>
      </c>
      <c r="BH360" s="230">
        <f>IF(N360="sníž. přenesená",J360,0)</f>
        <v>0</v>
      </c>
      <c r="BI360" s="230">
        <f>IF(N360="nulová",J360,0)</f>
        <v>0</v>
      </c>
      <c r="BJ360" s="17" t="s">
        <v>86</v>
      </c>
      <c r="BK360" s="230">
        <f>ROUND(I360*H360,2)</f>
        <v>0</v>
      </c>
      <c r="BL360" s="17" t="s">
        <v>188</v>
      </c>
      <c r="BM360" s="229" t="s">
        <v>651</v>
      </c>
    </row>
    <row r="361" s="2" customFormat="1">
      <c r="A361" s="38"/>
      <c r="B361" s="39"/>
      <c r="C361" s="40"/>
      <c r="D361" s="231" t="s">
        <v>189</v>
      </c>
      <c r="E361" s="40"/>
      <c r="F361" s="232" t="s">
        <v>3877</v>
      </c>
      <c r="G361" s="40"/>
      <c r="H361" s="40"/>
      <c r="I361" s="233"/>
      <c r="J361" s="40"/>
      <c r="K361" s="40"/>
      <c r="L361" s="44"/>
      <c r="M361" s="234"/>
      <c r="N361" s="235"/>
      <c r="O361" s="91"/>
      <c r="P361" s="91"/>
      <c r="Q361" s="91"/>
      <c r="R361" s="91"/>
      <c r="S361" s="91"/>
      <c r="T361" s="92"/>
      <c r="U361" s="38"/>
      <c r="V361" s="38"/>
      <c r="W361" s="38"/>
      <c r="X361" s="38"/>
      <c r="Y361" s="38"/>
      <c r="Z361" s="38"/>
      <c r="AA361" s="38"/>
      <c r="AB361" s="38"/>
      <c r="AC361" s="38"/>
      <c r="AD361" s="38"/>
      <c r="AE361" s="38"/>
      <c r="AT361" s="17" t="s">
        <v>189</v>
      </c>
      <c r="AU361" s="17" t="s">
        <v>127</v>
      </c>
    </row>
    <row r="362" s="13" customFormat="1">
      <c r="A362" s="13"/>
      <c r="B362" s="236"/>
      <c r="C362" s="237"/>
      <c r="D362" s="238" t="s">
        <v>191</v>
      </c>
      <c r="E362" s="239" t="s">
        <v>1</v>
      </c>
      <c r="F362" s="240" t="s">
        <v>3878</v>
      </c>
      <c r="G362" s="237"/>
      <c r="H362" s="241">
        <v>500</v>
      </c>
      <c r="I362" s="242"/>
      <c r="J362" s="237"/>
      <c r="K362" s="237"/>
      <c r="L362" s="243"/>
      <c r="M362" s="244"/>
      <c r="N362" s="245"/>
      <c r="O362" s="245"/>
      <c r="P362" s="245"/>
      <c r="Q362" s="245"/>
      <c r="R362" s="245"/>
      <c r="S362" s="245"/>
      <c r="T362" s="246"/>
      <c r="U362" s="13"/>
      <c r="V362" s="13"/>
      <c r="W362" s="13"/>
      <c r="X362" s="13"/>
      <c r="Y362" s="13"/>
      <c r="Z362" s="13"/>
      <c r="AA362" s="13"/>
      <c r="AB362" s="13"/>
      <c r="AC362" s="13"/>
      <c r="AD362" s="13"/>
      <c r="AE362" s="13"/>
      <c r="AT362" s="247" t="s">
        <v>191</v>
      </c>
      <c r="AU362" s="247" t="s">
        <v>127</v>
      </c>
      <c r="AV362" s="13" t="s">
        <v>127</v>
      </c>
      <c r="AW362" s="13" t="s">
        <v>36</v>
      </c>
      <c r="AX362" s="13" t="s">
        <v>79</v>
      </c>
      <c r="AY362" s="247" t="s">
        <v>181</v>
      </c>
    </row>
    <row r="363" s="14" customFormat="1">
      <c r="A363" s="14"/>
      <c r="B363" s="248"/>
      <c r="C363" s="249"/>
      <c r="D363" s="238" t="s">
        <v>191</v>
      </c>
      <c r="E363" s="250" t="s">
        <v>1</v>
      </c>
      <c r="F363" s="251" t="s">
        <v>193</v>
      </c>
      <c r="G363" s="249"/>
      <c r="H363" s="252">
        <v>500</v>
      </c>
      <c r="I363" s="253"/>
      <c r="J363" s="249"/>
      <c r="K363" s="249"/>
      <c r="L363" s="254"/>
      <c r="M363" s="255"/>
      <c r="N363" s="256"/>
      <c r="O363" s="256"/>
      <c r="P363" s="256"/>
      <c r="Q363" s="256"/>
      <c r="R363" s="256"/>
      <c r="S363" s="256"/>
      <c r="T363" s="257"/>
      <c r="U363" s="14"/>
      <c r="V363" s="14"/>
      <c r="W363" s="14"/>
      <c r="X363" s="14"/>
      <c r="Y363" s="14"/>
      <c r="Z363" s="14"/>
      <c r="AA363" s="14"/>
      <c r="AB363" s="14"/>
      <c r="AC363" s="14"/>
      <c r="AD363" s="14"/>
      <c r="AE363" s="14"/>
      <c r="AT363" s="258" t="s">
        <v>191</v>
      </c>
      <c r="AU363" s="258" t="s">
        <v>127</v>
      </c>
      <c r="AV363" s="14" t="s">
        <v>188</v>
      </c>
      <c r="AW363" s="14" t="s">
        <v>36</v>
      </c>
      <c r="AX363" s="14" t="s">
        <v>86</v>
      </c>
      <c r="AY363" s="258" t="s">
        <v>181</v>
      </c>
    </row>
    <row r="364" s="2" customFormat="1" ht="62.7" customHeight="1">
      <c r="A364" s="38"/>
      <c r="B364" s="39"/>
      <c r="C364" s="218" t="s">
        <v>417</v>
      </c>
      <c r="D364" s="218" t="s">
        <v>183</v>
      </c>
      <c r="E364" s="219" t="s">
        <v>3879</v>
      </c>
      <c r="F364" s="220" t="s">
        <v>3880</v>
      </c>
      <c r="G364" s="221" t="s">
        <v>227</v>
      </c>
      <c r="H364" s="222">
        <v>500</v>
      </c>
      <c r="I364" s="223"/>
      <c r="J364" s="224">
        <f>ROUND(I364*H364,2)</f>
        <v>0</v>
      </c>
      <c r="K364" s="220" t="s">
        <v>187</v>
      </c>
      <c r="L364" s="44"/>
      <c r="M364" s="225" t="s">
        <v>1</v>
      </c>
      <c r="N364" s="226" t="s">
        <v>44</v>
      </c>
      <c r="O364" s="91"/>
      <c r="P364" s="227">
        <f>O364*H364</f>
        <v>0</v>
      </c>
      <c r="Q364" s="227">
        <v>0</v>
      </c>
      <c r="R364" s="227">
        <f>Q364*H364</f>
        <v>0</v>
      </c>
      <c r="S364" s="227">
        <v>0</v>
      </c>
      <c r="T364" s="228">
        <f>S364*H364</f>
        <v>0</v>
      </c>
      <c r="U364" s="38"/>
      <c r="V364" s="38"/>
      <c r="W364" s="38"/>
      <c r="X364" s="38"/>
      <c r="Y364" s="38"/>
      <c r="Z364" s="38"/>
      <c r="AA364" s="38"/>
      <c r="AB364" s="38"/>
      <c r="AC364" s="38"/>
      <c r="AD364" s="38"/>
      <c r="AE364" s="38"/>
      <c r="AR364" s="229" t="s">
        <v>188</v>
      </c>
      <c r="AT364" s="229" t="s">
        <v>183</v>
      </c>
      <c r="AU364" s="229" t="s">
        <v>127</v>
      </c>
      <c r="AY364" s="17" t="s">
        <v>181</v>
      </c>
      <c r="BE364" s="230">
        <f>IF(N364="základní",J364,0)</f>
        <v>0</v>
      </c>
      <c r="BF364" s="230">
        <f>IF(N364="snížená",J364,0)</f>
        <v>0</v>
      </c>
      <c r="BG364" s="230">
        <f>IF(N364="zákl. přenesená",J364,0)</f>
        <v>0</v>
      </c>
      <c r="BH364" s="230">
        <f>IF(N364="sníž. přenesená",J364,0)</f>
        <v>0</v>
      </c>
      <c r="BI364" s="230">
        <f>IF(N364="nulová",J364,0)</f>
        <v>0</v>
      </c>
      <c r="BJ364" s="17" t="s">
        <v>86</v>
      </c>
      <c r="BK364" s="230">
        <f>ROUND(I364*H364,2)</f>
        <v>0</v>
      </c>
      <c r="BL364" s="17" t="s">
        <v>188</v>
      </c>
      <c r="BM364" s="229" t="s">
        <v>655</v>
      </c>
    </row>
    <row r="365" s="2" customFormat="1">
      <c r="A365" s="38"/>
      <c r="B365" s="39"/>
      <c r="C365" s="40"/>
      <c r="D365" s="231" t="s">
        <v>189</v>
      </c>
      <c r="E365" s="40"/>
      <c r="F365" s="232" t="s">
        <v>3881</v>
      </c>
      <c r="G365" s="40"/>
      <c r="H365" s="40"/>
      <c r="I365" s="233"/>
      <c r="J365" s="40"/>
      <c r="K365" s="40"/>
      <c r="L365" s="44"/>
      <c r="M365" s="234"/>
      <c r="N365" s="235"/>
      <c r="O365" s="91"/>
      <c r="P365" s="91"/>
      <c r="Q365" s="91"/>
      <c r="R365" s="91"/>
      <c r="S365" s="91"/>
      <c r="T365" s="92"/>
      <c r="U365" s="38"/>
      <c r="V365" s="38"/>
      <c r="W365" s="38"/>
      <c r="X365" s="38"/>
      <c r="Y365" s="38"/>
      <c r="Z365" s="38"/>
      <c r="AA365" s="38"/>
      <c r="AB365" s="38"/>
      <c r="AC365" s="38"/>
      <c r="AD365" s="38"/>
      <c r="AE365" s="38"/>
      <c r="AT365" s="17" t="s">
        <v>189</v>
      </c>
      <c r="AU365" s="17" t="s">
        <v>127</v>
      </c>
    </row>
    <row r="366" s="2" customFormat="1" ht="49.05" customHeight="1">
      <c r="A366" s="38"/>
      <c r="B366" s="39"/>
      <c r="C366" s="218" t="s">
        <v>658</v>
      </c>
      <c r="D366" s="218" t="s">
        <v>183</v>
      </c>
      <c r="E366" s="219" t="s">
        <v>3882</v>
      </c>
      <c r="F366" s="220" t="s">
        <v>3883</v>
      </c>
      <c r="G366" s="221" t="s">
        <v>186</v>
      </c>
      <c r="H366" s="222">
        <v>38.5</v>
      </c>
      <c r="I366" s="223"/>
      <c r="J366" s="224">
        <f>ROUND(I366*H366,2)</f>
        <v>0</v>
      </c>
      <c r="K366" s="220" t="s">
        <v>187</v>
      </c>
      <c r="L366" s="44"/>
      <c r="M366" s="225" t="s">
        <v>1</v>
      </c>
      <c r="N366" s="226" t="s">
        <v>44</v>
      </c>
      <c r="O366" s="91"/>
      <c r="P366" s="227">
        <f>O366*H366</f>
        <v>0</v>
      </c>
      <c r="Q366" s="227">
        <v>0</v>
      </c>
      <c r="R366" s="227">
        <f>Q366*H366</f>
        <v>0</v>
      </c>
      <c r="S366" s="227">
        <v>0</v>
      </c>
      <c r="T366" s="228">
        <f>S366*H366</f>
        <v>0</v>
      </c>
      <c r="U366" s="38"/>
      <c r="V366" s="38"/>
      <c r="W366" s="38"/>
      <c r="X366" s="38"/>
      <c r="Y366" s="38"/>
      <c r="Z366" s="38"/>
      <c r="AA366" s="38"/>
      <c r="AB366" s="38"/>
      <c r="AC366" s="38"/>
      <c r="AD366" s="38"/>
      <c r="AE366" s="38"/>
      <c r="AR366" s="229" t="s">
        <v>188</v>
      </c>
      <c r="AT366" s="229" t="s">
        <v>183</v>
      </c>
      <c r="AU366" s="229" t="s">
        <v>127</v>
      </c>
      <c r="AY366" s="17" t="s">
        <v>181</v>
      </c>
      <c r="BE366" s="230">
        <f>IF(N366="základní",J366,0)</f>
        <v>0</v>
      </c>
      <c r="BF366" s="230">
        <f>IF(N366="snížená",J366,0)</f>
        <v>0</v>
      </c>
      <c r="BG366" s="230">
        <f>IF(N366="zákl. přenesená",J366,0)</f>
        <v>0</v>
      </c>
      <c r="BH366" s="230">
        <f>IF(N366="sníž. přenesená",J366,0)</f>
        <v>0</v>
      </c>
      <c r="BI366" s="230">
        <f>IF(N366="nulová",J366,0)</f>
        <v>0</v>
      </c>
      <c r="BJ366" s="17" t="s">
        <v>86</v>
      </c>
      <c r="BK366" s="230">
        <f>ROUND(I366*H366,2)</f>
        <v>0</v>
      </c>
      <c r="BL366" s="17" t="s">
        <v>188</v>
      </c>
      <c r="BM366" s="229" t="s">
        <v>661</v>
      </c>
    </row>
    <row r="367" s="2" customFormat="1">
      <c r="A367" s="38"/>
      <c r="B367" s="39"/>
      <c r="C367" s="40"/>
      <c r="D367" s="231" t="s">
        <v>189</v>
      </c>
      <c r="E367" s="40"/>
      <c r="F367" s="232" t="s">
        <v>3884</v>
      </c>
      <c r="G367" s="40"/>
      <c r="H367" s="40"/>
      <c r="I367" s="233"/>
      <c r="J367" s="40"/>
      <c r="K367" s="40"/>
      <c r="L367" s="44"/>
      <c r="M367" s="234"/>
      <c r="N367" s="235"/>
      <c r="O367" s="91"/>
      <c r="P367" s="91"/>
      <c r="Q367" s="91"/>
      <c r="R367" s="91"/>
      <c r="S367" s="91"/>
      <c r="T367" s="92"/>
      <c r="U367" s="38"/>
      <c r="V367" s="38"/>
      <c r="W367" s="38"/>
      <c r="X367" s="38"/>
      <c r="Y367" s="38"/>
      <c r="Z367" s="38"/>
      <c r="AA367" s="38"/>
      <c r="AB367" s="38"/>
      <c r="AC367" s="38"/>
      <c r="AD367" s="38"/>
      <c r="AE367" s="38"/>
      <c r="AT367" s="17" t="s">
        <v>189</v>
      </c>
      <c r="AU367" s="17" t="s">
        <v>127</v>
      </c>
    </row>
    <row r="368" s="13" customFormat="1">
      <c r="A368" s="13"/>
      <c r="B368" s="236"/>
      <c r="C368" s="237"/>
      <c r="D368" s="238" t="s">
        <v>191</v>
      </c>
      <c r="E368" s="239" t="s">
        <v>1</v>
      </c>
      <c r="F368" s="240" t="s">
        <v>3885</v>
      </c>
      <c r="G368" s="237"/>
      <c r="H368" s="241">
        <v>38.5</v>
      </c>
      <c r="I368" s="242"/>
      <c r="J368" s="237"/>
      <c r="K368" s="237"/>
      <c r="L368" s="243"/>
      <c r="M368" s="244"/>
      <c r="N368" s="245"/>
      <c r="O368" s="245"/>
      <c r="P368" s="245"/>
      <c r="Q368" s="245"/>
      <c r="R368" s="245"/>
      <c r="S368" s="245"/>
      <c r="T368" s="246"/>
      <c r="U368" s="13"/>
      <c r="V368" s="13"/>
      <c r="W368" s="13"/>
      <c r="X368" s="13"/>
      <c r="Y368" s="13"/>
      <c r="Z368" s="13"/>
      <c r="AA368" s="13"/>
      <c r="AB368" s="13"/>
      <c r="AC368" s="13"/>
      <c r="AD368" s="13"/>
      <c r="AE368" s="13"/>
      <c r="AT368" s="247" t="s">
        <v>191</v>
      </c>
      <c r="AU368" s="247" t="s">
        <v>127</v>
      </c>
      <c r="AV368" s="13" t="s">
        <v>127</v>
      </c>
      <c r="AW368" s="13" t="s">
        <v>36</v>
      </c>
      <c r="AX368" s="13" t="s">
        <v>79</v>
      </c>
      <c r="AY368" s="247" t="s">
        <v>181</v>
      </c>
    </row>
    <row r="369" s="14" customFormat="1">
      <c r="A369" s="14"/>
      <c r="B369" s="248"/>
      <c r="C369" s="249"/>
      <c r="D369" s="238" t="s">
        <v>191</v>
      </c>
      <c r="E369" s="250" t="s">
        <v>1</v>
      </c>
      <c r="F369" s="251" t="s">
        <v>193</v>
      </c>
      <c r="G369" s="249"/>
      <c r="H369" s="252">
        <v>38.5</v>
      </c>
      <c r="I369" s="253"/>
      <c r="J369" s="249"/>
      <c r="K369" s="249"/>
      <c r="L369" s="254"/>
      <c r="M369" s="255"/>
      <c r="N369" s="256"/>
      <c r="O369" s="256"/>
      <c r="P369" s="256"/>
      <c r="Q369" s="256"/>
      <c r="R369" s="256"/>
      <c r="S369" s="256"/>
      <c r="T369" s="257"/>
      <c r="U369" s="14"/>
      <c r="V369" s="14"/>
      <c r="W369" s="14"/>
      <c r="X369" s="14"/>
      <c r="Y369" s="14"/>
      <c r="Z369" s="14"/>
      <c r="AA369" s="14"/>
      <c r="AB369" s="14"/>
      <c r="AC369" s="14"/>
      <c r="AD369" s="14"/>
      <c r="AE369" s="14"/>
      <c r="AT369" s="258" t="s">
        <v>191</v>
      </c>
      <c r="AU369" s="258" t="s">
        <v>127</v>
      </c>
      <c r="AV369" s="14" t="s">
        <v>188</v>
      </c>
      <c r="AW369" s="14" t="s">
        <v>36</v>
      </c>
      <c r="AX369" s="14" t="s">
        <v>86</v>
      </c>
      <c r="AY369" s="258" t="s">
        <v>181</v>
      </c>
    </row>
    <row r="370" s="2" customFormat="1" ht="49.05" customHeight="1">
      <c r="A370" s="38"/>
      <c r="B370" s="39"/>
      <c r="C370" s="218" t="s">
        <v>422</v>
      </c>
      <c r="D370" s="218" t="s">
        <v>183</v>
      </c>
      <c r="E370" s="219" t="s">
        <v>3886</v>
      </c>
      <c r="F370" s="220" t="s">
        <v>3887</v>
      </c>
      <c r="G370" s="221" t="s">
        <v>241</v>
      </c>
      <c r="H370" s="222">
        <v>25.75</v>
      </c>
      <c r="I370" s="223"/>
      <c r="J370" s="224">
        <f>ROUND(I370*H370,2)</f>
        <v>0</v>
      </c>
      <c r="K370" s="220" t="s">
        <v>187</v>
      </c>
      <c r="L370" s="44"/>
      <c r="M370" s="225" t="s">
        <v>1</v>
      </c>
      <c r="N370" s="226" t="s">
        <v>44</v>
      </c>
      <c r="O370" s="91"/>
      <c r="P370" s="227">
        <f>O370*H370</f>
        <v>0</v>
      </c>
      <c r="Q370" s="227">
        <v>0</v>
      </c>
      <c r="R370" s="227">
        <f>Q370*H370</f>
        <v>0</v>
      </c>
      <c r="S370" s="227">
        <v>0</v>
      </c>
      <c r="T370" s="228">
        <f>S370*H370</f>
        <v>0</v>
      </c>
      <c r="U370" s="38"/>
      <c r="V370" s="38"/>
      <c r="W370" s="38"/>
      <c r="X370" s="38"/>
      <c r="Y370" s="38"/>
      <c r="Z370" s="38"/>
      <c r="AA370" s="38"/>
      <c r="AB370" s="38"/>
      <c r="AC370" s="38"/>
      <c r="AD370" s="38"/>
      <c r="AE370" s="38"/>
      <c r="AR370" s="229" t="s">
        <v>188</v>
      </c>
      <c r="AT370" s="229" t="s">
        <v>183</v>
      </c>
      <c r="AU370" s="229" t="s">
        <v>127</v>
      </c>
      <c r="AY370" s="17" t="s">
        <v>181</v>
      </c>
      <c r="BE370" s="230">
        <f>IF(N370="základní",J370,0)</f>
        <v>0</v>
      </c>
      <c r="BF370" s="230">
        <f>IF(N370="snížená",J370,0)</f>
        <v>0</v>
      </c>
      <c r="BG370" s="230">
        <f>IF(N370="zákl. přenesená",J370,0)</f>
        <v>0</v>
      </c>
      <c r="BH370" s="230">
        <f>IF(N370="sníž. přenesená",J370,0)</f>
        <v>0</v>
      </c>
      <c r="BI370" s="230">
        <f>IF(N370="nulová",J370,0)</f>
        <v>0</v>
      </c>
      <c r="BJ370" s="17" t="s">
        <v>86</v>
      </c>
      <c r="BK370" s="230">
        <f>ROUND(I370*H370,2)</f>
        <v>0</v>
      </c>
      <c r="BL370" s="17" t="s">
        <v>188</v>
      </c>
      <c r="BM370" s="229" t="s">
        <v>665</v>
      </c>
    </row>
    <row r="371" s="2" customFormat="1">
      <c r="A371" s="38"/>
      <c r="B371" s="39"/>
      <c r="C371" s="40"/>
      <c r="D371" s="231" t="s">
        <v>189</v>
      </c>
      <c r="E371" s="40"/>
      <c r="F371" s="232" t="s">
        <v>3888</v>
      </c>
      <c r="G371" s="40"/>
      <c r="H371" s="40"/>
      <c r="I371" s="233"/>
      <c r="J371" s="40"/>
      <c r="K371" s="40"/>
      <c r="L371" s="44"/>
      <c r="M371" s="234"/>
      <c r="N371" s="235"/>
      <c r="O371" s="91"/>
      <c r="P371" s="91"/>
      <c r="Q371" s="91"/>
      <c r="R371" s="91"/>
      <c r="S371" s="91"/>
      <c r="T371" s="92"/>
      <c r="U371" s="38"/>
      <c r="V371" s="38"/>
      <c r="W371" s="38"/>
      <c r="X371" s="38"/>
      <c r="Y371" s="38"/>
      <c r="Z371" s="38"/>
      <c r="AA371" s="38"/>
      <c r="AB371" s="38"/>
      <c r="AC371" s="38"/>
      <c r="AD371" s="38"/>
      <c r="AE371" s="38"/>
      <c r="AT371" s="17" t="s">
        <v>189</v>
      </c>
      <c r="AU371" s="17" t="s">
        <v>127</v>
      </c>
    </row>
    <row r="372" s="2" customFormat="1" ht="33" customHeight="1">
      <c r="A372" s="38"/>
      <c r="B372" s="39"/>
      <c r="C372" s="218" t="s">
        <v>668</v>
      </c>
      <c r="D372" s="218" t="s">
        <v>183</v>
      </c>
      <c r="E372" s="219" t="s">
        <v>3889</v>
      </c>
      <c r="F372" s="220" t="s">
        <v>3890</v>
      </c>
      <c r="G372" s="221" t="s">
        <v>235</v>
      </c>
      <c r="H372" s="222">
        <v>30</v>
      </c>
      <c r="I372" s="223"/>
      <c r="J372" s="224">
        <f>ROUND(I372*H372,2)</f>
        <v>0</v>
      </c>
      <c r="K372" s="220" t="s">
        <v>187</v>
      </c>
      <c r="L372" s="44"/>
      <c r="M372" s="225" t="s">
        <v>1</v>
      </c>
      <c r="N372" s="226" t="s">
        <v>44</v>
      </c>
      <c r="O372" s="91"/>
      <c r="P372" s="227">
        <f>O372*H372</f>
        <v>0</v>
      </c>
      <c r="Q372" s="227">
        <v>0</v>
      </c>
      <c r="R372" s="227">
        <f>Q372*H372</f>
        <v>0</v>
      </c>
      <c r="S372" s="227">
        <v>0</v>
      </c>
      <c r="T372" s="228">
        <f>S372*H372</f>
        <v>0</v>
      </c>
      <c r="U372" s="38"/>
      <c r="V372" s="38"/>
      <c r="W372" s="38"/>
      <c r="X372" s="38"/>
      <c r="Y372" s="38"/>
      <c r="Z372" s="38"/>
      <c r="AA372" s="38"/>
      <c r="AB372" s="38"/>
      <c r="AC372" s="38"/>
      <c r="AD372" s="38"/>
      <c r="AE372" s="38"/>
      <c r="AR372" s="229" t="s">
        <v>188</v>
      </c>
      <c r="AT372" s="229" t="s">
        <v>183</v>
      </c>
      <c r="AU372" s="229" t="s">
        <v>127</v>
      </c>
      <c r="AY372" s="17" t="s">
        <v>181</v>
      </c>
      <c r="BE372" s="230">
        <f>IF(N372="základní",J372,0)</f>
        <v>0</v>
      </c>
      <c r="BF372" s="230">
        <f>IF(N372="snížená",J372,0)</f>
        <v>0</v>
      </c>
      <c r="BG372" s="230">
        <f>IF(N372="zákl. přenesená",J372,0)</f>
        <v>0</v>
      </c>
      <c r="BH372" s="230">
        <f>IF(N372="sníž. přenesená",J372,0)</f>
        <v>0</v>
      </c>
      <c r="BI372" s="230">
        <f>IF(N372="nulová",J372,0)</f>
        <v>0</v>
      </c>
      <c r="BJ372" s="17" t="s">
        <v>86</v>
      </c>
      <c r="BK372" s="230">
        <f>ROUND(I372*H372,2)</f>
        <v>0</v>
      </c>
      <c r="BL372" s="17" t="s">
        <v>188</v>
      </c>
      <c r="BM372" s="229" t="s">
        <v>671</v>
      </c>
    </row>
    <row r="373" s="2" customFormat="1">
      <c r="A373" s="38"/>
      <c r="B373" s="39"/>
      <c r="C373" s="40"/>
      <c r="D373" s="231" t="s">
        <v>189</v>
      </c>
      <c r="E373" s="40"/>
      <c r="F373" s="232" t="s">
        <v>3891</v>
      </c>
      <c r="G373" s="40"/>
      <c r="H373" s="40"/>
      <c r="I373" s="233"/>
      <c r="J373" s="40"/>
      <c r="K373" s="40"/>
      <c r="L373" s="44"/>
      <c r="M373" s="234"/>
      <c r="N373" s="235"/>
      <c r="O373" s="91"/>
      <c r="P373" s="91"/>
      <c r="Q373" s="91"/>
      <c r="R373" s="91"/>
      <c r="S373" s="91"/>
      <c r="T373" s="92"/>
      <c r="U373" s="38"/>
      <c r="V373" s="38"/>
      <c r="W373" s="38"/>
      <c r="X373" s="38"/>
      <c r="Y373" s="38"/>
      <c r="Z373" s="38"/>
      <c r="AA373" s="38"/>
      <c r="AB373" s="38"/>
      <c r="AC373" s="38"/>
      <c r="AD373" s="38"/>
      <c r="AE373" s="38"/>
      <c r="AT373" s="17" t="s">
        <v>189</v>
      </c>
      <c r="AU373" s="17" t="s">
        <v>127</v>
      </c>
    </row>
    <row r="374" s="2" customFormat="1" ht="24.15" customHeight="1">
      <c r="A374" s="38"/>
      <c r="B374" s="39"/>
      <c r="C374" s="218" t="s">
        <v>427</v>
      </c>
      <c r="D374" s="218" t="s">
        <v>183</v>
      </c>
      <c r="E374" s="219" t="s">
        <v>3892</v>
      </c>
      <c r="F374" s="220" t="s">
        <v>3893</v>
      </c>
      <c r="G374" s="221" t="s">
        <v>241</v>
      </c>
      <c r="H374" s="222">
        <v>81.450000000000003</v>
      </c>
      <c r="I374" s="223"/>
      <c r="J374" s="224">
        <f>ROUND(I374*H374,2)</f>
        <v>0</v>
      </c>
      <c r="K374" s="220" t="s">
        <v>187</v>
      </c>
      <c r="L374" s="44"/>
      <c r="M374" s="225" t="s">
        <v>1</v>
      </c>
      <c r="N374" s="226" t="s">
        <v>44</v>
      </c>
      <c r="O374" s="91"/>
      <c r="P374" s="227">
        <f>O374*H374</f>
        <v>0</v>
      </c>
      <c r="Q374" s="227">
        <v>0</v>
      </c>
      <c r="R374" s="227">
        <f>Q374*H374</f>
        <v>0</v>
      </c>
      <c r="S374" s="227">
        <v>0</v>
      </c>
      <c r="T374" s="228">
        <f>S374*H374</f>
        <v>0</v>
      </c>
      <c r="U374" s="38"/>
      <c r="V374" s="38"/>
      <c r="W374" s="38"/>
      <c r="X374" s="38"/>
      <c r="Y374" s="38"/>
      <c r="Z374" s="38"/>
      <c r="AA374" s="38"/>
      <c r="AB374" s="38"/>
      <c r="AC374" s="38"/>
      <c r="AD374" s="38"/>
      <c r="AE374" s="38"/>
      <c r="AR374" s="229" t="s">
        <v>188</v>
      </c>
      <c r="AT374" s="229" t="s">
        <v>183</v>
      </c>
      <c r="AU374" s="229" t="s">
        <v>127</v>
      </c>
      <c r="AY374" s="17" t="s">
        <v>181</v>
      </c>
      <c r="BE374" s="230">
        <f>IF(N374="základní",J374,0)</f>
        <v>0</v>
      </c>
      <c r="BF374" s="230">
        <f>IF(N374="snížená",J374,0)</f>
        <v>0</v>
      </c>
      <c r="BG374" s="230">
        <f>IF(N374="zákl. přenesená",J374,0)</f>
        <v>0</v>
      </c>
      <c r="BH374" s="230">
        <f>IF(N374="sníž. přenesená",J374,0)</f>
        <v>0</v>
      </c>
      <c r="BI374" s="230">
        <f>IF(N374="nulová",J374,0)</f>
        <v>0</v>
      </c>
      <c r="BJ374" s="17" t="s">
        <v>86</v>
      </c>
      <c r="BK374" s="230">
        <f>ROUND(I374*H374,2)</f>
        <v>0</v>
      </c>
      <c r="BL374" s="17" t="s">
        <v>188</v>
      </c>
      <c r="BM374" s="229" t="s">
        <v>674</v>
      </c>
    </row>
    <row r="375" s="2" customFormat="1">
      <c r="A375" s="38"/>
      <c r="B375" s="39"/>
      <c r="C375" s="40"/>
      <c r="D375" s="231" t="s">
        <v>189</v>
      </c>
      <c r="E375" s="40"/>
      <c r="F375" s="232" t="s">
        <v>3894</v>
      </c>
      <c r="G375" s="40"/>
      <c r="H375" s="40"/>
      <c r="I375" s="233"/>
      <c r="J375" s="40"/>
      <c r="K375" s="40"/>
      <c r="L375" s="44"/>
      <c r="M375" s="234"/>
      <c r="N375" s="235"/>
      <c r="O375" s="91"/>
      <c r="P375" s="91"/>
      <c r="Q375" s="91"/>
      <c r="R375" s="91"/>
      <c r="S375" s="91"/>
      <c r="T375" s="92"/>
      <c r="U375" s="38"/>
      <c r="V375" s="38"/>
      <c r="W375" s="38"/>
      <c r="X375" s="38"/>
      <c r="Y375" s="38"/>
      <c r="Z375" s="38"/>
      <c r="AA375" s="38"/>
      <c r="AB375" s="38"/>
      <c r="AC375" s="38"/>
      <c r="AD375" s="38"/>
      <c r="AE375" s="38"/>
      <c r="AT375" s="17" t="s">
        <v>189</v>
      </c>
      <c r="AU375" s="17" t="s">
        <v>127</v>
      </c>
    </row>
    <row r="376" s="12" customFormat="1" ht="22.8" customHeight="1">
      <c r="A376" s="12"/>
      <c r="B376" s="202"/>
      <c r="C376" s="203"/>
      <c r="D376" s="204" t="s">
        <v>78</v>
      </c>
      <c r="E376" s="216" t="s">
        <v>3629</v>
      </c>
      <c r="F376" s="216" t="s">
        <v>3630</v>
      </c>
      <c r="G376" s="203"/>
      <c r="H376" s="203"/>
      <c r="I376" s="206"/>
      <c r="J376" s="217">
        <f>BK376</f>
        <v>0</v>
      </c>
      <c r="K376" s="203"/>
      <c r="L376" s="208"/>
      <c r="M376" s="209"/>
      <c r="N376" s="210"/>
      <c r="O376" s="210"/>
      <c r="P376" s="211">
        <f>SUM(P377:P392)</f>
        <v>0</v>
      </c>
      <c r="Q376" s="210"/>
      <c r="R376" s="211">
        <f>SUM(R377:R392)</f>
        <v>0</v>
      </c>
      <c r="S376" s="210"/>
      <c r="T376" s="212">
        <f>SUM(T377:T392)</f>
        <v>0</v>
      </c>
      <c r="U376" s="12"/>
      <c r="V376" s="12"/>
      <c r="W376" s="12"/>
      <c r="X376" s="12"/>
      <c r="Y376" s="12"/>
      <c r="Z376" s="12"/>
      <c r="AA376" s="12"/>
      <c r="AB376" s="12"/>
      <c r="AC376" s="12"/>
      <c r="AD376" s="12"/>
      <c r="AE376" s="12"/>
      <c r="AR376" s="213" t="s">
        <v>86</v>
      </c>
      <c r="AT376" s="214" t="s">
        <v>78</v>
      </c>
      <c r="AU376" s="214" t="s">
        <v>86</v>
      </c>
      <c r="AY376" s="213" t="s">
        <v>181</v>
      </c>
      <c r="BK376" s="215">
        <f>SUM(BK377:BK392)</f>
        <v>0</v>
      </c>
    </row>
    <row r="377" s="2" customFormat="1" ht="33" customHeight="1">
      <c r="A377" s="38"/>
      <c r="B377" s="39"/>
      <c r="C377" s="218" t="s">
        <v>681</v>
      </c>
      <c r="D377" s="218" t="s">
        <v>183</v>
      </c>
      <c r="E377" s="219" t="s">
        <v>3631</v>
      </c>
      <c r="F377" s="220" t="s">
        <v>3632</v>
      </c>
      <c r="G377" s="221" t="s">
        <v>218</v>
      </c>
      <c r="H377" s="222">
        <v>410.89999999999998</v>
      </c>
      <c r="I377" s="223"/>
      <c r="J377" s="224">
        <f>ROUND(I377*H377,2)</f>
        <v>0</v>
      </c>
      <c r="K377" s="220" t="s">
        <v>187</v>
      </c>
      <c r="L377" s="44"/>
      <c r="M377" s="225" t="s">
        <v>1</v>
      </c>
      <c r="N377" s="226" t="s">
        <v>44</v>
      </c>
      <c r="O377" s="91"/>
      <c r="P377" s="227">
        <f>O377*H377</f>
        <v>0</v>
      </c>
      <c r="Q377" s="227">
        <v>0</v>
      </c>
      <c r="R377" s="227">
        <f>Q377*H377</f>
        <v>0</v>
      </c>
      <c r="S377" s="227">
        <v>0</v>
      </c>
      <c r="T377" s="228">
        <f>S377*H377</f>
        <v>0</v>
      </c>
      <c r="U377" s="38"/>
      <c r="V377" s="38"/>
      <c r="W377" s="38"/>
      <c r="X377" s="38"/>
      <c r="Y377" s="38"/>
      <c r="Z377" s="38"/>
      <c r="AA377" s="38"/>
      <c r="AB377" s="38"/>
      <c r="AC377" s="38"/>
      <c r="AD377" s="38"/>
      <c r="AE377" s="38"/>
      <c r="AR377" s="229" t="s">
        <v>188</v>
      </c>
      <c r="AT377" s="229" t="s">
        <v>183</v>
      </c>
      <c r="AU377" s="229" t="s">
        <v>127</v>
      </c>
      <c r="AY377" s="17" t="s">
        <v>181</v>
      </c>
      <c r="BE377" s="230">
        <f>IF(N377="základní",J377,0)</f>
        <v>0</v>
      </c>
      <c r="BF377" s="230">
        <f>IF(N377="snížená",J377,0)</f>
        <v>0</v>
      </c>
      <c r="BG377" s="230">
        <f>IF(N377="zákl. přenesená",J377,0)</f>
        <v>0</v>
      </c>
      <c r="BH377" s="230">
        <f>IF(N377="sníž. přenesená",J377,0)</f>
        <v>0</v>
      </c>
      <c r="BI377" s="230">
        <f>IF(N377="nulová",J377,0)</f>
        <v>0</v>
      </c>
      <c r="BJ377" s="17" t="s">
        <v>86</v>
      </c>
      <c r="BK377" s="230">
        <f>ROUND(I377*H377,2)</f>
        <v>0</v>
      </c>
      <c r="BL377" s="17" t="s">
        <v>188</v>
      </c>
      <c r="BM377" s="229" t="s">
        <v>684</v>
      </c>
    </row>
    <row r="378" s="2" customFormat="1">
      <c r="A378" s="38"/>
      <c r="B378" s="39"/>
      <c r="C378" s="40"/>
      <c r="D378" s="231" t="s">
        <v>189</v>
      </c>
      <c r="E378" s="40"/>
      <c r="F378" s="232" t="s">
        <v>3895</v>
      </c>
      <c r="G378" s="40"/>
      <c r="H378" s="40"/>
      <c r="I378" s="233"/>
      <c r="J378" s="40"/>
      <c r="K378" s="40"/>
      <c r="L378" s="44"/>
      <c r="M378" s="234"/>
      <c r="N378" s="235"/>
      <c r="O378" s="91"/>
      <c r="P378" s="91"/>
      <c r="Q378" s="91"/>
      <c r="R378" s="91"/>
      <c r="S378" s="91"/>
      <c r="T378" s="92"/>
      <c r="U378" s="38"/>
      <c r="V378" s="38"/>
      <c r="W378" s="38"/>
      <c r="X378" s="38"/>
      <c r="Y378" s="38"/>
      <c r="Z378" s="38"/>
      <c r="AA378" s="38"/>
      <c r="AB378" s="38"/>
      <c r="AC378" s="38"/>
      <c r="AD378" s="38"/>
      <c r="AE378" s="38"/>
      <c r="AT378" s="17" t="s">
        <v>189</v>
      </c>
      <c r="AU378" s="17" t="s">
        <v>127</v>
      </c>
    </row>
    <row r="379" s="2" customFormat="1" ht="44.25" customHeight="1">
      <c r="A379" s="38"/>
      <c r="B379" s="39"/>
      <c r="C379" s="218" t="s">
        <v>434</v>
      </c>
      <c r="D379" s="218" t="s">
        <v>183</v>
      </c>
      <c r="E379" s="219" t="s">
        <v>3633</v>
      </c>
      <c r="F379" s="220" t="s">
        <v>3634</v>
      </c>
      <c r="G379" s="221" t="s">
        <v>218</v>
      </c>
      <c r="H379" s="222">
        <v>5752.6000000000004</v>
      </c>
      <c r="I379" s="223"/>
      <c r="J379" s="224">
        <f>ROUND(I379*H379,2)</f>
        <v>0</v>
      </c>
      <c r="K379" s="220" t="s">
        <v>187</v>
      </c>
      <c r="L379" s="44"/>
      <c r="M379" s="225" t="s">
        <v>1</v>
      </c>
      <c r="N379" s="226" t="s">
        <v>44</v>
      </c>
      <c r="O379" s="91"/>
      <c r="P379" s="227">
        <f>O379*H379</f>
        <v>0</v>
      </c>
      <c r="Q379" s="227">
        <v>0</v>
      </c>
      <c r="R379" s="227">
        <f>Q379*H379</f>
        <v>0</v>
      </c>
      <c r="S379" s="227">
        <v>0</v>
      </c>
      <c r="T379" s="228">
        <f>S379*H379</f>
        <v>0</v>
      </c>
      <c r="U379" s="38"/>
      <c r="V379" s="38"/>
      <c r="W379" s="38"/>
      <c r="X379" s="38"/>
      <c r="Y379" s="38"/>
      <c r="Z379" s="38"/>
      <c r="AA379" s="38"/>
      <c r="AB379" s="38"/>
      <c r="AC379" s="38"/>
      <c r="AD379" s="38"/>
      <c r="AE379" s="38"/>
      <c r="AR379" s="229" t="s">
        <v>188</v>
      </c>
      <c r="AT379" s="229" t="s">
        <v>183</v>
      </c>
      <c r="AU379" s="229" t="s">
        <v>127</v>
      </c>
      <c r="AY379" s="17" t="s">
        <v>181</v>
      </c>
      <c r="BE379" s="230">
        <f>IF(N379="základní",J379,0)</f>
        <v>0</v>
      </c>
      <c r="BF379" s="230">
        <f>IF(N379="snížená",J379,0)</f>
        <v>0</v>
      </c>
      <c r="BG379" s="230">
        <f>IF(N379="zákl. přenesená",J379,0)</f>
        <v>0</v>
      </c>
      <c r="BH379" s="230">
        <f>IF(N379="sníž. přenesená",J379,0)</f>
        <v>0</v>
      </c>
      <c r="BI379" s="230">
        <f>IF(N379="nulová",J379,0)</f>
        <v>0</v>
      </c>
      <c r="BJ379" s="17" t="s">
        <v>86</v>
      </c>
      <c r="BK379" s="230">
        <f>ROUND(I379*H379,2)</f>
        <v>0</v>
      </c>
      <c r="BL379" s="17" t="s">
        <v>188</v>
      </c>
      <c r="BM379" s="229" t="s">
        <v>688</v>
      </c>
    </row>
    <row r="380" s="2" customFormat="1">
      <c r="A380" s="38"/>
      <c r="B380" s="39"/>
      <c r="C380" s="40"/>
      <c r="D380" s="231" t="s">
        <v>189</v>
      </c>
      <c r="E380" s="40"/>
      <c r="F380" s="232" t="s">
        <v>3896</v>
      </c>
      <c r="G380" s="40"/>
      <c r="H380" s="40"/>
      <c r="I380" s="233"/>
      <c r="J380" s="40"/>
      <c r="K380" s="40"/>
      <c r="L380" s="44"/>
      <c r="M380" s="234"/>
      <c r="N380" s="235"/>
      <c r="O380" s="91"/>
      <c r="P380" s="91"/>
      <c r="Q380" s="91"/>
      <c r="R380" s="91"/>
      <c r="S380" s="91"/>
      <c r="T380" s="92"/>
      <c r="U380" s="38"/>
      <c r="V380" s="38"/>
      <c r="W380" s="38"/>
      <c r="X380" s="38"/>
      <c r="Y380" s="38"/>
      <c r="Z380" s="38"/>
      <c r="AA380" s="38"/>
      <c r="AB380" s="38"/>
      <c r="AC380" s="38"/>
      <c r="AD380" s="38"/>
      <c r="AE380" s="38"/>
      <c r="AT380" s="17" t="s">
        <v>189</v>
      </c>
      <c r="AU380" s="17" t="s">
        <v>127</v>
      </c>
    </row>
    <row r="381" s="13" customFormat="1">
      <c r="A381" s="13"/>
      <c r="B381" s="236"/>
      <c r="C381" s="237"/>
      <c r="D381" s="238" t="s">
        <v>191</v>
      </c>
      <c r="E381" s="239" t="s">
        <v>1</v>
      </c>
      <c r="F381" s="240" t="s">
        <v>3897</v>
      </c>
      <c r="G381" s="237"/>
      <c r="H381" s="241">
        <v>5752.6000000000004</v>
      </c>
      <c r="I381" s="242"/>
      <c r="J381" s="237"/>
      <c r="K381" s="237"/>
      <c r="L381" s="243"/>
      <c r="M381" s="244"/>
      <c r="N381" s="245"/>
      <c r="O381" s="245"/>
      <c r="P381" s="245"/>
      <c r="Q381" s="245"/>
      <c r="R381" s="245"/>
      <c r="S381" s="245"/>
      <c r="T381" s="246"/>
      <c r="U381" s="13"/>
      <c r="V381" s="13"/>
      <c r="W381" s="13"/>
      <c r="X381" s="13"/>
      <c r="Y381" s="13"/>
      <c r="Z381" s="13"/>
      <c r="AA381" s="13"/>
      <c r="AB381" s="13"/>
      <c r="AC381" s="13"/>
      <c r="AD381" s="13"/>
      <c r="AE381" s="13"/>
      <c r="AT381" s="247" t="s">
        <v>191</v>
      </c>
      <c r="AU381" s="247" t="s">
        <v>127</v>
      </c>
      <c r="AV381" s="13" t="s">
        <v>127</v>
      </c>
      <c r="AW381" s="13" t="s">
        <v>36</v>
      </c>
      <c r="AX381" s="13" t="s">
        <v>79</v>
      </c>
      <c r="AY381" s="247" t="s">
        <v>181</v>
      </c>
    </row>
    <row r="382" s="14" customFormat="1">
      <c r="A382" s="14"/>
      <c r="B382" s="248"/>
      <c r="C382" s="249"/>
      <c r="D382" s="238" t="s">
        <v>191</v>
      </c>
      <c r="E382" s="250" t="s">
        <v>1</v>
      </c>
      <c r="F382" s="251" t="s">
        <v>193</v>
      </c>
      <c r="G382" s="249"/>
      <c r="H382" s="252">
        <v>5752.6000000000004</v>
      </c>
      <c r="I382" s="253"/>
      <c r="J382" s="249"/>
      <c r="K382" s="249"/>
      <c r="L382" s="254"/>
      <c r="M382" s="255"/>
      <c r="N382" s="256"/>
      <c r="O382" s="256"/>
      <c r="P382" s="256"/>
      <c r="Q382" s="256"/>
      <c r="R382" s="256"/>
      <c r="S382" s="256"/>
      <c r="T382" s="257"/>
      <c r="U382" s="14"/>
      <c r="V382" s="14"/>
      <c r="W382" s="14"/>
      <c r="X382" s="14"/>
      <c r="Y382" s="14"/>
      <c r="Z382" s="14"/>
      <c r="AA382" s="14"/>
      <c r="AB382" s="14"/>
      <c r="AC382" s="14"/>
      <c r="AD382" s="14"/>
      <c r="AE382" s="14"/>
      <c r="AT382" s="258" t="s">
        <v>191</v>
      </c>
      <c r="AU382" s="258" t="s">
        <v>127</v>
      </c>
      <c r="AV382" s="14" t="s">
        <v>188</v>
      </c>
      <c r="AW382" s="14" t="s">
        <v>36</v>
      </c>
      <c r="AX382" s="14" t="s">
        <v>86</v>
      </c>
      <c r="AY382" s="258" t="s">
        <v>181</v>
      </c>
    </row>
    <row r="383" s="2" customFormat="1" ht="55.5" customHeight="1">
      <c r="A383" s="38"/>
      <c r="B383" s="39"/>
      <c r="C383" s="218" t="s">
        <v>690</v>
      </c>
      <c r="D383" s="218" t="s">
        <v>183</v>
      </c>
      <c r="E383" s="219" t="s">
        <v>3898</v>
      </c>
      <c r="F383" s="220" t="s">
        <v>3899</v>
      </c>
      <c r="G383" s="221" t="s">
        <v>218</v>
      </c>
      <c r="H383" s="222">
        <v>376.89999999999998</v>
      </c>
      <c r="I383" s="223"/>
      <c r="J383" s="224">
        <f>ROUND(I383*H383,2)</f>
        <v>0</v>
      </c>
      <c r="K383" s="220" t="s">
        <v>187</v>
      </c>
      <c r="L383" s="44"/>
      <c r="M383" s="225" t="s">
        <v>1</v>
      </c>
      <c r="N383" s="226" t="s">
        <v>44</v>
      </c>
      <c r="O383" s="91"/>
      <c r="P383" s="227">
        <f>O383*H383</f>
        <v>0</v>
      </c>
      <c r="Q383" s="227">
        <v>0</v>
      </c>
      <c r="R383" s="227">
        <f>Q383*H383</f>
        <v>0</v>
      </c>
      <c r="S383" s="227">
        <v>0</v>
      </c>
      <c r="T383" s="228">
        <f>S383*H383</f>
        <v>0</v>
      </c>
      <c r="U383" s="38"/>
      <c r="V383" s="38"/>
      <c r="W383" s="38"/>
      <c r="X383" s="38"/>
      <c r="Y383" s="38"/>
      <c r="Z383" s="38"/>
      <c r="AA383" s="38"/>
      <c r="AB383" s="38"/>
      <c r="AC383" s="38"/>
      <c r="AD383" s="38"/>
      <c r="AE383" s="38"/>
      <c r="AR383" s="229" t="s">
        <v>188</v>
      </c>
      <c r="AT383" s="229" t="s">
        <v>183</v>
      </c>
      <c r="AU383" s="229" t="s">
        <v>127</v>
      </c>
      <c r="AY383" s="17" t="s">
        <v>181</v>
      </c>
      <c r="BE383" s="230">
        <f>IF(N383="základní",J383,0)</f>
        <v>0</v>
      </c>
      <c r="BF383" s="230">
        <f>IF(N383="snížená",J383,0)</f>
        <v>0</v>
      </c>
      <c r="BG383" s="230">
        <f>IF(N383="zákl. přenesená",J383,0)</f>
        <v>0</v>
      </c>
      <c r="BH383" s="230">
        <f>IF(N383="sníž. přenesená",J383,0)</f>
        <v>0</v>
      </c>
      <c r="BI383" s="230">
        <f>IF(N383="nulová",J383,0)</f>
        <v>0</v>
      </c>
      <c r="BJ383" s="17" t="s">
        <v>86</v>
      </c>
      <c r="BK383" s="230">
        <f>ROUND(I383*H383,2)</f>
        <v>0</v>
      </c>
      <c r="BL383" s="17" t="s">
        <v>188</v>
      </c>
      <c r="BM383" s="229" t="s">
        <v>693</v>
      </c>
    </row>
    <row r="384" s="2" customFormat="1">
      <c r="A384" s="38"/>
      <c r="B384" s="39"/>
      <c r="C384" s="40"/>
      <c r="D384" s="231" t="s">
        <v>189</v>
      </c>
      <c r="E384" s="40"/>
      <c r="F384" s="232" t="s">
        <v>3900</v>
      </c>
      <c r="G384" s="40"/>
      <c r="H384" s="40"/>
      <c r="I384" s="233"/>
      <c r="J384" s="40"/>
      <c r="K384" s="40"/>
      <c r="L384" s="44"/>
      <c r="M384" s="234"/>
      <c r="N384" s="235"/>
      <c r="O384" s="91"/>
      <c r="P384" s="91"/>
      <c r="Q384" s="91"/>
      <c r="R384" s="91"/>
      <c r="S384" s="91"/>
      <c r="T384" s="92"/>
      <c r="U384" s="38"/>
      <c r="V384" s="38"/>
      <c r="W384" s="38"/>
      <c r="X384" s="38"/>
      <c r="Y384" s="38"/>
      <c r="Z384" s="38"/>
      <c r="AA384" s="38"/>
      <c r="AB384" s="38"/>
      <c r="AC384" s="38"/>
      <c r="AD384" s="38"/>
      <c r="AE384" s="38"/>
      <c r="AT384" s="17" t="s">
        <v>189</v>
      </c>
      <c r="AU384" s="17" t="s">
        <v>127</v>
      </c>
    </row>
    <row r="385" s="13" customFormat="1">
      <c r="A385" s="13"/>
      <c r="B385" s="236"/>
      <c r="C385" s="237"/>
      <c r="D385" s="238" t="s">
        <v>191</v>
      </c>
      <c r="E385" s="239" t="s">
        <v>1</v>
      </c>
      <c r="F385" s="240" t="s">
        <v>3901</v>
      </c>
      <c r="G385" s="237"/>
      <c r="H385" s="241">
        <v>376.89999999999998</v>
      </c>
      <c r="I385" s="242"/>
      <c r="J385" s="237"/>
      <c r="K385" s="237"/>
      <c r="L385" s="243"/>
      <c r="M385" s="244"/>
      <c r="N385" s="245"/>
      <c r="O385" s="245"/>
      <c r="P385" s="245"/>
      <c r="Q385" s="245"/>
      <c r="R385" s="245"/>
      <c r="S385" s="245"/>
      <c r="T385" s="246"/>
      <c r="U385" s="13"/>
      <c r="V385" s="13"/>
      <c r="W385" s="13"/>
      <c r="X385" s="13"/>
      <c r="Y385" s="13"/>
      <c r="Z385" s="13"/>
      <c r="AA385" s="13"/>
      <c r="AB385" s="13"/>
      <c r="AC385" s="13"/>
      <c r="AD385" s="13"/>
      <c r="AE385" s="13"/>
      <c r="AT385" s="247" t="s">
        <v>191</v>
      </c>
      <c r="AU385" s="247" t="s">
        <v>127</v>
      </c>
      <c r="AV385" s="13" t="s">
        <v>127</v>
      </c>
      <c r="AW385" s="13" t="s">
        <v>36</v>
      </c>
      <c r="AX385" s="13" t="s">
        <v>79</v>
      </c>
      <c r="AY385" s="247" t="s">
        <v>181</v>
      </c>
    </row>
    <row r="386" s="14" customFormat="1">
      <c r="A386" s="14"/>
      <c r="B386" s="248"/>
      <c r="C386" s="249"/>
      <c r="D386" s="238" t="s">
        <v>191</v>
      </c>
      <c r="E386" s="250" t="s">
        <v>1</v>
      </c>
      <c r="F386" s="251" t="s">
        <v>193</v>
      </c>
      <c r="G386" s="249"/>
      <c r="H386" s="252">
        <v>376.89999999999998</v>
      </c>
      <c r="I386" s="253"/>
      <c r="J386" s="249"/>
      <c r="K386" s="249"/>
      <c r="L386" s="254"/>
      <c r="M386" s="255"/>
      <c r="N386" s="256"/>
      <c r="O386" s="256"/>
      <c r="P386" s="256"/>
      <c r="Q386" s="256"/>
      <c r="R386" s="256"/>
      <c r="S386" s="256"/>
      <c r="T386" s="257"/>
      <c r="U386" s="14"/>
      <c r="V386" s="14"/>
      <c r="W386" s="14"/>
      <c r="X386" s="14"/>
      <c r="Y386" s="14"/>
      <c r="Z386" s="14"/>
      <c r="AA386" s="14"/>
      <c r="AB386" s="14"/>
      <c r="AC386" s="14"/>
      <c r="AD386" s="14"/>
      <c r="AE386" s="14"/>
      <c r="AT386" s="258" t="s">
        <v>191</v>
      </c>
      <c r="AU386" s="258" t="s">
        <v>127</v>
      </c>
      <c r="AV386" s="14" t="s">
        <v>188</v>
      </c>
      <c r="AW386" s="14" t="s">
        <v>36</v>
      </c>
      <c r="AX386" s="14" t="s">
        <v>86</v>
      </c>
      <c r="AY386" s="258" t="s">
        <v>181</v>
      </c>
    </row>
    <row r="387" s="2" customFormat="1" ht="44.25" customHeight="1">
      <c r="A387" s="38"/>
      <c r="B387" s="39"/>
      <c r="C387" s="218" t="s">
        <v>439</v>
      </c>
      <c r="D387" s="218" t="s">
        <v>183</v>
      </c>
      <c r="E387" s="219" t="s">
        <v>3636</v>
      </c>
      <c r="F387" s="220" t="s">
        <v>3637</v>
      </c>
      <c r="G387" s="221" t="s">
        <v>218</v>
      </c>
      <c r="H387" s="222">
        <v>23</v>
      </c>
      <c r="I387" s="223"/>
      <c r="J387" s="224">
        <f>ROUND(I387*H387,2)</f>
        <v>0</v>
      </c>
      <c r="K387" s="220" t="s">
        <v>187</v>
      </c>
      <c r="L387" s="44"/>
      <c r="M387" s="225" t="s">
        <v>1</v>
      </c>
      <c r="N387" s="226" t="s">
        <v>44</v>
      </c>
      <c r="O387" s="91"/>
      <c r="P387" s="227">
        <f>O387*H387</f>
        <v>0</v>
      </c>
      <c r="Q387" s="227">
        <v>0</v>
      </c>
      <c r="R387" s="227">
        <f>Q387*H387</f>
        <v>0</v>
      </c>
      <c r="S387" s="227">
        <v>0</v>
      </c>
      <c r="T387" s="228">
        <f>S387*H387</f>
        <v>0</v>
      </c>
      <c r="U387" s="38"/>
      <c r="V387" s="38"/>
      <c r="W387" s="38"/>
      <c r="X387" s="38"/>
      <c r="Y387" s="38"/>
      <c r="Z387" s="38"/>
      <c r="AA387" s="38"/>
      <c r="AB387" s="38"/>
      <c r="AC387" s="38"/>
      <c r="AD387" s="38"/>
      <c r="AE387" s="38"/>
      <c r="AR387" s="229" t="s">
        <v>188</v>
      </c>
      <c r="AT387" s="229" t="s">
        <v>183</v>
      </c>
      <c r="AU387" s="229" t="s">
        <v>127</v>
      </c>
      <c r="AY387" s="17" t="s">
        <v>181</v>
      </c>
      <c r="BE387" s="230">
        <f>IF(N387="základní",J387,0)</f>
        <v>0</v>
      </c>
      <c r="BF387" s="230">
        <f>IF(N387="snížená",J387,0)</f>
        <v>0</v>
      </c>
      <c r="BG387" s="230">
        <f>IF(N387="zákl. přenesená",J387,0)</f>
        <v>0</v>
      </c>
      <c r="BH387" s="230">
        <f>IF(N387="sníž. přenesená",J387,0)</f>
        <v>0</v>
      </c>
      <c r="BI387" s="230">
        <f>IF(N387="nulová",J387,0)</f>
        <v>0</v>
      </c>
      <c r="BJ387" s="17" t="s">
        <v>86</v>
      </c>
      <c r="BK387" s="230">
        <f>ROUND(I387*H387,2)</f>
        <v>0</v>
      </c>
      <c r="BL387" s="17" t="s">
        <v>188</v>
      </c>
      <c r="BM387" s="229" t="s">
        <v>698</v>
      </c>
    </row>
    <row r="388" s="2" customFormat="1">
      <c r="A388" s="38"/>
      <c r="B388" s="39"/>
      <c r="C388" s="40"/>
      <c r="D388" s="231" t="s">
        <v>189</v>
      </c>
      <c r="E388" s="40"/>
      <c r="F388" s="232" t="s">
        <v>3902</v>
      </c>
      <c r="G388" s="40"/>
      <c r="H388" s="40"/>
      <c r="I388" s="233"/>
      <c r="J388" s="40"/>
      <c r="K388" s="40"/>
      <c r="L388" s="44"/>
      <c r="M388" s="234"/>
      <c r="N388" s="235"/>
      <c r="O388" s="91"/>
      <c r="P388" s="91"/>
      <c r="Q388" s="91"/>
      <c r="R388" s="91"/>
      <c r="S388" s="91"/>
      <c r="T388" s="92"/>
      <c r="U388" s="38"/>
      <c r="V388" s="38"/>
      <c r="W388" s="38"/>
      <c r="X388" s="38"/>
      <c r="Y388" s="38"/>
      <c r="Z388" s="38"/>
      <c r="AA388" s="38"/>
      <c r="AB388" s="38"/>
      <c r="AC388" s="38"/>
      <c r="AD388" s="38"/>
      <c r="AE388" s="38"/>
      <c r="AT388" s="17" t="s">
        <v>189</v>
      </c>
      <c r="AU388" s="17" t="s">
        <v>127</v>
      </c>
    </row>
    <row r="389" s="2" customFormat="1" ht="44.25" customHeight="1">
      <c r="A389" s="38"/>
      <c r="B389" s="39"/>
      <c r="C389" s="218" t="s">
        <v>700</v>
      </c>
      <c r="D389" s="218" t="s">
        <v>183</v>
      </c>
      <c r="E389" s="219" t="s">
        <v>3639</v>
      </c>
      <c r="F389" s="220" t="s">
        <v>3640</v>
      </c>
      <c r="G389" s="221" t="s">
        <v>218</v>
      </c>
      <c r="H389" s="222">
        <v>11</v>
      </c>
      <c r="I389" s="223"/>
      <c r="J389" s="224">
        <f>ROUND(I389*H389,2)</f>
        <v>0</v>
      </c>
      <c r="K389" s="220" t="s">
        <v>187</v>
      </c>
      <c r="L389" s="44"/>
      <c r="M389" s="225" t="s">
        <v>1</v>
      </c>
      <c r="N389" s="226" t="s">
        <v>44</v>
      </c>
      <c r="O389" s="91"/>
      <c r="P389" s="227">
        <f>O389*H389</f>
        <v>0</v>
      </c>
      <c r="Q389" s="227">
        <v>0</v>
      </c>
      <c r="R389" s="227">
        <f>Q389*H389</f>
        <v>0</v>
      </c>
      <c r="S389" s="227">
        <v>0</v>
      </c>
      <c r="T389" s="228">
        <f>S389*H389</f>
        <v>0</v>
      </c>
      <c r="U389" s="38"/>
      <c r="V389" s="38"/>
      <c r="W389" s="38"/>
      <c r="X389" s="38"/>
      <c r="Y389" s="38"/>
      <c r="Z389" s="38"/>
      <c r="AA389" s="38"/>
      <c r="AB389" s="38"/>
      <c r="AC389" s="38"/>
      <c r="AD389" s="38"/>
      <c r="AE389" s="38"/>
      <c r="AR389" s="229" t="s">
        <v>188</v>
      </c>
      <c r="AT389" s="229" t="s">
        <v>183</v>
      </c>
      <c r="AU389" s="229" t="s">
        <v>127</v>
      </c>
      <c r="AY389" s="17" t="s">
        <v>181</v>
      </c>
      <c r="BE389" s="230">
        <f>IF(N389="základní",J389,0)</f>
        <v>0</v>
      </c>
      <c r="BF389" s="230">
        <f>IF(N389="snížená",J389,0)</f>
        <v>0</v>
      </c>
      <c r="BG389" s="230">
        <f>IF(N389="zákl. přenesená",J389,0)</f>
        <v>0</v>
      </c>
      <c r="BH389" s="230">
        <f>IF(N389="sníž. přenesená",J389,0)</f>
        <v>0</v>
      </c>
      <c r="BI389" s="230">
        <f>IF(N389="nulová",J389,0)</f>
        <v>0</v>
      </c>
      <c r="BJ389" s="17" t="s">
        <v>86</v>
      </c>
      <c r="BK389" s="230">
        <f>ROUND(I389*H389,2)</f>
        <v>0</v>
      </c>
      <c r="BL389" s="17" t="s">
        <v>188</v>
      </c>
      <c r="BM389" s="229" t="s">
        <v>703</v>
      </c>
    </row>
    <row r="390" s="2" customFormat="1">
      <c r="A390" s="38"/>
      <c r="B390" s="39"/>
      <c r="C390" s="40"/>
      <c r="D390" s="231" t="s">
        <v>189</v>
      </c>
      <c r="E390" s="40"/>
      <c r="F390" s="232" t="s">
        <v>3903</v>
      </c>
      <c r="G390" s="40"/>
      <c r="H390" s="40"/>
      <c r="I390" s="233"/>
      <c r="J390" s="40"/>
      <c r="K390" s="40"/>
      <c r="L390" s="44"/>
      <c r="M390" s="234"/>
      <c r="N390" s="235"/>
      <c r="O390" s="91"/>
      <c r="P390" s="91"/>
      <c r="Q390" s="91"/>
      <c r="R390" s="91"/>
      <c r="S390" s="91"/>
      <c r="T390" s="92"/>
      <c r="U390" s="38"/>
      <c r="V390" s="38"/>
      <c r="W390" s="38"/>
      <c r="X390" s="38"/>
      <c r="Y390" s="38"/>
      <c r="Z390" s="38"/>
      <c r="AA390" s="38"/>
      <c r="AB390" s="38"/>
      <c r="AC390" s="38"/>
      <c r="AD390" s="38"/>
      <c r="AE390" s="38"/>
      <c r="AT390" s="17" t="s">
        <v>189</v>
      </c>
      <c r="AU390" s="17" t="s">
        <v>127</v>
      </c>
    </row>
    <row r="391" s="13" customFormat="1">
      <c r="A391" s="13"/>
      <c r="B391" s="236"/>
      <c r="C391" s="237"/>
      <c r="D391" s="238" t="s">
        <v>191</v>
      </c>
      <c r="E391" s="239" t="s">
        <v>1</v>
      </c>
      <c r="F391" s="240" t="s">
        <v>244</v>
      </c>
      <c r="G391" s="237"/>
      <c r="H391" s="241">
        <v>11</v>
      </c>
      <c r="I391" s="242"/>
      <c r="J391" s="237"/>
      <c r="K391" s="237"/>
      <c r="L391" s="243"/>
      <c r="M391" s="244"/>
      <c r="N391" s="245"/>
      <c r="O391" s="245"/>
      <c r="P391" s="245"/>
      <c r="Q391" s="245"/>
      <c r="R391" s="245"/>
      <c r="S391" s="245"/>
      <c r="T391" s="246"/>
      <c r="U391" s="13"/>
      <c r="V391" s="13"/>
      <c r="W391" s="13"/>
      <c r="X391" s="13"/>
      <c r="Y391" s="13"/>
      <c r="Z391" s="13"/>
      <c r="AA391" s="13"/>
      <c r="AB391" s="13"/>
      <c r="AC391" s="13"/>
      <c r="AD391" s="13"/>
      <c r="AE391" s="13"/>
      <c r="AT391" s="247" t="s">
        <v>191</v>
      </c>
      <c r="AU391" s="247" t="s">
        <v>127</v>
      </c>
      <c r="AV391" s="13" t="s">
        <v>127</v>
      </c>
      <c r="AW391" s="13" t="s">
        <v>36</v>
      </c>
      <c r="AX391" s="13" t="s">
        <v>79</v>
      </c>
      <c r="AY391" s="247" t="s">
        <v>181</v>
      </c>
    </row>
    <row r="392" s="14" customFormat="1">
      <c r="A392" s="14"/>
      <c r="B392" s="248"/>
      <c r="C392" s="249"/>
      <c r="D392" s="238" t="s">
        <v>191</v>
      </c>
      <c r="E392" s="250" t="s">
        <v>1</v>
      </c>
      <c r="F392" s="251" t="s">
        <v>193</v>
      </c>
      <c r="G392" s="249"/>
      <c r="H392" s="252">
        <v>11</v>
      </c>
      <c r="I392" s="253"/>
      <c r="J392" s="249"/>
      <c r="K392" s="249"/>
      <c r="L392" s="254"/>
      <c r="M392" s="255"/>
      <c r="N392" s="256"/>
      <c r="O392" s="256"/>
      <c r="P392" s="256"/>
      <c r="Q392" s="256"/>
      <c r="R392" s="256"/>
      <c r="S392" s="256"/>
      <c r="T392" s="257"/>
      <c r="U392" s="14"/>
      <c r="V392" s="14"/>
      <c r="W392" s="14"/>
      <c r="X392" s="14"/>
      <c r="Y392" s="14"/>
      <c r="Z392" s="14"/>
      <c r="AA392" s="14"/>
      <c r="AB392" s="14"/>
      <c r="AC392" s="14"/>
      <c r="AD392" s="14"/>
      <c r="AE392" s="14"/>
      <c r="AT392" s="258" t="s">
        <v>191</v>
      </c>
      <c r="AU392" s="258" t="s">
        <v>127</v>
      </c>
      <c r="AV392" s="14" t="s">
        <v>188</v>
      </c>
      <c r="AW392" s="14" t="s">
        <v>36</v>
      </c>
      <c r="AX392" s="14" t="s">
        <v>86</v>
      </c>
      <c r="AY392" s="258" t="s">
        <v>181</v>
      </c>
    </row>
    <row r="393" s="12" customFormat="1" ht="22.8" customHeight="1">
      <c r="A393" s="12"/>
      <c r="B393" s="202"/>
      <c r="C393" s="203"/>
      <c r="D393" s="204" t="s">
        <v>78</v>
      </c>
      <c r="E393" s="216" t="s">
        <v>918</v>
      </c>
      <c r="F393" s="216" t="s">
        <v>919</v>
      </c>
      <c r="G393" s="203"/>
      <c r="H393" s="203"/>
      <c r="I393" s="206"/>
      <c r="J393" s="217">
        <f>BK393</f>
        <v>0</v>
      </c>
      <c r="K393" s="203"/>
      <c r="L393" s="208"/>
      <c r="M393" s="209"/>
      <c r="N393" s="210"/>
      <c r="O393" s="210"/>
      <c r="P393" s="211">
        <f>SUM(P394:P395)</f>
        <v>0</v>
      </c>
      <c r="Q393" s="210"/>
      <c r="R393" s="211">
        <f>SUM(R394:R395)</f>
        <v>0</v>
      </c>
      <c r="S393" s="210"/>
      <c r="T393" s="212">
        <f>SUM(T394:T395)</f>
        <v>0</v>
      </c>
      <c r="U393" s="12"/>
      <c r="V393" s="12"/>
      <c r="W393" s="12"/>
      <c r="X393" s="12"/>
      <c r="Y393" s="12"/>
      <c r="Z393" s="12"/>
      <c r="AA393" s="12"/>
      <c r="AB393" s="12"/>
      <c r="AC393" s="12"/>
      <c r="AD393" s="12"/>
      <c r="AE393" s="12"/>
      <c r="AR393" s="213" t="s">
        <v>86</v>
      </c>
      <c r="AT393" s="214" t="s">
        <v>78</v>
      </c>
      <c r="AU393" s="214" t="s">
        <v>86</v>
      </c>
      <c r="AY393" s="213" t="s">
        <v>181</v>
      </c>
      <c r="BK393" s="215">
        <f>SUM(BK394:BK395)</f>
        <v>0</v>
      </c>
    </row>
    <row r="394" s="2" customFormat="1" ht="37.8" customHeight="1">
      <c r="A394" s="38"/>
      <c r="B394" s="39"/>
      <c r="C394" s="218" t="s">
        <v>446</v>
      </c>
      <c r="D394" s="218" t="s">
        <v>183</v>
      </c>
      <c r="E394" s="219" t="s">
        <v>3904</v>
      </c>
      <c r="F394" s="220" t="s">
        <v>3905</v>
      </c>
      <c r="G394" s="221" t="s">
        <v>218</v>
      </c>
      <c r="H394" s="222">
        <v>280.65300000000002</v>
      </c>
      <c r="I394" s="223"/>
      <c r="J394" s="224">
        <f>ROUND(I394*H394,2)</f>
        <v>0</v>
      </c>
      <c r="K394" s="220" t="s">
        <v>187</v>
      </c>
      <c r="L394" s="44"/>
      <c r="M394" s="225" t="s">
        <v>1</v>
      </c>
      <c r="N394" s="226" t="s">
        <v>44</v>
      </c>
      <c r="O394" s="91"/>
      <c r="P394" s="227">
        <f>O394*H394</f>
        <v>0</v>
      </c>
      <c r="Q394" s="227">
        <v>0</v>
      </c>
      <c r="R394" s="227">
        <f>Q394*H394</f>
        <v>0</v>
      </c>
      <c r="S394" s="227">
        <v>0</v>
      </c>
      <c r="T394" s="228">
        <f>S394*H394</f>
        <v>0</v>
      </c>
      <c r="U394" s="38"/>
      <c r="V394" s="38"/>
      <c r="W394" s="38"/>
      <c r="X394" s="38"/>
      <c r="Y394" s="38"/>
      <c r="Z394" s="38"/>
      <c r="AA394" s="38"/>
      <c r="AB394" s="38"/>
      <c r="AC394" s="38"/>
      <c r="AD394" s="38"/>
      <c r="AE394" s="38"/>
      <c r="AR394" s="229" t="s">
        <v>188</v>
      </c>
      <c r="AT394" s="229" t="s">
        <v>183</v>
      </c>
      <c r="AU394" s="229" t="s">
        <v>127</v>
      </c>
      <c r="AY394" s="17" t="s">
        <v>181</v>
      </c>
      <c r="BE394" s="230">
        <f>IF(N394="základní",J394,0)</f>
        <v>0</v>
      </c>
      <c r="BF394" s="230">
        <f>IF(N394="snížená",J394,0)</f>
        <v>0</v>
      </c>
      <c r="BG394" s="230">
        <f>IF(N394="zákl. přenesená",J394,0)</f>
        <v>0</v>
      </c>
      <c r="BH394" s="230">
        <f>IF(N394="sníž. přenesená",J394,0)</f>
        <v>0</v>
      </c>
      <c r="BI394" s="230">
        <f>IF(N394="nulová",J394,0)</f>
        <v>0</v>
      </c>
      <c r="BJ394" s="17" t="s">
        <v>86</v>
      </c>
      <c r="BK394" s="230">
        <f>ROUND(I394*H394,2)</f>
        <v>0</v>
      </c>
      <c r="BL394" s="17" t="s">
        <v>188</v>
      </c>
      <c r="BM394" s="229" t="s">
        <v>708</v>
      </c>
    </row>
    <row r="395" s="2" customFormat="1">
      <c r="A395" s="38"/>
      <c r="B395" s="39"/>
      <c r="C395" s="40"/>
      <c r="D395" s="231" t="s">
        <v>189</v>
      </c>
      <c r="E395" s="40"/>
      <c r="F395" s="232" t="s">
        <v>3906</v>
      </c>
      <c r="G395" s="40"/>
      <c r="H395" s="40"/>
      <c r="I395" s="233"/>
      <c r="J395" s="40"/>
      <c r="K395" s="40"/>
      <c r="L395" s="44"/>
      <c r="M395" s="234"/>
      <c r="N395" s="235"/>
      <c r="O395" s="91"/>
      <c r="P395" s="91"/>
      <c r="Q395" s="91"/>
      <c r="R395" s="91"/>
      <c r="S395" s="91"/>
      <c r="T395" s="92"/>
      <c r="U395" s="38"/>
      <c r="V395" s="38"/>
      <c r="W395" s="38"/>
      <c r="X395" s="38"/>
      <c r="Y395" s="38"/>
      <c r="Z395" s="38"/>
      <c r="AA395" s="38"/>
      <c r="AB395" s="38"/>
      <c r="AC395" s="38"/>
      <c r="AD395" s="38"/>
      <c r="AE395" s="38"/>
      <c r="AT395" s="17" t="s">
        <v>189</v>
      </c>
      <c r="AU395" s="17" t="s">
        <v>127</v>
      </c>
    </row>
    <row r="396" s="12" customFormat="1" ht="25.92" customHeight="1">
      <c r="A396" s="12"/>
      <c r="B396" s="202"/>
      <c r="C396" s="203"/>
      <c r="D396" s="204" t="s">
        <v>78</v>
      </c>
      <c r="E396" s="205" t="s">
        <v>925</v>
      </c>
      <c r="F396" s="205" t="s">
        <v>926</v>
      </c>
      <c r="G396" s="203"/>
      <c r="H396" s="203"/>
      <c r="I396" s="206"/>
      <c r="J396" s="207">
        <f>BK396</f>
        <v>0</v>
      </c>
      <c r="K396" s="203"/>
      <c r="L396" s="208"/>
      <c r="M396" s="209"/>
      <c r="N396" s="210"/>
      <c r="O396" s="210"/>
      <c r="P396" s="211">
        <f>P397+P401</f>
        <v>0</v>
      </c>
      <c r="Q396" s="210"/>
      <c r="R396" s="211">
        <f>R397+R401</f>
        <v>0</v>
      </c>
      <c r="S396" s="210"/>
      <c r="T396" s="212">
        <f>T397+T401</f>
        <v>0</v>
      </c>
      <c r="U396" s="12"/>
      <c r="V396" s="12"/>
      <c r="W396" s="12"/>
      <c r="X396" s="12"/>
      <c r="Y396" s="12"/>
      <c r="Z396" s="12"/>
      <c r="AA396" s="12"/>
      <c r="AB396" s="12"/>
      <c r="AC396" s="12"/>
      <c r="AD396" s="12"/>
      <c r="AE396" s="12"/>
      <c r="AR396" s="213" t="s">
        <v>127</v>
      </c>
      <c r="AT396" s="214" t="s">
        <v>78</v>
      </c>
      <c r="AU396" s="214" t="s">
        <v>79</v>
      </c>
      <c r="AY396" s="213" t="s">
        <v>181</v>
      </c>
      <c r="BK396" s="215">
        <f>BK397+BK401</f>
        <v>0</v>
      </c>
    </row>
    <row r="397" s="12" customFormat="1" ht="22.8" customHeight="1">
      <c r="A397" s="12"/>
      <c r="B397" s="202"/>
      <c r="C397" s="203"/>
      <c r="D397" s="204" t="s">
        <v>78</v>
      </c>
      <c r="E397" s="216" t="s">
        <v>1378</v>
      </c>
      <c r="F397" s="216" t="s">
        <v>1379</v>
      </c>
      <c r="G397" s="203"/>
      <c r="H397" s="203"/>
      <c r="I397" s="206"/>
      <c r="J397" s="217">
        <f>BK397</f>
        <v>0</v>
      </c>
      <c r="K397" s="203"/>
      <c r="L397" s="208"/>
      <c r="M397" s="209"/>
      <c r="N397" s="210"/>
      <c r="O397" s="210"/>
      <c r="P397" s="211">
        <f>SUM(P398:P400)</f>
        <v>0</v>
      </c>
      <c r="Q397" s="210"/>
      <c r="R397" s="211">
        <f>SUM(R398:R400)</f>
        <v>0</v>
      </c>
      <c r="S397" s="210"/>
      <c r="T397" s="212">
        <f>SUM(T398:T400)</f>
        <v>0</v>
      </c>
      <c r="U397" s="12"/>
      <c r="V397" s="12"/>
      <c r="W397" s="12"/>
      <c r="X397" s="12"/>
      <c r="Y397" s="12"/>
      <c r="Z397" s="12"/>
      <c r="AA397" s="12"/>
      <c r="AB397" s="12"/>
      <c r="AC397" s="12"/>
      <c r="AD397" s="12"/>
      <c r="AE397" s="12"/>
      <c r="AR397" s="213" t="s">
        <v>127</v>
      </c>
      <c r="AT397" s="214" t="s">
        <v>78</v>
      </c>
      <c r="AU397" s="214" t="s">
        <v>86</v>
      </c>
      <c r="AY397" s="213" t="s">
        <v>181</v>
      </c>
      <c r="BK397" s="215">
        <f>SUM(BK398:BK400)</f>
        <v>0</v>
      </c>
    </row>
    <row r="398" s="2" customFormat="1" ht="33" customHeight="1">
      <c r="A398" s="38"/>
      <c r="B398" s="39"/>
      <c r="C398" s="218" t="s">
        <v>710</v>
      </c>
      <c r="D398" s="218" t="s">
        <v>183</v>
      </c>
      <c r="E398" s="219" t="s">
        <v>3907</v>
      </c>
      <c r="F398" s="220" t="s">
        <v>3908</v>
      </c>
      <c r="G398" s="221" t="s">
        <v>1473</v>
      </c>
      <c r="H398" s="222">
        <v>2</v>
      </c>
      <c r="I398" s="223"/>
      <c r="J398" s="224">
        <f>ROUND(I398*H398,2)</f>
        <v>0</v>
      </c>
      <c r="K398" s="220" t="s">
        <v>729</v>
      </c>
      <c r="L398" s="44"/>
      <c r="M398" s="225" t="s">
        <v>1</v>
      </c>
      <c r="N398" s="226" t="s">
        <v>44</v>
      </c>
      <c r="O398" s="91"/>
      <c r="P398" s="227">
        <f>O398*H398</f>
        <v>0</v>
      </c>
      <c r="Q398" s="227">
        <v>0</v>
      </c>
      <c r="R398" s="227">
        <f>Q398*H398</f>
        <v>0</v>
      </c>
      <c r="S398" s="227">
        <v>0</v>
      </c>
      <c r="T398" s="228">
        <f>S398*H398</f>
        <v>0</v>
      </c>
      <c r="U398" s="38"/>
      <c r="V398" s="38"/>
      <c r="W398" s="38"/>
      <c r="X398" s="38"/>
      <c r="Y398" s="38"/>
      <c r="Z398" s="38"/>
      <c r="AA398" s="38"/>
      <c r="AB398" s="38"/>
      <c r="AC398" s="38"/>
      <c r="AD398" s="38"/>
      <c r="AE398" s="38"/>
      <c r="AR398" s="229" t="s">
        <v>228</v>
      </c>
      <c r="AT398" s="229" t="s">
        <v>183</v>
      </c>
      <c r="AU398" s="229" t="s">
        <v>127</v>
      </c>
      <c r="AY398" s="17" t="s">
        <v>181</v>
      </c>
      <c r="BE398" s="230">
        <f>IF(N398="základní",J398,0)</f>
        <v>0</v>
      </c>
      <c r="BF398" s="230">
        <f>IF(N398="snížená",J398,0)</f>
        <v>0</v>
      </c>
      <c r="BG398" s="230">
        <f>IF(N398="zákl. přenesená",J398,0)</f>
        <v>0</v>
      </c>
      <c r="BH398" s="230">
        <f>IF(N398="sníž. přenesená",J398,0)</f>
        <v>0</v>
      </c>
      <c r="BI398" s="230">
        <f>IF(N398="nulová",J398,0)</f>
        <v>0</v>
      </c>
      <c r="BJ398" s="17" t="s">
        <v>86</v>
      </c>
      <c r="BK398" s="230">
        <f>ROUND(I398*H398,2)</f>
        <v>0</v>
      </c>
      <c r="BL398" s="17" t="s">
        <v>228</v>
      </c>
      <c r="BM398" s="229" t="s">
        <v>713</v>
      </c>
    </row>
    <row r="399" s="13" customFormat="1">
      <c r="A399" s="13"/>
      <c r="B399" s="236"/>
      <c r="C399" s="237"/>
      <c r="D399" s="238" t="s">
        <v>191</v>
      </c>
      <c r="E399" s="239" t="s">
        <v>1</v>
      </c>
      <c r="F399" s="240" t="s">
        <v>3909</v>
      </c>
      <c r="G399" s="237"/>
      <c r="H399" s="241">
        <v>2</v>
      </c>
      <c r="I399" s="242"/>
      <c r="J399" s="237"/>
      <c r="K399" s="237"/>
      <c r="L399" s="243"/>
      <c r="M399" s="244"/>
      <c r="N399" s="245"/>
      <c r="O399" s="245"/>
      <c r="P399" s="245"/>
      <c r="Q399" s="245"/>
      <c r="R399" s="245"/>
      <c r="S399" s="245"/>
      <c r="T399" s="246"/>
      <c r="U399" s="13"/>
      <c r="V399" s="13"/>
      <c r="W399" s="13"/>
      <c r="X399" s="13"/>
      <c r="Y399" s="13"/>
      <c r="Z399" s="13"/>
      <c r="AA399" s="13"/>
      <c r="AB399" s="13"/>
      <c r="AC399" s="13"/>
      <c r="AD399" s="13"/>
      <c r="AE399" s="13"/>
      <c r="AT399" s="247" t="s">
        <v>191</v>
      </c>
      <c r="AU399" s="247" t="s">
        <v>127</v>
      </c>
      <c r="AV399" s="13" t="s">
        <v>127</v>
      </c>
      <c r="AW399" s="13" t="s">
        <v>36</v>
      </c>
      <c r="AX399" s="13" t="s">
        <v>79</v>
      </c>
      <c r="AY399" s="247" t="s">
        <v>181</v>
      </c>
    </row>
    <row r="400" s="14" customFormat="1">
      <c r="A400" s="14"/>
      <c r="B400" s="248"/>
      <c r="C400" s="249"/>
      <c r="D400" s="238" t="s">
        <v>191</v>
      </c>
      <c r="E400" s="250" t="s">
        <v>1</v>
      </c>
      <c r="F400" s="251" t="s">
        <v>193</v>
      </c>
      <c r="G400" s="249"/>
      <c r="H400" s="252">
        <v>2</v>
      </c>
      <c r="I400" s="253"/>
      <c r="J400" s="249"/>
      <c r="K400" s="249"/>
      <c r="L400" s="254"/>
      <c r="M400" s="255"/>
      <c r="N400" s="256"/>
      <c r="O400" s="256"/>
      <c r="P400" s="256"/>
      <c r="Q400" s="256"/>
      <c r="R400" s="256"/>
      <c r="S400" s="256"/>
      <c r="T400" s="257"/>
      <c r="U400" s="14"/>
      <c r="V400" s="14"/>
      <c r="W400" s="14"/>
      <c r="X400" s="14"/>
      <c r="Y400" s="14"/>
      <c r="Z400" s="14"/>
      <c r="AA400" s="14"/>
      <c r="AB400" s="14"/>
      <c r="AC400" s="14"/>
      <c r="AD400" s="14"/>
      <c r="AE400" s="14"/>
      <c r="AT400" s="258" t="s">
        <v>191</v>
      </c>
      <c r="AU400" s="258" t="s">
        <v>127</v>
      </c>
      <c r="AV400" s="14" t="s">
        <v>188</v>
      </c>
      <c r="AW400" s="14" t="s">
        <v>36</v>
      </c>
      <c r="AX400" s="14" t="s">
        <v>86</v>
      </c>
      <c r="AY400" s="258" t="s">
        <v>181</v>
      </c>
    </row>
    <row r="401" s="12" customFormat="1" ht="22.8" customHeight="1">
      <c r="A401" s="12"/>
      <c r="B401" s="202"/>
      <c r="C401" s="203"/>
      <c r="D401" s="204" t="s">
        <v>78</v>
      </c>
      <c r="E401" s="216" t="s">
        <v>1576</v>
      </c>
      <c r="F401" s="216" t="s">
        <v>1577</v>
      </c>
      <c r="G401" s="203"/>
      <c r="H401" s="203"/>
      <c r="I401" s="206"/>
      <c r="J401" s="217">
        <f>BK401</f>
        <v>0</v>
      </c>
      <c r="K401" s="203"/>
      <c r="L401" s="208"/>
      <c r="M401" s="209"/>
      <c r="N401" s="210"/>
      <c r="O401" s="210"/>
      <c r="P401" s="211">
        <f>SUM(P402:P408)</f>
        <v>0</v>
      </c>
      <c r="Q401" s="210"/>
      <c r="R401" s="211">
        <f>SUM(R402:R408)</f>
        <v>0</v>
      </c>
      <c r="S401" s="210"/>
      <c r="T401" s="212">
        <f>SUM(T402:T408)</f>
        <v>0</v>
      </c>
      <c r="U401" s="12"/>
      <c r="V401" s="12"/>
      <c r="W401" s="12"/>
      <c r="X401" s="12"/>
      <c r="Y401" s="12"/>
      <c r="Z401" s="12"/>
      <c r="AA401" s="12"/>
      <c r="AB401" s="12"/>
      <c r="AC401" s="12"/>
      <c r="AD401" s="12"/>
      <c r="AE401" s="12"/>
      <c r="AR401" s="213" t="s">
        <v>127</v>
      </c>
      <c r="AT401" s="214" t="s">
        <v>78</v>
      </c>
      <c r="AU401" s="214" t="s">
        <v>86</v>
      </c>
      <c r="AY401" s="213" t="s">
        <v>181</v>
      </c>
      <c r="BK401" s="215">
        <f>SUM(BK402:BK408)</f>
        <v>0</v>
      </c>
    </row>
    <row r="402" s="2" customFormat="1" ht="44.25" customHeight="1">
      <c r="A402" s="38"/>
      <c r="B402" s="39"/>
      <c r="C402" s="218" t="s">
        <v>452</v>
      </c>
      <c r="D402" s="218" t="s">
        <v>183</v>
      </c>
      <c r="E402" s="219" t="s">
        <v>3910</v>
      </c>
      <c r="F402" s="220" t="s">
        <v>3911</v>
      </c>
      <c r="G402" s="221" t="s">
        <v>1477</v>
      </c>
      <c r="H402" s="222">
        <v>1</v>
      </c>
      <c r="I402" s="223"/>
      <c r="J402" s="224">
        <f>ROUND(I402*H402,2)</f>
        <v>0</v>
      </c>
      <c r="K402" s="220" t="s">
        <v>729</v>
      </c>
      <c r="L402" s="44"/>
      <c r="M402" s="225" t="s">
        <v>1</v>
      </c>
      <c r="N402" s="226" t="s">
        <v>44</v>
      </c>
      <c r="O402" s="91"/>
      <c r="P402" s="227">
        <f>O402*H402</f>
        <v>0</v>
      </c>
      <c r="Q402" s="227">
        <v>0</v>
      </c>
      <c r="R402" s="227">
        <f>Q402*H402</f>
        <v>0</v>
      </c>
      <c r="S402" s="227">
        <v>0</v>
      </c>
      <c r="T402" s="228">
        <f>S402*H402</f>
        <v>0</v>
      </c>
      <c r="U402" s="38"/>
      <c r="V402" s="38"/>
      <c r="W402" s="38"/>
      <c r="X402" s="38"/>
      <c r="Y402" s="38"/>
      <c r="Z402" s="38"/>
      <c r="AA402" s="38"/>
      <c r="AB402" s="38"/>
      <c r="AC402" s="38"/>
      <c r="AD402" s="38"/>
      <c r="AE402" s="38"/>
      <c r="AR402" s="229" t="s">
        <v>228</v>
      </c>
      <c r="AT402" s="229" t="s">
        <v>183</v>
      </c>
      <c r="AU402" s="229" t="s">
        <v>127</v>
      </c>
      <c r="AY402" s="17" t="s">
        <v>181</v>
      </c>
      <c r="BE402" s="230">
        <f>IF(N402="základní",J402,0)</f>
        <v>0</v>
      </c>
      <c r="BF402" s="230">
        <f>IF(N402="snížená",J402,0)</f>
        <v>0</v>
      </c>
      <c r="BG402" s="230">
        <f>IF(N402="zákl. přenesená",J402,0)</f>
        <v>0</v>
      </c>
      <c r="BH402" s="230">
        <f>IF(N402="sníž. přenesená",J402,0)</f>
        <v>0</v>
      </c>
      <c r="BI402" s="230">
        <f>IF(N402="nulová",J402,0)</f>
        <v>0</v>
      </c>
      <c r="BJ402" s="17" t="s">
        <v>86</v>
      </c>
      <c r="BK402" s="230">
        <f>ROUND(I402*H402,2)</f>
        <v>0</v>
      </c>
      <c r="BL402" s="17" t="s">
        <v>228</v>
      </c>
      <c r="BM402" s="229" t="s">
        <v>719</v>
      </c>
    </row>
    <row r="403" s="2" customFormat="1" ht="33" customHeight="1">
      <c r="A403" s="38"/>
      <c r="B403" s="39"/>
      <c r="C403" s="218" t="s">
        <v>721</v>
      </c>
      <c r="D403" s="218" t="s">
        <v>183</v>
      </c>
      <c r="E403" s="219" t="s">
        <v>3912</v>
      </c>
      <c r="F403" s="220" t="s">
        <v>3913</v>
      </c>
      <c r="G403" s="221" t="s">
        <v>3914</v>
      </c>
      <c r="H403" s="222">
        <v>450</v>
      </c>
      <c r="I403" s="223"/>
      <c r="J403" s="224">
        <f>ROUND(I403*H403,2)</f>
        <v>0</v>
      </c>
      <c r="K403" s="220" t="s">
        <v>187</v>
      </c>
      <c r="L403" s="44"/>
      <c r="M403" s="225" t="s">
        <v>1</v>
      </c>
      <c r="N403" s="226" t="s">
        <v>44</v>
      </c>
      <c r="O403" s="91"/>
      <c r="P403" s="227">
        <f>O403*H403</f>
        <v>0</v>
      </c>
      <c r="Q403" s="227">
        <v>0</v>
      </c>
      <c r="R403" s="227">
        <f>Q403*H403</f>
        <v>0</v>
      </c>
      <c r="S403" s="227">
        <v>0</v>
      </c>
      <c r="T403" s="228">
        <f>S403*H403</f>
        <v>0</v>
      </c>
      <c r="U403" s="38"/>
      <c r="V403" s="38"/>
      <c r="W403" s="38"/>
      <c r="X403" s="38"/>
      <c r="Y403" s="38"/>
      <c r="Z403" s="38"/>
      <c r="AA403" s="38"/>
      <c r="AB403" s="38"/>
      <c r="AC403" s="38"/>
      <c r="AD403" s="38"/>
      <c r="AE403" s="38"/>
      <c r="AR403" s="229" t="s">
        <v>228</v>
      </c>
      <c r="AT403" s="229" t="s">
        <v>183</v>
      </c>
      <c r="AU403" s="229" t="s">
        <v>127</v>
      </c>
      <c r="AY403" s="17" t="s">
        <v>181</v>
      </c>
      <c r="BE403" s="230">
        <f>IF(N403="základní",J403,0)</f>
        <v>0</v>
      </c>
      <c r="BF403" s="230">
        <f>IF(N403="snížená",J403,0)</f>
        <v>0</v>
      </c>
      <c r="BG403" s="230">
        <f>IF(N403="zákl. přenesená",J403,0)</f>
        <v>0</v>
      </c>
      <c r="BH403" s="230">
        <f>IF(N403="sníž. přenesená",J403,0)</f>
        <v>0</v>
      </c>
      <c r="BI403" s="230">
        <f>IF(N403="nulová",J403,0)</f>
        <v>0</v>
      </c>
      <c r="BJ403" s="17" t="s">
        <v>86</v>
      </c>
      <c r="BK403" s="230">
        <f>ROUND(I403*H403,2)</f>
        <v>0</v>
      </c>
      <c r="BL403" s="17" t="s">
        <v>228</v>
      </c>
      <c r="BM403" s="229" t="s">
        <v>724</v>
      </c>
    </row>
    <row r="404" s="2" customFormat="1">
      <c r="A404" s="38"/>
      <c r="B404" s="39"/>
      <c r="C404" s="40"/>
      <c r="D404" s="231" t="s">
        <v>189</v>
      </c>
      <c r="E404" s="40"/>
      <c r="F404" s="232" t="s">
        <v>3915</v>
      </c>
      <c r="G404" s="40"/>
      <c r="H404" s="40"/>
      <c r="I404" s="233"/>
      <c r="J404" s="40"/>
      <c r="K404" s="40"/>
      <c r="L404" s="44"/>
      <c r="M404" s="234"/>
      <c r="N404" s="235"/>
      <c r="O404" s="91"/>
      <c r="P404" s="91"/>
      <c r="Q404" s="91"/>
      <c r="R404" s="91"/>
      <c r="S404" s="91"/>
      <c r="T404" s="92"/>
      <c r="U404" s="38"/>
      <c r="V404" s="38"/>
      <c r="W404" s="38"/>
      <c r="X404" s="38"/>
      <c r="Y404" s="38"/>
      <c r="Z404" s="38"/>
      <c r="AA404" s="38"/>
      <c r="AB404" s="38"/>
      <c r="AC404" s="38"/>
      <c r="AD404" s="38"/>
      <c r="AE404" s="38"/>
      <c r="AT404" s="17" t="s">
        <v>189</v>
      </c>
      <c r="AU404" s="17" t="s">
        <v>127</v>
      </c>
    </row>
    <row r="405" s="13" customFormat="1">
      <c r="A405" s="13"/>
      <c r="B405" s="236"/>
      <c r="C405" s="237"/>
      <c r="D405" s="238" t="s">
        <v>191</v>
      </c>
      <c r="E405" s="239" t="s">
        <v>1</v>
      </c>
      <c r="F405" s="240" t="s">
        <v>3916</v>
      </c>
      <c r="G405" s="237"/>
      <c r="H405" s="241">
        <v>450</v>
      </c>
      <c r="I405" s="242"/>
      <c r="J405" s="237"/>
      <c r="K405" s="237"/>
      <c r="L405" s="243"/>
      <c r="M405" s="244"/>
      <c r="N405" s="245"/>
      <c r="O405" s="245"/>
      <c r="P405" s="245"/>
      <c r="Q405" s="245"/>
      <c r="R405" s="245"/>
      <c r="S405" s="245"/>
      <c r="T405" s="246"/>
      <c r="U405" s="13"/>
      <c r="V405" s="13"/>
      <c r="W405" s="13"/>
      <c r="X405" s="13"/>
      <c r="Y405" s="13"/>
      <c r="Z405" s="13"/>
      <c r="AA405" s="13"/>
      <c r="AB405" s="13"/>
      <c r="AC405" s="13"/>
      <c r="AD405" s="13"/>
      <c r="AE405" s="13"/>
      <c r="AT405" s="247" t="s">
        <v>191</v>
      </c>
      <c r="AU405" s="247" t="s">
        <v>127</v>
      </c>
      <c r="AV405" s="13" t="s">
        <v>127</v>
      </c>
      <c r="AW405" s="13" t="s">
        <v>36</v>
      </c>
      <c r="AX405" s="13" t="s">
        <v>79</v>
      </c>
      <c r="AY405" s="247" t="s">
        <v>181</v>
      </c>
    </row>
    <row r="406" s="14" customFormat="1">
      <c r="A406" s="14"/>
      <c r="B406" s="248"/>
      <c r="C406" s="249"/>
      <c r="D406" s="238" t="s">
        <v>191</v>
      </c>
      <c r="E406" s="250" t="s">
        <v>1</v>
      </c>
      <c r="F406" s="251" t="s">
        <v>193</v>
      </c>
      <c r="G406" s="249"/>
      <c r="H406" s="252">
        <v>450</v>
      </c>
      <c r="I406" s="253"/>
      <c r="J406" s="249"/>
      <c r="K406" s="249"/>
      <c r="L406" s="254"/>
      <c r="M406" s="255"/>
      <c r="N406" s="256"/>
      <c r="O406" s="256"/>
      <c r="P406" s="256"/>
      <c r="Q406" s="256"/>
      <c r="R406" s="256"/>
      <c r="S406" s="256"/>
      <c r="T406" s="257"/>
      <c r="U406" s="14"/>
      <c r="V406" s="14"/>
      <c r="W406" s="14"/>
      <c r="X406" s="14"/>
      <c r="Y406" s="14"/>
      <c r="Z406" s="14"/>
      <c r="AA406" s="14"/>
      <c r="AB406" s="14"/>
      <c r="AC406" s="14"/>
      <c r="AD406" s="14"/>
      <c r="AE406" s="14"/>
      <c r="AT406" s="258" t="s">
        <v>191</v>
      </c>
      <c r="AU406" s="258" t="s">
        <v>127</v>
      </c>
      <c r="AV406" s="14" t="s">
        <v>188</v>
      </c>
      <c r="AW406" s="14" t="s">
        <v>36</v>
      </c>
      <c r="AX406" s="14" t="s">
        <v>86</v>
      </c>
      <c r="AY406" s="258" t="s">
        <v>181</v>
      </c>
    </row>
    <row r="407" s="2" customFormat="1" ht="44.25" customHeight="1">
      <c r="A407" s="38"/>
      <c r="B407" s="39"/>
      <c r="C407" s="218" t="s">
        <v>461</v>
      </c>
      <c r="D407" s="218" t="s">
        <v>183</v>
      </c>
      <c r="E407" s="219" t="s">
        <v>1710</v>
      </c>
      <c r="F407" s="220" t="s">
        <v>1711</v>
      </c>
      <c r="G407" s="221" t="s">
        <v>983</v>
      </c>
      <c r="H407" s="279"/>
      <c r="I407" s="223"/>
      <c r="J407" s="224">
        <f>ROUND(I407*H407,2)</f>
        <v>0</v>
      </c>
      <c r="K407" s="220" t="s">
        <v>187</v>
      </c>
      <c r="L407" s="44"/>
      <c r="M407" s="225" t="s">
        <v>1</v>
      </c>
      <c r="N407" s="226" t="s">
        <v>44</v>
      </c>
      <c r="O407" s="91"/>
      <c r="P407" s="227">
        <f>O407*H407</f>
        <v>0</v>
      </c>
      <c r="Q407" s="227">
        <v>0</v>
      </c>
      <c r="R407" s="227">
        <f>Q407*H407</f>
        <v>0</v>
      </c>
      <c r="S407" s="227">
        <v>0</v>
      </c>
      <c r="T407" s="228">
        <f>S407*H407</f>
        <v>0</v>
      </c>
      <c r="U407" s="38"/>
      <c r="V407" s="38"/>
      <c r="W407" s="38"/>
      <c r="X407" s="38"/>
      <c r="Y407" s="38"/>
      <c r="Z407" s="38"/>
      <c r="AA407" s="38"/>
      <c r="AB407" s="38"/>
      <c r="AC407" s="38"/>
      <c r="AD407" s="38"/>
      <c r="AE407" s="38"/>
      <c r="AR407" s="229" t="s">
        <v>228</v>
      </c>
      <c r="AT407" s="229" t="s">
        <v>183</v>
      </c>
      <c r="AU407" s="229" t="s">
        <v>127</v>
      </c>
      <c r="AY407" s="17" t="s">
        <v>181</v>
      </c>
      <c r="BE407" s="230">
        <f>IF(N407="základní",J407,0)</f>
        <v>0</v>
      </c>
      <c r="BF407" s="230">
        <f>IF(N407="snížená",J407,0)</f>
        <v>0</v>
      </c>
      <c r="BG407" s="230">
        <f>IF(N407="zákl. přenesená",J407,0)</f>
        <v>0</v>
      </c>
      <c r="BH407" s="230">
        <f>IF(N407="sníž. přenesená",J407,0)</f>
        <v>0</v>
      </c>
      <c r="BI407" s="230">
        <f>IF(N407="nulová",J407,0)</f>
        <v>0</v>
      </c>
      <c r="BJ407" s="17" t="s">
        <v>86</v>
      </c>
      <c r="BK407" s="230">
        <f>ROUND(I407*H407,2)</f>
        <v>0</v>
      </c>
      <c r="BL407" s="17" t="s">
        <v>228</v>
      </c>
      <c r="BM407" s="229" t="s">
        <v>730</v>
      </c>
    </row>
    <row r="408" s="2" customFormat="1">
      <c r="A408" s="38"/>
      <c r="B408" s="39"/>
      <c r="C408" s="40"/>
      <c r="D408" s="231" t="s">
        <v>189</v>
      </c>
      <c r="E408" s="40"/>
      <c r="F408" s="232" t="s">
        <v>1713</v>
      </c>
      <c r="G408" s="40"/>
      <c r="H408" s="40"/>
      <c r="I408" s="233"/>
      <c r="J408" s="40"/>
      <c r="K408" s="40"/>
      <c r="L408" s="44"/>
      <c r="M408" s="280"/>
      <c r="N408" s="281"/>
      <c r="O408" s="282"/>
      <c r="P408" s="282"/>
      <c r="Q408" s="282"/>
      <c r="R408" s="282"/>
      <c r="S408" s="282"/>
      <c r="T408" s="283"/>
      <c r="U408" s="38"/>
      <c r="V408" s="38"/>
      <c r="W408" s="38"/>
      <c r="X408" s="38"/>
      <c r="Y408" s="38"/>
      <c r="Z408" s="38"/>
      <c r="AA408" s="38"/>
      <c r="AB408" s="38"/>
      <c r="AC408" s="38"/>
      <c r="AD408" s="38"/>
      <c r="AE408" s="38"/>
      <c r="AT408" s="17" t="s">
        <v>189</v>
      </c>
      <c r="AU408" s="17" t="s">
        <v>127</v>
      </c>
    </row>
    <row r="409" s="2" customFormat="1" ht="6.96" customHeight="1">
      <c r="A409" s="38"/>
      <c r="B409" s="66"/>
      <c r="C409" s="67"/>
      <c r="D409" s="67"/>
      <c r="E409" s="67"/>
      <c r="F409" s="67"/>
      <c r="G409" s="67"/>
      <c r="H409" s="67"/>
      <c r="I409" s="67"/>
      <c r="J409" s="67"/>
      <c r="K409" s="67"/>
      <c r="L409" s="44"/>
      <c r="M409" s="38"/>
      <c r="O409" s="38"/>
      <c r="P409" s="38"/>
      <c r="Q409" s="38"/>
      <c r="R409" s="38"/>
      <c r="S409" s="38"/>
      <c r="T409" s="38"/>
      <c r="U409" s="38"/>
      <c r="V409" s="38"/>
      <c r="W409" s="38"/>
      <c r="X409" s="38"/>
      <c r="Y409" s="38"/>
      <c r="Z409" s="38"/>
      <c r="AA409" s="38"/>
      <c r="AB409" s="38"/>
      <c r="AC409" s="38"/>
      <c r="AD409" s="38"/>
      <c r="AE409" s="38"/>
    </row>
  </sheetData>
  <sheetProtection sheet="1" autoFilter="0" formatColumns="0" formatRows="0" objects="1" scenarios="1" spinCount="100000" saltValue="+MEsIUPKFkqP7EJqz+pzPKNB2GFglr9csk7NambIGClJRplbE9upBMyWXGKp3FKN+EDwwL7qyQJ+wD/XaButkw==" hashValue="yUG4wdq6FBkR4EyzkxZOwryOEn14YtGyszK9ILNlXbXAYFgd1yRu6Drbr3IehkZtr8Qnhg30PcIdKt8ZVwnr4g==" algorithmName="SHA-512" password="C24F"/>
  <autoFilter ref="C125:K408"/>
  <mergeCells count="9">
    <mergeCell ref="E7:H7"/>
    <mergeCell ref="E9:H9"/>
    <mergeCell ref="E18:H18"/>
    <mergeCell ref="E27:H27"/>
    <mergeCell ref="E85:H85"/>
    <mergeCell ref="E87:H87"/>
    <mergeCell ref="E116:H116"/>
    <mergeCell ref="E118:H118"/>
    <mergeCell ref="L2:V2"/>
  </mergeCells>
  <hyperlinks>
    <hyperlink ref="F130" r:id="rId1" display="https://podminky.urs.cz/item/CS_URS_2025_01/111209111"/>
    <hyperlink ref="F132" r:id="rId2" display="https://podminky.urs.cz/item/CS_URS_2025_01/111251101"/>
    <hyperlink ref="F137" r:id="rId3" display="https://podminky.urs.cz/item/CS_URS_2025_01/112101101"/>
    <hyperlink ref="F141" r:id="rId4" display="https://podminky.urs.cz/item/CS_URS_2025_01/112101102"/>
    <hyperlink ref="F145" r:id="rId5" display="https://podminky.urs.cz/item/CS_URS_2025_01/112101122"/>
    <hyperlink ref="F149" r:id="rId6" display="https://podminky.urs.cz/item/CS_URS_2025_01/112111111"/>
    <hyperlink ref="F153" r:id="rId7" display="https://podminky.urs.cz/item/CS_URS_2025_01/112211111"/>
    <hyperlink ref="F155" r:id="rId8" display="https://podminky.urs.cz/item/CS_URS_2025_01/112211112"/>
    <hyperlink ref="F157" r:id="rId9" display="https://podminky.urs.cz/item/CS_URS_2025_01/112251101"/>
    <hyperlink ref="F159" r:id="rId10" display="https://podminky.urs.cz/item/CS_URS_2025_01/112251102"/>
    <hyperlink ref="F163" r:id="rId11" display="https://podminky.urs.cz/item/CS_URS_2025_01/113106144"/>
    <hyperlink ref="F167" r:id="rId12" display="https://podminky.urs.cz/item/CS_URS_2025_01/113107162"/>
    <hyperlink ref="F169" r:id="rId13" display="https://podminky.urs.cz/item/CS_URS_2025_01/113107175"/>
    <hyperlink ref="F173" r:id="rId14" display="https://podminky.urs.cz/item/CS_URS_2025_01/113107212"/>
    <hyperlink ref="F175" r:id="rId15" display="https://podminky.urs.cz/item/CS_URS_2025_01/113107325"/>
    <hyperlink ref="F179" r:id="rId16" display="https://podminky.urs.cz/item/CS_URS_2025_01/113107342"/>
    <hyperlink ref="F183" r:id="rId17" display="https://podminky.urs.cz/item/CS_URS_2025_01/113202111"/>
    <hyperlink ref="F185" r:id="rId18" display="https://podminky.urs.cz/item/CS_URS_2025_01/121151125"/>
    <hyperlink ref="F189" r:id="rId19" display="https://podminky.urs.cz/item/CS_URS_2025_01/122252513"/>
    <hyperlink ref="F194" r:id="rId20" display="https://podminky.urs.cz/item/CS_URS_2025_01/131151343"/>
    <hyperlink ref="F198" r:id="rId21" display="https://podminky.urs.cz/item/CS_URS_2025_01/162201401"/>
    <hyperlink ref="F200" r:id="rId22" display="https://podminky.urs.cz/item/CS_URS_2025_01/162201402"/>
    <hyperlink ref="F202" r:id="rId23" display="https://podminky.urs.cz/item/CS_URS_2025_01/162201406"/>
    <hyperlink ref="F204" r:id="rId24" display="https://podminky.urs.cz/item/CS_URS_2025_01/162201411"/>
    <hyperlink ref="F206" r:id="rId25" display="https://podminky.urs.cz/item/CS_URS_2025_01/162201412"/>
    <hyperlink ref="F208" r:id="rId26" display="https://podminky.urs.cz/item/CS_URS_2025_01/162201416"/>
    <hyperlink ref="F210" r:id="rId27" display="https://podminky.urs.cz/item/CS_URS_2025_01/162201421"/>
    <hyperlink ref="F212" r:id="rId28" display="https://podminky.urs.cz/item/CS_URS_2025_01/162201422"/>
    <hyperlink ref="F214" r:id="rId29" display="https://podminky.urs.cz/item/CS_URS_2025_01/162301501"/>
    <hyperlink ref="F216" r:id="rId30" display="https://podminky.urs.cz/item/CS_URS_2025_01/162351103"/>
    <hyperlink ref="F221" r:id="rId31" display="https://podminky.urs.cz/item/CS_URS_2025_01/162751117"/>
    <hyperlink ref="F225" r:id="rId32" display="https://podminky.urs.cz/item/CS_URS_2025_01/162751119"/>
    <hyperlink ref="F229" r:id="rId33" display="https://podminky.urs.cz/item/CS_URS_2025_01/167151101"/>
    <hyperlink ref="F233" r:id="rId34" display="https://podminky.urs.cz/item/CS_URS_2025_01/171201221"/>
    <hyperlink ref="F235" r:id="rId35" display="https://podminky.urs.cz/item/CS_URS_2025_01/171251201"/>
    <hyperlink ref="F237" r:id="rId36" display="https://podminky.urs.cz/item/CS_URS_2025_01/171251201"/>
    <hyperlink ref="F239" r:id="rId37" display="https://podminky.urs.cz/item/CS_URS_2025_01/181152302"/>
    <hyperlink ref="F247" r:id="rId38" display="https://podminky.urs.cz/item/CS_URS_2025_01/338171113"/>
    <hyperlink ref="F250" r:id="rId39" display="https://podminky.urs.cz/item/CS_URS_2025_01/348101210"/>
    <hyperlink ref="F253" r:id="rId40" display="https://podminky.urs.cz/item/CS_URS_2025_01/348101250"/>
    <hyperlink ref="F256" r:id="rId41" display="https://podminky.urs.cz/item/CS_URS_2025_01/348171143"/>
    <hyperlink ref="F264" r:id="rId42" display="https://podminky.urs.cz/item/CS_URS_2025_01/564750011"/>
    <hyperlink ref="F268" r:id="rId43" display="https://podminky.urs.cz/item/CS_URS_2025_01/564731111"/>
    <hyperlink ref="F270" r:id="rId44" display="https://podminky.urs.cz/item/CS_URS_2025_01/564761111"/>
    <hyperlink ref="F276" r:id="rId45" display="https://podminky.urs.cz/item/CS_URS_2025_01/596211113"/>
    <hyperlink ref="F283" r:id="rId46" display="https://podminky.urs.cz/item/CS_URS_2025_01/596211210"/>
    <hyperlink ref="F290" r:id="rId47" display="https://podminky.urs.cz/item/CS_URS_2025_01/596212210"/>
    <hyperlink ref="F297" r:id="rId48" display="https://podminky.urs.cz/item/CS_URS_2025_01/596412112"/>
    <hyperlink ref="F304" r:id="rId49" display="https://podminky.urs.cz/item/CS_URS_2025_01/596412115"/>
    <hyperlink ref="F313" r:id="rId50" display="https://podminky.urs.cz/item/CS_URS_2025_01/912113113"/>
    <hyperlink ref="F316" r:id="rId51" display="https://podminky.urs.cz/item/CS_URS_2025_01/914111111"/>
    <hyperlink ref="F319" r:id="rId52" display="https://podminky.urs.cz/item/CS_URS_2025_01/914511111"/>
    <hyperlink ref="F322" r:id="rId53" display="https://podminky.urs.cz/item/CS_URS_2025_01/915211111"/>
    <hyperlink ref="F324" r:id="rId54" display="https://podminky.urs.cz/item/CS_URS_2025_01/915211115"/>
    <hyperlink ref="F326" r:id="rId55" display="https://podminky.urs.cz/item/CS_URS_2025_01/915231111"/>
    <hyperlink ref="F330" r:id="rId56" display="https://podminky.urs.cz/item/CS_URS_2025_01/915611111"/>
    <hyperlink ref="F334" r:id="rId57" display="https://podminky.urs.cz/item/CS_URS_2025_01/915621111"/>
    <hyperlink ref="F336" r:id="rId58" display="https://podminky.urs.cz/item/CS_URS_2025_01/916131213"/>
    <hyperlink ref="F341" r:id="rId59" display="https://podminky.urs.cz/item/CS_URS_2025_01/916131213"/>
    <hyperlink ref="F346" r:id="rId60" display="https://podminky.urs.cz/item/CS_URS_2025_01/916231213"/>
    <hyperlink ref="F351" r:id="rId61" display="https://podminky.urs.cz/item/CS_URS_2025_01/919121223"/>
    <hyperlink ref="F355" r:id="rId62" display="https://podminky.urs.cz/item/CS_URS_2025_01/919726122"/>
    <hyperlink ref="F361" r:id="rId63" display="https://podminky.urs.cz/item/CS_URS_2025_01/938908411"/>
    <hyperlink ref="F365" r:id="rId64" display="https://podminky.urs.cz/item/CS_URS_2025_01/938909311"/>
    <hyperlink ref="F367" r:id="rId65" display="https://podminky.urs.cz/item/CS_URS_2025_01/962032231"/>
    <hyperlink ref="F371" r:id="rId66" display="https://podminky.urs.cz/item/CS_URS_2025_01/966003810"/>
    <hyperlink ref="F373" r:id="rId67" display="https://podminky.urs.cz/item/CS_URS_2025_01/966071711"/>
    <hyperlink ref="F375" r:id="rId68" display="https://podminky.urs.cz/item/CS_URS_2025_01/966071822"/>
    <hyperlink ref="F378" r:id="rId69" display="https://podminky.urs.cz/item/CS_URS_2025_01/997013501"/>
    <hyperlink ref="F380" r:id="rId70" display="https://podminky.urs.cz/item/CS_URS_2025_01/997013509"/>
    <hyperlink ref="F384" r:id="rId71" display="https://podminky.urs.cz/item/CS_URS_2025_01/997013609"/>
    <hyperlink ref="F388" r:id="rId72" display="https://podminky.urs.cz/item/CS_URS_2025_01/997013631"/>
    <hyperlink ref="F390" r:id="rId73" display="https://podminky.urs.cz/item/CS_URS_2025_01/997013645"/>
    <hyperlink ref="F395" r:id="rId74" display="https://podminky.urs.cz/item/CS_URS_2025_01/998223011"/>
    <hyperlink ref="F404" r:id="rId75" display="https://podminky.urs.cz/item/CS_URS_2025_01/767996703"/>
    <hyperlink ref="F408" r:id="rId76" display="https://podminky.urs.cz/item/CS_URS_2025_01/998767201"/>
  </hyperlinks>
  <pageMargins left="0.39375" right="0.39375" top="0.39375" bottom="0.39375" header="0" footer="0"/>
  <pageSetup paperSize="9" orientation="portrait" blackAndWhite="1" fitToHeight="100"/>
  <headerFooter>
    <oddFooter>&amp;CStrana &amp;P z &amp;N</oddFooter>
  </headerFooter>
  <drawing r:id="rId77"/>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130</v>
      </c>
    </row>
    <row r="3" s="1" customFormat="1" ht="6.96" customHeight="1">
      <c r="B3" s="136"/>
      <c r="C3" s="137"/>
      <c r="D3" s="137"/>
      <c r="E3" s="137"/>
      <c r="F3" s="137"/>
      <c r="G3" s="137"/>
      <c r="H3" s="137"/>
      <c r="I3" s="137"/>
      <c r="J3" s="137"/>
      <c r="K3" s="137"/>
      <c r="L3" s="20"/>
      <c r="AT3" s="17" t="s">
        <v>127</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3917</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ROUND(J119,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ROUND((SUM(BE119:BE217)),  2)</f>
        <v>0</v>
      </c>
      <c r="G33" s="38"/>
      <c r="H33" s="38"/>
      <c r="I33" s="155">
        <v>0.20999999999999999</v>
      </c>
      <c r="J33" s="154">
        <f>ROUND(((SUM(BE119:BE217))*I33),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ROUND((SUM(BF119:BF217)),  2)</f>
        <v>0</v>
      </c>
      <c r="G34" s="38"/>
      <c r="H34" s="38"/>
      <c r="I34" s="155">
        <v>0.12</v>
      </c>
      <c r="J34" s="154">
        <f>ROUND(((SUM(BF119:BF217))*I34),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ROUND((SUM(BG119:BG217)),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ROUND((SUM(BH119:BH217)),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ROUND((SUM(BI119:BI217)),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03 - Sadové úpravy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J119</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142</v>
      </c>
      <c r="E97" s="182"/>
      <c r="F97" s="182"/>
      <c r="G97" s="182"/>
      <c r="H97" s="182"/>
      <c r="I97" s="182"/>
      <c r="J97" s="183">
        <f>J120</f>
        <v>0</v>
      </c>
      <c r="K97" s="180"/>
      <c r="L97" s="184"/>
      <c r="S97" s="9"/>
      <c r="T97" s="9"/>
      <c r="U97" s="9"/>
      <c r="V97" s="9"/>
      <c r="W97" s="9"/>
      <c r="X97" s="9"/>
      <c r="Y97" s="9"/>
      <c r="Z97" s="9"/>
      <c r="AA97" s="9"/>
      <c r="AB97" s="9"/>
      <c r="AC97" s="9"/>
      <c r="AD97" s="9"/>
      <c r="AE97" s="9"/>
    </row>
    <row r="98" s="10" customFormat="1" ht="19.92" customHeight="1">
      <c r="A98" s="10"/>
      <c r="B98" s="185"/>
      <c r="C98" s="186"/>
      <c r="D98" s="187" t="s">
        <v>143</v>
      </c>
      <c r="E98" s="188"/>
      <c r="F98" s="188"/>
      <c r="G98" s="188"/>
      <c r="H98" s="188"/>
      <c r="I98" s="188"/>
      <c r="J98" s="189">
        <f>J121</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149</v>
      </c>
      <c r="E99" s="188"/>
      <c r="F99" s="188"/>
      <c r="G99" s="188"/>
      <c r="H99" s="188"/>
      <c r="I99" s="188"/>
      <c r="J99" s="189">
        <f>J215</f>
        <v>0</v>
      </c>
      <c r="K99" s="186"/>
      <c r="L99" s="190"/>
      <c r="S99" s="10"/>
      <c r="T99" s="10"/>
      <c r="U99" s="10"/>
      <c r="V99" s="10"/>
      <c r="W99" s="10"/>
      <c r="X99" s="10"/>
      <c r="Y99" s="10"/>
      <c r="Z99" s="10"/>
      <c r="AA99" s="10"/>
      <c r="AB99" s="10"/>
      <c r="AC99" s="10"/>
      <c r="AD99" s="10"/>
      <c r="AE99" s="10"/>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166</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74" t="str">
        <f>E7</f>
        <v>0022025 - Transformace Domova pod Kuňkou - areál Ke Tvrzi</v>
      </c>
      <c r="F109" s="32"/>
      <c r="G109" s="32"/>
      <c r="H109" s="32"/>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135</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76" t="str">
        <f>E9</f>
        <v>SO 03 - Sadové úpravy</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20</v>
      </c>
      <c r="D113" s="40"/>
      <c r="E113" s="40"/>
      <c r="F113" s="27" t="str">
        <f>F12</f>
        <v xml:space="preserve"> </v>
      </c>
      <c r="G113" s="40"/>
      <c r="H113" s="40"/>
      <c r="I113" s="32" t="s">
        <v>22</v>
      </c>
      <c r="J113" s="79" t="str">
        <f>IF(J12="","",J12)</f>
        <v>28. 3. 2025</v>
      </c>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5.15" customHeight="1">
      <c r="A115" s="38"/>
      <c r="B115" s="39"/>
      <c r="C115" s="32" t="s">
        <v>24</v>
      </c>
      <c r="D115" s="40"/>
      <c r="E115" s="40"/>
      <c r="F115" s="27" t="str">
        <f>E15</f>
        <v>Pardubický kraj</v>
      </c>
      <c r="G115" s="40"/>
      <c r="H115" s="40"/>
      <c r="I115" s="32" t="s">
        <v>32</v>
      </c>
      <c r="J115" s="36" t="str">
        <f>E21</f>
        <v>Sinc s.r.o.</v>
      </c>
      <c r="K115" s="40"/>
      <c r="L115" s="63"/>
      <c r="S115" s="38"/>
      <c r="T115" s="38"/>
      <c r="U115" s="38"/>
      <c r="V115" s="38"/>
      <c r="W115" s="38"/>
      <c r="X115" s="38"/>
      <c r="Y115" s="38"/>
      <c r="Z115" s="38"/>
      <c r="AA115" s="38"/>
      <c r="AB115" s="38"/>
      <c r="AC115" s="38"/>
      <c r="AD115" s="38"/>
      <c r="AE115" s="38"/>
    </row>
    <row r="116" s="2" customFormat="1" ht="15.15" customHeight="1">
      <c r="A116" s="38"/>
      <c r="B116" s="39"/>
      <c r="C116" s="32" t="s">
        <v>30</v>
      </c>
      <c r="D116" s="40"/>
      <c r="E116" s="40"/>
      <c r="F116" s="27" t="str">
        <f>IF(E18="","",E18)</f>
        <v>Vyplň údaj</v>
      </c>
      <c r="G116" s="40"/>
      <c r="H116" s="40"/>
      <c r="I116" s="32" t="s">
        <v>37</v>
      </c>
      <c r="J116" s="36" t="str">
        <f>E24</f>
        <v xml:space="preserve"> </v>
      </c>
      <c r="K116" s="40"/>
      <c r="L116" s="63"/>
      <c r="S116" s="38"/>
      <c r="T116" s="38"/>
      <c r="U116" s="38"/>
      <c r="V116" s="38"/>
      <c r="W116" s="38"/>
      <c r="X116" s="38"/>
      <c r="Y116" s="38"/>
      <c r="Z116" s="38"/>
      <c r="AA116" s="38"/>
      <c r="AB116" s="38"/>
      <c r="AC116" s="38"/>
      <c r="AD116" s="38"/>
      <c r="AE116" s="38"/>
    </row>
    <row r="117" s="2" customFormat="1" ht="10.32"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11" customFormat="1" ht="29.28" customHeight="1">
      <c r="A118" s="191"/>
      <c r="B118" s="192"/>
      <c r="C118" s="193" t="s">
        <v>167</v>
      </c>
      <c r="D118" s="194" t="s">
        <v>64</v>
      </c>
      <c r="E118" s="194" t="s">
        <v>60</v>
      </c>
      <c r="F118" s="194" t="s">
        <v>61</v>
      </c>
      <c r="G118" s="194" t="s">
        <v>168</v>
      </c>
      <c r="H118" s="194" t="s">
        <v>169</v>
      </c>
      <c r="I118" s="194" t="s">
        <v>170</v>
      </c>
      <c r="J118" s="194" t="s">
        <v>139</v>
      </c>
      <c r="K118" s="195" t="s">
        <v>171</v>
      </c>
      <c r="L118" s="196"/>
      <c r="M118" s="100" t="s">
        <v>1</v>
      </c>
      <c r="N118" s="101" t="s">
        <v>43</v>
      </c>
      <c r="O118" s="101" t="s">
        <v>172</v>
      </c>
      <c r="P118" s="101" t="s">
        <v>173</v>
      </c>
      <c r="Q118" s="101" t="s">
        <v>174</v>
      </c>
      <c r="R118" s="101" t="s">
        <v>175</v>
      </c>
      <c r="S118" s="101" t="s">
        <v>176</v>
      </c>
      <c r="T118" s="102" t="s">
        <v>177</v>
      </c>
      <c r="U118" s="191"/>
      <c r="V118" s="191"/>
      <c r="W118" s="191"/>
      <c r="X118" s="191"/>
      <c r="Y118" s="191"/>
      <c r="Z118" s="191"/>
      <c r="AA118" s="191"/>
      <c r="AB118" s="191"/>
      <c r="AC118" s="191"/>
      <c r="AD118" s="191"/>
      <c r="AE118" s="191"/>
    </row>
    <row r="119" s="2" customFormat="1" ht="22.8" customHeight="1">
      <c r="A119" s="38"/>
      <c r="B119" s="39"/>
      <c r="C119" s="107" t="s">
        <v>178</v>
      </c>
      <c r="D119" s="40"/>
      <c r="E119" s="40"/>
      <c r="F119" s="40"/>
      <c r="G119" s="40"/>
      <c r="H119" s="40"/>
      <c r="I119" s="40"/>
      <c r="J119" s="197">
        <f>BK119</f>
        <v>0</v>
      </c>
      <c r="K119" s="40"/>
      <c r="L119" s="44"/>
      <c r="M119" s="103"/>
      <c r="N119" s="198"/>
      <c r="O119" s="104"/>
      <c r="P119" s="199">
        <f>P120</f>
        <v>0</v>
      </c>
      <c r="Q119" s="104"/>
      <c r="R119" s="199">
        <f>R120</f>
        <v>0</v>
      </c>
      <c r="S119" s="104"/>
      <c r="T119" s="200">
        <f>T120</f>
        <v>0</v>
      </c>
      <c r="U119" s="38"/>
      <c r="V119" s="38"/>
      <c r="W119" s="38"/>
      <c r="X119" s="38"/>
      <c r="Y119" s="38"/>
      <c r="Z119" s="38"/>
      <c r="AA119" s="38"/>
      <c r="AB119" s="38"/>
      <c r="AC119" s="38"/>
      <c r="AD119" s="38"/>
      <c r="AE119" s="38"/>
      <c r="AT119" s="17" t="s">
        <v>78</v>
      </c>
      <c r="AU119" s="17" t="s">
        <v>141</v>
      </c>
      <c r="BK119" s="201">
        <f>BK120</f>
        <v>0</v>
      </c>
    </row>
    <row r="120" s="12" customFormat="1" ht="25.92" customHeight="1">
      <c r="A120" s="12"/>
      <c r="B120" s="202"/>
      <c r="C120" s="203"/>
      <c r="D120" s="204" t="s">
        <v>78</v>
      </c>
      <c r="E120" s="205" t="s">
        <v>179</v>
      </c>
      <c r="F120" s="205" t="s">
        <v>180</v>
      </c>
      <c r="G120" s="203"/>
      <c r="H120" s="203"/>
      <c r="I120" s="206"/>
      <c r="J120" s="207">
        <f>BK120</f>
        <v>0</v>
      </c>
      <c r="K120" s="203"/>
      <c r="L120" s="208"/>
      <c r="M120" s="209"/>
      <c r="N120" s="210"/>
      <c r="O120" s="210"/>
      <c r="P120" s="211">
        <f>P121+P215</f>
        <v>0</v>
      </c>
      <c r="Q120" s="210"/>
      <c r="R120" s="211">
        <f>R121+R215</f>
        <v>0</v>
      </c>
      <c r="S120" s="210"/>
      <c r="T120" s="212">
        <f>T121+T215</f>
        <v>0</v>
      </c>
      <c r="U120" s="12"/>
      <c r="V120" s="12"/>
      <c r="W120" s="12"/>
      <c r="X120" s="12"/>
      <c r="Y120" s="12"/>
      <c r="Z120" s="12"/>
      <c r="AA120" s="12"/>
      <c r="AB120" s="12"/>
      <c r="AC120" s="12"/>
      <c r="AD120" s="12"/>
      <c r="AE120" s="12"/>
      <c r="AR120" s="213" t="s">
        <v>86</v>
      </c>
      <c r="AT120" s="214" t="s">
        <v>78</v>
      </c>
      <c r="AU120" s="214" t="s">
        <v>79</v>
      </c>
      <c r="AY120" s="213" t="s">
        <v>181</v>
      </c>
      <c r="BK120" s="215">
        <f>BK121+BK215</f>
        <v>0</v>
      </c>
    </row>
    <row r="121" s="12" customFormat="1" ht="22.8" customHeight="1">
      <c r="A121" s="12"/>
      <c r="B121" s="202"/>
      <c r="C121" s="203"/>
      <c r="D121" s="204" t="s">
        <v>78</v>
      </c>
      <c r="E121" s="216" t="s">
        <v>86</v>
      </c>
      <c r="F121" s="216" t="s">
        <v>182</v>
      </c>
      <c r="G121" s="203"/>
      <c r="H121" s="203"/>
      <c r="I121" s="206"/>
      <c r="J121" s="217">
        <f>BK121</f>
        <v>0</v>
      </c>
      <c r="K121" s="203"/>
      <c r="L121" s="208"/>
      <c r="M121" s="209"/>
      <c r="N121" s="210"/>
      <c r="O121" s="210"/>
      <c r="P121" s="211">
        <f>SUM(P122:P214)</f>
        <v>0</v>
      </c>
      <c r="Q121" s="210"/>
      <c r="R121" s="211">
        <f>SUM(R122:R214)</f>
        <v>0</v>
      </c>
      <c r="S121" s="210"/>
      <c r="T121" s="212">
        <f>SUM(T122:T214)</f>
        <v>0</v>
      </c>
      <c r="U121" s="12"/>
      <c r="V121" s="12"/>
      <c r="W121" s="12"/>
      <c r="X121" s="12"/>
      <c r="Y121" s="12"/>
      <c r="Z121" s="12"/>
      <c r="AA121" s="12"/>
      <c r="AB121" s="12"/>
      <c r="AC121" s="12"/>
      <c r="AD121" s="12"/>
      <c r="AE121" s="12"/>
      <c r="AR121" s="213" t="s">
        <v>86</v>
      </c>
      <c r="AT121" s="214" t="s">
        <v>78</v>
      </c>
      <c r="AU121" s="214" t="s">
        <v>86</v>
      </c>
      <c r="AY121" s="213" t="s">
        <v>181</v>
      </c>
      <c r="BK121" s="215">
        <f>SUM(BK122:BK214)</f>
        <v>0</v>
      </c>
    </row>
    <row r="122" s="2" customFormat="1" ht="62.7" customHeight="1">
      <c r="A122" s="38"/>
      <c r="B122" s="39"/>
      <c r="C122" s="218" t="s">
        <v>86</v>
      </c>
      <c r="D122" s="218" t="s">
        <v>183</v>
      </c>
      <c r="E122" s="219" t="s">
        <v>2198</v>
      </c>
      <c r="F122" s="220" t="s">
        <v>2199</v>
      </c>
      <c r="G122" s="221" t="s">
        <v>186</v>
      </c>
      <c r="H122" s="222">
        <v>127.5</v>
      </c>
      <c r="I122" s="223"/>
      <c r="J122" s="224">
        <f>ROUND(I122*H122,2)</f>
        <v>0</v>
      </c>
      <c r="K122" s="220" t="s">
        <v>187</v>
      </c>
      <c r="L122" s="44"/>
      <c r="M122" s="225" t="s">
        <v>1</v>
      </c>
      <c r="N122" s="226" t="s">
        <v>44</v>
      </c>
      <c r="O122" s="91"/>
      <c r="P122" s="227">
        <f>O122*H122</f>
        <v>0</v>
      </c>
      <c r="Q122" s="227">
        <v>0</v>
      </c>
      <c r="R122" s="227">
        <f>Q122*H122</f>
        <v>0</v>
      </c>
      <c r="S122" s="227">
        <v>0</v>
      </c>
      <c r="T122" s="228">
        <f>S122*H122</f>
        <v>0</v>
      </c>
      <c r="U122" s="38"/>
      <c r="V122" s="38"/>
      <c r="W122" s="38"/>
      <c r="X122" s="38"/>
      <c r="Y122" s="38"/>
      <c r="Z122" s="38"/>
      <c r="AA122" s="38"/>
      <c r="AB122" s="38"/>
      <c r="AC122" s="38"/>
      <c r="AD122" s="38"/>
      <c r="AE122" s="38"/>
      <c r="AR122" s="229" t="s">
        <v>188</v>
      </c>
      <c r="AT122" s="229" t="s">
        <v>183</v>
      </c>
      <c r="AU122" s="229" t="s">
        <v>127</v>
      </c>
      <c r="AY122" s="17" t="s">
        <v>181</v>
      </c>
      <c r="BE122" s="230">
        <f>IF(N122="základní",J122,0)</f>
        <v>0</v>
      </c>
      <c r="BF122" s="230">
        <f>IF(N122="snížená",J122,0)</f>
        <v>0</v>
      </c>
      <c r="BG122" s="230">
        <f>IF(N122="zákl. přenesená",J122,0)</f>
        <v>0</v>
      </c>
      <c r="BH122" s="230">
        <f>IF(N122="sníž. přenesená",J122,0)</f>
        <v>0</v>
      </c>
      <c r="BI122" s="230">
        <f>IF(N122="nulová",J122,0)</f>
        <v>0</v>
      </c>
      <c r="BJ122" s="17" t="s">
        <v>86</v>
      </c>
      <c r="BK122" s="230">
        <f>ROUND(I122*H122,2)</f>
        <v>0</v>
      </c>
      <c r="BL122" s="17" t="s">
        <v>188</v>
      </c>
      <c r="BM122" s="229" t="s">
        <v>127</v>
      </c>
    </row>
    <row r="123" s="2" customFormat="1">
      <c r="A123" s="38"/>
      <c r="B123" s="39"/>
      <c r="C123" s="40"/>
      <c r="D123" s="231" t="s">
        <v>189</v>
      </c>
      <c r="E123" s="40"/>
      <c r="F123" s="232" t="s">
        <v>2200</v>
      </c>
      <c r="G123" s="40"/>
      <c r="H123" s="40"/>
      <c r="I123" s="233"/>
      <c r="J123" s="40"/>
      <c r="K123" s="40"/>
      <c r="L123" s="44"/>
      <c r="M123" s="234"/>
      <c r="N123" s="235"/>
      <c r="O123" s="91"/>
      <c r="P123" s="91"/>
      <c r="Q123" s="91"/>
      <c r="R123" s="91"/>
      <c r="S123" s="91"/>
      <c r="T123" s="92"/>
      <c r="U123" s="38"/>
      <c r="V123" s="38"/>
      <c r="W123" s="38"/>
      <c r="X123" s="38"/>
      <c r="Y123" s="38"/>
      <c r="Z123" s="38"/>
      <c r="AA123" s="38"/>
      <c r="AB123" s="38"/>
      <c r="AC123" s="38"/>
      <c r="AD123" s="38"/>
      <c r="AE123" s="38"/>
      <c r="AT123" s="17" t="s">
        <v>189</v>
      </c>
      <c r="AU123" s="17" t="s">
        <v>127</v>
      </c>
    </row>
    <row r="124" s="2" customFormat="1" ht="44.25" customHeight="1">
      <c r="A124" s="38"/>
      <c r="B124" s="39"/>
      <c r="C124" s="218" t="s">
        <v>127</v>
      </c>
      <c r="D124" s="218" t="s">
        <v>183</v>
      </c>
      <c r="E124" s="219" t="s">
        <v>3741</v>
      </c>
      <c r="F124" s="220" t="s">
        <v>3742</v>
      </c>
      <c r="G124" s="221" t="s">
        <v>186</v>
      </c>
      <c r="H124" s="222">
        <v>127.5</v>
      </c>
      <c r="I124" s="223"/>
      <c r="J124" s="224">
        <f>ROUND(I124*H124,2)</f>
        <v>0</v>
      </c>
      <c r="K124" s="220" t="s">
        <v>187</v>
      </c>
      <c r="L124" s="44"/>
      <c r="M124" s="225" t="s">
        <v>1</v>
      </c>
      <c r="N124" s="226" t="s">
        <v>44</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188</v>
      </c>
      <c r="AT124" s="229" t="s">
        <v>183</v>
      </c>
      <c r="AU124" s="229" t="s">
        <v>127</v>
      </c>
      <c r="AY124" s="17" t="s">
        <v>181</v>
      </c>
      <c r="BE124" s="230">
        <f>IF(N124="základní",J124,0)</f>
        <v>0</v>
      </c>
      <c r="BF124" s="230">
        <f>IF(N124="snížená",J124,0)</f>
        <v>0</v>
      </c>
      <c r="BG124" s="230">
        <f>IF(N124="zákl. přenesená",J124,0)</f>
        <v>0</v>
      </c>
      <c r="BH124" s="230">
        <f>IF(N124="sníž. přenesená",J124,0)</f>
        <v>0</v>
      </c>
      <c r="BI124" s="230">
        <f>IF(N124="nulová",J124,0)</f>
        <v>0</v>
      </c>
      <c r="BJ124" s="17" t="s">
        <v>86</v>
      </c>
      <c r="BK124" s="230">
        <f>ROUND(I124*H124,2)</f>
        <v>0</v>
      </c>
      <c r="BL124" s="17" t="s">
        <v>188</v>
      </c>
      <c r="BM124" s="229" t="s">
        <v>188</v>
      </c>
    </row>
    <row r="125" s="2" customFormat="1">
      <c r="A125" s="38"/>
      <c r="B125" s="39"/>
      <c r="C125" s="40"/>
      <c r="D125" s="231" t="s">
        <v>189</v>
      </c>
      <c r="E125" s="40"/>
      <c r="F125" s="232" t="s">
        <v>3743</v>
      </c>
      <c r="G125" s="40"/>
      <c r="H125" s="40"/>
      <c r="I125" s="233"/>
      <c r="J125" s="40"/>
      <c r="K125" s="40"/>
      <c r="L125" s="44"/>
      <c r="M125" s="234"/>
      <c r="N125" s="235"/>
      <c r="O125" s="91"/>
      <c r="P125" s="91"/>
      <c r="Q125" s="91"/>
      <c r="R125" s="91"/>
      <c r="S125" s="91"/>
      <c r="T125" s="92"/>
      <c r="U125" s="38"/>
      <c r="V125" s="38"/>
      <c r="W125" s="38"/>
      <c r="X125" s="38"/>
      <c r="Y125" s="38"/>
      <c r="Z125" s="38"/>
      <c r="AA125" s="38"/>
      <c r="AB125" s="38"/>
      <c r="AC125" s="38"/>
      <c r="AD125" s="38"/>
      <c r="AE125" s="38"/>
      <c r="AT125" s="17" t="s">
        <v>189</v>
      </c>
      <c r="AU125" s="17" t="s">
        <v>127</v>
      </c>
    </row>
    <row r="126" s="13" customFormat="1">
      <c r="A126" s="13"/>
      <c r="B126" s="236"/>
      <c r="C126" s="237"/>
      <c r="D126" s="238" t="s">
        <v>191</v>
      </c>
      <c r="E126" s="239" t="s">
        <v>1</v>
      </c>
      <c r="F126" s="240" t="s">
        <v>3918</v>
      </c>
      <c r="G126" s="237"/>
      <c r="H126" s="241">
        <v>127.5</v>
      </c>
      <c r="I126" s="242"/>
      <c r="J126" s="237"/>
      <c r="K126" s="237"/>
      <c r="L126" s="243"/>
      <c r="M126" s="244"/>
      <c r="N126" s="245"/>
      <c r="O126" s="245"/>
      <c r="P126" s="245"/>
      <c r="Q126" s="245"/>
      <c r="R126" s="245"/>
      <c r="S126" s="245"/>
      <c r="T126" s="246"/>
      <c r="U126" s="13"/>
      <c r="V126" s="13"/>
      <c r="W126" s="13"/>
      <c r="X126" s="13"/>
      <c r="Y126" s="13"/>
      <c r="Z126" s="13"/>
      <c r="AA126" s="13"/>
      <c r="AB126" s="13"/>
      <c r="AC126" s="13"/>
      <c r="AD126" s="13"/>
      <c r="AE126" s="13"/>
      <c r="AT126" s="247" t="s">
        <v>191</v>
      </c>
      <c r="AU126" s="247" t="s">
        <v>127</v>
      </c>
      <c r="AV126" s="13" t="s">
        <v>127</v>
      </c>
      <c r="AW126" s="13" t="s">
        <v>36</v>
      </c>
      <c r="AX126" s="13" t="s">
        <v>79</v>
      </c>
      <c r="AY126" s="247" t="s">
        <v>181</v>
      </c>
    </row>
    <row r="127" s="14" customFormat="1">
      <c r="A127" s="14"/>
      <c r="B127" s="248"/>
      <c r="C127" s="249"/>
      <c r="D127" s="238" t="s">
        <v>191</v>
      </c>
      <c r="E127" s="250" t="s">
        <v>1</v>
      </c>
      <c r="F127" s="251" t="s">
        <v>193</v>
      </c>
      <c r="G127" s="249"/>
      <c r="H127" s="252">
        <v>127.5</v>
      </c>
      <c r="I127" s="253"/>
      <c r="J127" s="249"/>
      <c r="K127" s="249"/>
      <c r="L127" s="254"/>
      <c r="M127" s="255"/>
      <c r="N127" s="256"/>
      <c r="O127" s="256"/>
      <c r="P127" s="256"/>
      <c r="Q127" s="256"/>
      <c r="R127" s="256"/>
      <c r="S127" s="256"/>
      <c r="T127" s="257"/>
      <c r="U127" s="14"/>
      <c r="V127" s="14"/>
      <c r="W127" s="14"/>
      <c r="X127" s="14"/>
      <c r="Y127" s="14"/>
      <c r="Z127" s="14"/>
      <c r="AA127" s="14"/>
      <c r="AB127" s="14"/>
      <c r="AC127" s="14"/>
      <c r="AD127" s="14"/>
      <c r="AE127" s="14"/>
      <c r="AT127" s="258" t="s">
        <v>191</v>
      </c>
      <c r="AU127" s="258" t="s">
        <v>127</v>
      </c>
      <c r="AV127" s="14" t="s">
        <v>188</v>
      </c>
      <c r="AW127" s="14" t="s">
        <v>36</v>
      </c>
      <c r="AX127" s="14" t="s">
        <v>86</v>
      </c>
      <c r="AY127" s="258" t="s">
        <v>181</v>
      </c>
    </row>
    <row r="128" s="2" customFormat="1" ht="44.25" customHeight="1">
      <c r="A128" s="38"/>
      <c r="B128" s="39"/>
      <c r="C128" s="218" t="s">
        <v>200</v>
      </c>
      <c r="D128" s="218" t="s">
        <v>183</v>
      </c>
      <c r="E128" s="219" t="s">
        <v>3919</v>
      </c>
      <c r="F128" s="220" t="s">
        <v>3920</v>
      </c>
      <c r="G128" s="221" t="s">
        <v>227</v>
      </c>
      <c r="H128" s="222">
        <v>510</v>
      </c>
      <c r="I128" s="223"/>
      <c r="J128" s="224">
        <f>ROUND(I128*H128,2)</f>
        <v>0</v>
      </c>
      <c r="K128" s="220" t="s">
        <v>187</v>
      </c>
      <c r="L128" s="44"/>
      <c r="M128" s="225" t="s">
        <v>1</v>
      </c>
      <c r="N128" s="226" t="s">
        <v>44</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188</v>
      </c>
      <c r="AT128" s="229" t="s">
        <v>183</v>
      </c>
      <c r="AU128" s="229" t="s">
        <v>127</v>
      </c>
      <c r="AY128" s="17" t="s">
        <v>181</v>
      </c>
      <c r="BE128" s="230">
        <f>IF(N128="základní",J128,0)</f>
        <v>0</v>
      </c>
      <c r="BF128" s="230">
        <f>IF(N128="snížená",J128,0)</f>
        <v>0</v>
      </c>
      <c r="BG128" s="230">
        <f>IF(N128="zákl. přenesená",J128,0)</f>
        <v>0</v>
      </c>
      <c r="BH128" s="230">
        <f>IF(N128="sníž. přenesená",J128,0)</f>
        <v>0</v>
      </c>
      <c r="BI128" s="230">
        <f>IF(N128="nulová",J128,0)</f>
        <v>0</v>
      </c>
      <c r="BJ128" s="17" t="s">
        <v>86</v>
      </c>
      <c r="BK128" s="230">
        <f>ROUND(I128*H128,2)</f>
        <v>0</v>
      </c>
      <c r="BL128" s="17" t="s">
        <v>188</v>
      </c>
      <c r="BM128" s="229" t="s">
        <v>203</v>
      </c>
    </row>
    <row r="129" s="2" customFormat="1">
      <c r="A129" s="38"/>
      <c r="B129" s="39"/>
      <c r="C129" s="40"/>
      <c r="D129" s="231" t="s">
        <v>189</v>
      </c>
      <c r="E129" s="40"/>
      <c r="F129" s="232" t="s">
        <v>3921</v>
      </c>
      <c r="G129" s="40"/>
      <c r="H129" s="40"/>
      <c r="I129" s="233"/>
      <c r="J129" s="40"/>
      <c r="K129" s="40"/>
      <c r="L129" s="44"/>
      <c r="M129" s="234"/>
      <c r="N129" s="235"/>
      <c r="O129" s="91"/>
      <c r="P129" s="91"/>
      <c r="Q129" s="91"/>
      <c r="R129" s="91"/>
      <c r="S129" s="91"/>
      <c r="T129" s="92"/>
      <c r="U129" s="38"/>
      <c r="V129" s="38"/>
      <c r="W129" s="38"/>
      <c r="X129" s="38"/>
      <c r="Y129" s="38"/>
      <c r="Z129" s="38"/>
      <c r="AA129" s="38"/>
      <c r="AB129" s="38"/>
      <c r="AC129" s="38"/>
      <c r="AD129" s="38"/>
      <c r="AE129" s="38"/>
      <c r="AT129" s="17" t="s">
        <v>189</v>
      </c>
      <c r="AU129" s="17" t="s">
        <v>127</v>
      </c>
    </row>
    <row r="130" s="2" customFormat="1" ht="37.8" customHeight="1">
      <c r="A130" s="38"/>
      <c r="B130" s="39"/>
      <c r="C130" s="218" t="s">
        <v>188</v>
      </c>
      <c r="D130" s="218" t="s">
        <v>183</v>
      </c>
      <c r="E130" s="219" t="s">
        <v>3922</v>
      </c>
      <c r="F130" s="220" t="s">
        <v>3923</v>
      </c>
      <c r="G130" s="221" t="s">
        <v>227</v>
      </c>
      <c r="H130" s="222">
        <v>510</v>
      </c>
      <c r="I130" s="223"/>
      <c r="J130" s="224">
        <f>ROUND(I130*H130,2)</f>
        <v>0</v>
      </c>
      <c r="K130" s="220" t="s">
        <v>187</v>
      </c>
      <c r="L130" s="44"/>
      <c r="M130" s="225" t="s">
        <v>1</v>
      </c>
      <c r="N130" s="226" t="s">
        <v>44</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188</v>
      </c>
      <c r="AT130" s="229" t="s">
        <v>183</v>
      </c>
      <c r="AU130" s="229" t="s">
        <v>127</v>
      </c>
      <c r="AY130" s="17" t="s">
        <v>181</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188</v>
      </c>
      <c r="BM130" s="229" t="s">
        <v>208</v>
      </c>
    </row>
    <row r="131" s="2" customFormat="1">
      <c r="A131" s="38"/>
      <c r="B131" s="39"/>
      <c r="C131" s="40"/>
      <c r="D131" s="231" t="s">
        <v>189</v>
      </c>
      <c r="E131" s="40"/>
      <c r="F131" s="232" t="s">
        <v>3924</v>
      </c>
      <c r="G131" s="40"/>
      <c r="H131" s="40"/>
      <c r="I131" s="233"/>
      <c r="J131" s="40"/>
      <c r="K131" s="40"/>
      <c r="L131" s="44"/>
      <c r="M131" s="234"/>
      <c r="N131" s="235"/>
      <c r="O131" s="91"/>
      <c r="P131" s="91"/>
      <c r="Q131" s="91"/>
      <c r="R131" s="91"/>
      <c r="S131" s="91"/>
      <c r="T131" s="92"/>
      <c r="U131" s="38"/>
      <c r="V131" s="38"/>
      <c r="W131" s="38"/>
      <c r="X131" s="38"/>
      <c r="Y131" s="38"/>
      <c r="Z131" s="38"/>
      <c r="AA131" s="38"/>
      <c r="AB131" s="38"/>
      <c r="AC131" s="38"/>
      <c r="AD131" s="38"/>
      <c r="AE131" s="38"/>
      <c r="AT131" s="17" t="s">
        <v>189</v>
      </c>
      <c r="AU131" s="17" t="s">
        <v>127</v>
      </c>
    </row>
    <row r="132" s="2" customFormat="1" ht="16.5" customHeight="1">
      <c r="A132" s="38"/>
      <c r="B132" s="39"/>
      <c r="C132" s="259" t="s">
        <v>211</v>
      </c>
      <c r="D132" s="259" t="s">
        <v>238</v>
      </c>
      <c r="E132" s="260" t="s">
        <v>3925</v>
      </c>
      <c r="F132" s="261" t="s">
        <v>3926</v>
      </c>
      <c r="G132" s="262" t="s">
        <v>3914</v>
      </c>
      <c r="H132" s="263">
        <v>10.199999999999999</v>
      </c>
      <c r="I132" s="264"/>
      <c r="J132" s="265">
        <f>ROUND(I132*H132,2)</f>
        <v>0</v>
      </c>
      <c r="K132" s="261" t="s">
        <v>187</v>
      </c>
      <c r="L132" s="266"/>
      <c r="M132" s="267" t="s">
        <v>1</v>
      </c>
      <c r="N132" s="268" t="s">
        <v>44</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208</v>
      </c>
      <c r="AT132" s="229" t="s">
        <v>238</v>
      </c>
      <c r="AU132" s="229" t="s">
        <v>127</v>
      </c>
      <c r="AY132" s="17" t="s">
        <v>181</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188</v>
      </c>
      <c r="BM132" s="229" t="s">
        <v>214</v>
      </c>
    </row>
    <row r="133" s="13" customFormat="1">
      <c r="A133" s="13"/>
      <c r="B133" s="236"/>
      <c r="C133" s="237"/>
      <c r="D133" s="238" t="s">
        <v>191</v>
      </c>
      <c r="E133" s="239" t="s">
        <v>1</v>
      </c>
      <c r="F133" s="240" t="s">
        <v>3927</v>
      </c>
      <c r="G133" s="237"/>
      <c r="H133" s="241">
        <v>10.199999999999999</v>
      </c>
      <c r="I133" s="242"/>
      <c r="J133" s="237"/>
      <c r="K133" s="237"/>
      <c r="L133" s="243"/>
      <c r="M133" s="244"/>
      <c r="N133" s="245"/>
      <c r="O133" s="245"/>
      <c r="P133" s="245"/>
      <c r="Q133" s="245"/>
      <c r="R133" s="245"/>
      <c r="S133" s="245"/>
      <c r="T133" s="246"/>
      <c r="U133" s="13"/>
      <c r="V133" s="13"/>
      <c r="W133" s="13"/>
      <c r="X133" s="13"/>
      <c r="Y133" s="13"/>
      <c r="Z133" s="13"/>
      <c r="AA133" s="13"/>
      <c r="AB133" s="13"/>
      <c r="AC133" s="13"/>
      <c r="AD133" s="13"/>
      <c r="AE133" s="13"/>
      <c r="AT133" s="247" t="s">
        <v>191</v>
      </c>
      <c r="AU133" s="247" t="s">
        <v>127</v>
      </c>
      <c r="AV133" s="13" t="s">
        <v>127</v>
      </c>
      <c r="AW133" s="13" t="s">
        <v>36</v>
      </c>
      <c r="AX133" s="13" t="s">
        <v>79</v>
      </c>
      <c r="AY133" s="247" t="s">
        <v>181</v>
      </c>
    </row>
    <row r="134" s="14" customFormat="1">
      <c r="A134" s="14"/>
      <c r="B134" s="248"/>
      <c r="C134" s="249"/>
      <c r="D134" s="238" t="s">
        <v>191</v>
      </c>
      <c r="E134" s="250" t="s">
        <v>1</v>
      </c>
      <c r="F134" s="251" t="s">
        <v>193</v>
      </c>
      <c r="G134" s="249"/>
      <c r="H134" s="252">
        <v>10.199999999999999</v>
      </c>
      <c r="I134" s="253"/>
      <c r="J134" s="249"/>
      <c r="K134" s="249"/>
      <c r="L134" s="254"/>
      <c r="M134" s="255"/>
      <c r="N134" s="256"/>
      <c r="O134" s="256"/>
      <c r="P134" s="256"/>
      <c r="Q134" s="256"/>
      <c r="R134" s="256"/>
      <c r="S134" s="256"/>
      <c r="T134" s="257"/>
      <c r="U134" s="14"/>
      <c r="V134" s="14"/>
      <c r="W134" s="14"/>
      <c r="X134" s="14"/>
      <c r="Y134" s="14"/>
      <c r="Z134" s="14"/>
      <c r="AA134" s="14"/>
      <c r="AB134" s="14"/>
      <c r="AC134" s="14"/>
      <c r="AD134" s="14"/>
      <c r="AE134" s="14"/>
      <c r="AT134" s="258" t="s">
        <v>191</v>
      </c>
      <c r="AU134" s="258" t="s">
        <v>127</v>
      </c>
      <c r="AV134" s="14" t="s">
        <v>188</v>
      </c>
      <c r="AW134" s="14" t="s">
        <v>36</v>
      </c>
      <c r="AX134" s="14" t="s">
        <v>86</v>
      </c>
      <c r="AY134" s="258" t="s">
        <v>181</v>
      </c>
    </row>
    <row r="135" s="2" customFormat="1" ht="55.5" customHeight="1">
      <c r="A135" s="38"/>
      <c r="B135" s="39"/>
      <c r="C135" s="218" t="s">
        <v>203</v>
      </c>
      <c r="D135" s="218" t="s">
        <v>183</v>
      </c>
      <c r="E135" s="219" t="s">
        <v>3928</v>
      </c>
      <c r="F135" s="220" t="s">
        <v>3929</v>
      </c>
      <c r="G135" s="221" t="s">
        <v>227</v>
      </c>
      <c r="H135" s="222">
        <v>510</v>
      </c>
      <c r="I135" s="223"/>
      <c r="J135" s="224">
        <f>ROUND(I135*H135,2)</f>
        <v>0</v>
      </c>
      <c r="K135" s="220" t="s">
        <v>187</v>
      </c>
      <c r="L135" s="44"/>
      <c r="M135" s="225" t="s">
        <v>1</v>
      </c>
      <c r="N135" s="226" t="s">
        <v>44</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188</v>
      </c>
      <c r="AT135" s="229" t="s">
        <v>183</v>
      </c>
      <c r="AU135" s="229" t="s">
        <v>127</v>
      </c>
      <c r="AY135" s="17" t="s">
        <v>181</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188</v>
      </c>
      <c r="BM135" s="229" t="s">
        <v>8</v>
      </c>
    </row>
    <row r="136" s="2" customFormat="1">
      <c r="A136" s="38"/>
      <c r="B136" s="39"/>
      <c r="C136" s="40"/>
      <c r="D136" s="231" t="s">
        <v>189</v>
      </c>
      <c r="E136" s="40"/>
      <c r="F136" s="232" t="s">
        <v>3930</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7" t="s">
        <v>189</v>
      </c>
      <c r="AU136" s="17" t="s">
        <v>127</v>
      </c>
    </row>
    <row r="137" s="2" customFormat="1" ht="44.25" customHeight="1">
      <c r="A137" s="38"/>
      <c r="B137" s="39"/>
      <c r="C137" s="218" t="s">
        <v>220</v>
      </c>
      <c r="D137" s="218" t="s">
        <v>183</v>
      </c>
      <c r="E137" s="219" t="s">
        <v>3931</v>
      </c>
      <c r="F137" s="220" t="s">
        <v>3932</v>
      </c>
      <c r="G137" s="221" t="s">
        <v>235</v>
      </c>
      <c r="H137" s="222">
        <v>5</v>
      </c>
      <c r="I137" s="223"/>
      <c r="J137" s="224">
        <f>ROUND(I137*H137,2)</f>
        <v>0</v>
      </c>
      <c r="K137" s="220" t="s">
        <v>187</v>
      </c>
      <c r="L137" s="44"/>
      <c r="M137" s="225" t="s">
        <v>1</v>
      </c>
      <c r="N137" s="226" t="s">
        <v>44</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188</v>
      </c>
      <c r="AT137" s="229" t="s">
        <v>183</v>
      </c>
      <c r="AU137" s="229" t="s">
        <v>127</v>
      </c>
      <c r="AY137" s="17" t="s">
        <v>181</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188</v>
      </c>
      <c r="BM137" s="229" t="s">
        <v>223</v>
      </c>
    </row>
    <row r="138" s="2" customFormat="1">
      <c r="A138" s="38"/>
      <c r="B138" s="39"/>
      <c r="C138" s="40"/>
      <c r="D138" s="231" t="s">
        <v>189</v>
      </c>
      <c r="E138" s="40"/>
      <c r="F138" s="232" t="s">
        <v>3933</v>
      </c>
      <c r="G138" s="40"/>
      <c r="H138" s="40"/>
      <c r="I138" s="233"/>
      <c r="J138" s="40"/>
      <c r="K138" s="40"/>
      <c r="L138" s="44"/>
      <c r="M138" s="234"/>
      <c r="N138" s="235"/>
      <c r="O138" s="91"/>
      <c r="P138" s="91"/>
      <c r="Q138" s="91"/>
      <c r="R138" s="91"/>
      <c r="S138" s="91"/>
      <c r="T138" s="92"/>
      <c r="U138" s="38"/>
      <c r="V138" s="38"/>
      <c r="W138" s="38"/>
      <c r="X138" s="38"/>
      <c r="Y138" s="38"/>
      <c r="Z138" s="38"/>
      <c r="AA138" s="38"/>
      <c r="AB138" s="38"/>
      <c r="AC138" s="38"/>
      <c r="AD138" s="38"/>
      <c r="AE138" s="38"/>
      <c r="AT138" s="17" t="s">
        <v>189</v>
      </c>
      <c r="AU138" s="17" t="s">
        <v>127</v>
      </c>
    </row>
    <row r="139" s="2" customFormat="1" ht="16.5" customHeight="1">
      <c r="A139" s="38"/>
      <c r="B139" s="39"/>
      <c r="C139" s="259" t="s">
        <v>208</v>
      </c>
      <c r="D139" s="259" t="s">
        <v>238</v>
      </c>
      <c r="E139" s="260" t="s">
        <v>3934</v>
      </c>
      <c r="F139" s="261" t="s">
        <v>3935</v>
      </c>
      <c r="G139" s="262" t="s">
        <v>186</v>
      </c>
      <c r="H139" s="263">
        <v>1</v>
      </c>
      <c r="I139" s="264"/>
      <c r="J139" s="265">
        <f>ROUND(I139*H139,2)</f>
        <v>0</v>
      </c>
      <c r="K139" s="261" t="s">
        <v>187</v>
      </c>
      <c r="L139" s="266"/>
      <c r="M139" s="267" t="s">
        <v>1</v>
      </c>
      <c r="N139" s="268" t="s">
        <v>44</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208</v>
      </c>
      <c r="AT139" s="229" t="s">
        <v>238</v>
      </c>
      <c r="AU139" s="229" t="s">
        <v>127</v>
      </c>
      <c r="AY139" s="17" t="s">
        <v>181</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188</v>
      </c>
      <c r="BM139" s="229" t="s">
        <v>228</v>
      </c>
    </row>
    <row r="140" s="13" customFormat="1">
      <c r="A140" s="13"/>
      <c r="B140" s="236"/>
      <c r="C140" s="237"/>
      <c r="D140" s="238" t="s">
        <v>191</v>
      </c>
      <c r="E140" s="239" t="s">
        <v>1</v>
      </c>
      <c r="F140" s="240" t="s">
        <v>3936</v>
      </c>
      <c r="G140" s="237"/>
      <c r="H140" s="241">
        <v>1</v>
      </c>
      <c r="I140" s="242"/>
      <c r="J140" s="237"/>
      <c r="K140" s="237"/>
      <c r="L140" s="243"/>
      <c r="M140" s="244"/>
      <c r="N140" s="245"/>
      <c r="O140" s="245"/>
      <c r="P140" s="245"/>
      <c r="Q140" s="245"/>
      <c r="R140" s="245"/>
      <c r="S140" s="245"/>
      <c r="T140" s="246"/>
      <c r="U140" s="13"/>
      <c r="V140" s="13"/>
      <c r="W140" s="13"/>
      <c r="X140" s="13"/>
      <c r="Y140" s="13"/>
      <c r="Z140" s="13"/>
      <c r="AA140" s="13"/>
      <c r="AB140" s="13"/>
      <c r="AC140" s="13"/>
      <c r="AD140" s="13"/>
      <c r="AE140" s="13"/>
      <c r="AT140" s="247" t="s">
        <v>191</v>
      </c>
      <c r="AU140" s="247" t="s">
        <v>127</v>
      </c>
      <c r="AV140" s="13" t="s">
        <v>127</v>
      </c>
      <c r="AW140" s="13" t="s">
        <v>36</v>
      </c>
      <c r="AX140" s="13" t="s">
        <v>79</v>
      </c>
      <c r="AY140" s="247" t="s">
        <v>181</v>
      </c>
    </row>
    <row r="141" s="14" customFormat="1">
      <c r="A141" s="14"/>
      <c r="B141" s="248"/>
      <c r="C141" s="249"/>
      <c r="D141" s="238" t="s">
        <v>191</v>
      </c>
      <c r="E141" s="250" t="s">
        <v>1</v>
      </c>
      <c r="F141" s="251" t="s">
        <v>193</v>
      </c>
      <c r="G141" s="249"/>
      <c r="H141" s="252">
        <v>1</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191</v>
      </c>
      <c r="AU141" s="258" t="s">
        <v>127</v>
      </c>
      <c r="AV141" s="14" t="s">
        <v>188</v>
      </c>
      <c r="AW141" s="14" t="s">
        <v>36</v>
      </c>
      <c r="AX141" s="14" t="s">
        <v>86</v>
      </c>
      <c r="AY141" s="258" t="s">
        <v>181</v>
      </c>
    </row>
    <row r="142" s="2" customFormat="1" ht="44.25" customHeight="1">
      <c r="A142" s="38"/>
      <c r="B142" s="39"/>
      <c r="C142" s="218" t="s">
        <v>232</v>
      </c>
      <c r="D142" s="218" t="s">
        <v>183</v>
      </c>
      <c r="E142" s="219" t="s">
        <v>3937</v>
      </c>
      <c r="F142" s="220" t="s">
        <v>3938</v>
      </c>
      <c r="G142" s="221" t="s">
        <v>235</v>
      </c>
      <c r="H142" s="222">
        <v>13</v>
      </c>
      <c r="I142" s="223"/>
      <c r="J142" s="224">
        <f>ROUND(I142*H142,2)</f>
        <v>0</v>
      </c>
      <c r="K142" s="220" t="s">
        <v>187</v>
      </c>
      <c r="L142" s="44"/>
      <c r="M142" s="225" t="s">
        <v>1</v>
      </c>
      <c r="N142" s="226" t="s">
        <v>44</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188</v>
      </c>
      <c r="AT142" s="229" t="s">
        <v>183</v>
      </c>
      <c r="AU142" s="229" t="s">
        <v>127</v>
      </c>
      <c r="AY142" s="17" t="s">
        <v>181</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188</v>
      </c>
      <c r="BM142" s="229" t="s">
        <v>236</v>
      </c>
    </row>
    <row r="143" s="2" customFormat="1">
      <c r="A143" s="38"/>
      <c r="B143" s="39"/>
      <c r="C143" s="40"/>
      <c r="D143" s="231" t="s">
        <v>189</v>
      </c>
      <c r="E143" s="40"/>
      <c r="F143" s="232" t="s">
        <v>3939</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189</v>
      </c>
      <c r="AU143" s="17" t="s">
        <v>127</v>
      </c>
    </row>
    <row r="144" s="2" customFormat="1" ht="16.5" customHeight="1">
      <c r="A144" s="38"/>
      <c r="B144" s="39"/>
      <c r="C144" s="259" t="s">
        <v>214</v>
      </c>
      <c r="D144" s="259" t="s">
        <v>238</v>
      </c>
      <c r="E144" s="260" t="s">
        <v>3934</v>
      </c>
      <c r="F144" s="261" t="s">
        <v>3935</v>
      </c>
      <c r="G144" s="262" t="s">
        <v>186</v>
      </c>
      <c r="H144" s="263">
        <v>6.5</v>
      </c>
      <c r="I144" s="264"/>
      <c r="J144" s="265">
        <f>ROUND(I144*H144,2)</f>
        <v>0</v>
      </c>
      <c r="K144" s="261" t="s">
        <v>187</v>
      </c>
      <c r="L144" s="266"/>
      <c r="M144" s="267" t="s">
        <v>1</v>
      </c>
      <c r="N144" s="268" t="s">
        <v>44</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208</v>
      </c>
      <c r="AT144" s="229" t="s">
        <v>238</v>
      </c>
      <c r="AU144" s="229" t="s">
        <v>127</v>
      </c>
      <c r="AY144" s="17" t="s">
        <v>181</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188</v>
      </c>
      <c r="BM144" s="229" t="s">
        <v>242</v>
      </c>
    </row>
    <row r="145" s="13" customFormat="1">
      <c r="A145" s="13"/>
      <c r="B145" s="236"/>
      <c r="C145" s="237"/>
      <c r="D145" s="238" t="s">
        <v>191</v>
      </c>
      <c r="E145" s="239" t="s">
        <v>1</v>
      </c>
      <c r="F145" s="240" t="s">
        <v>3940</v>
      </c>
      <c r="G145" s="237"/>
      <c r="H145" s="241">
        <v>6.5</v>
      </c>
      <c r="I145" s="242"/>
      <c r="J145" s="237"/>
      <c r="K145" s="237"/>
      <c r="L145" s="243"/>
      <c r="M145" s="244"/>
      <c r="N145" s="245"/>
      <c r="O145" s="245"/>
      <c r="P145" s="245"/>
      <c r="Q145" s="245"/>
      <c r="R145" s="245"/>
      <c r="S145" s="245"/>
      <c r="T145" s="246"/>
      <c r="U145" s="13"/>
      <c r="V145" s="13"/>
      <c r="W145" s="13"/>
      <c r="X145" s="13"/>
      <c r="Y145" s="13"/>
      <c r="Z145" s="13"/>
      <c r="AA145" s="13"/>
      <c r="AB145" s="13"/>
      <c r="AC145" s="13"/>
      <c r="AD145" s="13"/>
      <c r="AE145" s="13"/>
      <c r="AT145" s="247" t="s">
        <v>191</v>
      </c>
      <c r="AU145" s="247" t="s">
        <v>127</v>
      </c>
      <c r="AV145" s="13" t="s">
        <v>127</v>
      </c>
      <c r="AW145" s="13" t="s">
        <v>36</v>
      </c>
      <c r="AX145" s="13" t="s">
        <v>79</v>
      </c>
      <c r="AY145" s="247" t="s">
        <v>181</v>
      </c>
    </row>
    <row r="146" s="14" customFormat="1">
      <c r="A146" s="14"/>
      <c r="B146" s="248"/>
      <c r="C146" s="249"/>
      <c r="D146" s="238" t="s">
        <v>191</v>
      </c>
      <c r="E146" s="250" t="s">
        <v>1</v>
      </c>
      <c r="F146" s="251" t="s">
        <v>193</v>
      </c>
      <c r="G146" s="249"/>
      <c r="H146" s="252">
        <v>6.5</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191</v>
      </c>
      <c r="AU146" s="258" t="s">
        <v>127</v>
      </c>
      <c r="AV146" s="14" t="s">
        <v>188</v>
      </c>
      <c r="AW146" s="14" t="s">
        <v>36</v>
      </c>
      <c r="AX146" s="14" t="s">
        <v>86</v>
      </c>
      <c r="AY146" s="258" t="s">
        <v>181</v>
      </c>
    </row>
    <row r="147" s="2" customFormat="1" ht="24.15" customHeight="1">
      <c r="A147" s="38"/>
      <c r="B147" s="39"/>
      <c r="C147" s="218" t="s">
        <v>244</v>
      </c>
      <c r="D147" s="218" t="s">
        <v>183</v>
      </c>
      <c r="E147" s="219" t="s">
        <v>3941</v>
      </c>
      <c r="F147" s="220" t="s">
        <v>3942</v>
      </c>
      <c r="G147" s="221" t="s">
        <v>227</v>
      </c>
      <c r="H147" s="222">
        <v>1020</v>
      </c>
      <c r="I147" s="223"/>
      <c r="J147" s="224">
        <f>ROUND(I147*H147,2)</f>
        <v>0</v>
      </c>
      <c r="K147" s="220" t="s">
        <v>187</v>
      </c>
      <c r="L147" s="44"/>
      <c r="M147" s="225" t="s">
        <v>1</v>
      </c>
      <c r="N147" s="226" t="s">
        <v>44</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188</v>
      </c>
      <c r="AT147" s="229" t="s">
        <v>183</v>
      </c>
      <c r="AU147" s="229" t="s">
        <v>127</v>
      </c>
      <c r="AY147" s="17" t="s">
        <v>181</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188</v>
      </c>
      <c r="BM147" s="229" t="s">
        <v>247</v>
      </c>
    </row>
    <row r="148" s="2" customFormat="1">
      <c r="A148" s="38"/>
      <c r="B148" s="39"/>
      <c r="C148" s="40"/>
      <c r="D148" s="231" t="s">
        <v>189</v>
      </c>
      <c r="E148" s="40"/>
      <c r="F148" s="232" t="s">
        <v>3943</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189</v>
      </c>
      <c r="AU148" s="17" t="s">
        <v>127</v>
      </c>
    </row>
    <row r="149" s="13" customFormat="1">
      <c r="A149" s="13"/>
      <c r="B149" s="236"/>
      <c r="C149" s="237"/>
      <c r="D149" s="238" t="s">
        <v>191</v>
      </c>
      <c r="E149" s="239" t="s">
        <v>1</v>
      </c>
      <c r="F149" s="240" t="s">
        <v>3944</v>
      </c>
      <c r="G149" s="237"/>
      <c r="H149" s="241">
        <v>1020</v>
      </c>
      <c r="I149" s="242"/>
      <c r="J149" s="237"/>
      <c r="K149" s="237"/>
      <c r="L149" s="243"/>
      <c r="M149" s="244"/>
      <c r="N149" s="245"/>
      <c r="O149" s="245"/>
      <c r="P149" s="245"/>
      <c r="Q149" s="245"/>
      <c r="R149" s="245"/>
      <c r="S149" s="245"/>
      <c r="T149" s="246"/>
      <c r="U149" s="13"/>
      <c r="V149" s="13"/>
      <c r="W149" s="13"/>
      <c r="X149" s="13"/>
      <c r="Y149" s="13"/>
      <c r="Z149" s="13"/>
      <c r="AA149" s="13"/>
      <c r="AB149" s="13"/>
      <c r="AC149" s="13"/>
      <c r="AD149" s="13"/>
      <c r="AE149" s="13"/>
      <c r="AT149" s="247" t="s">
        <v>191</v>
      </c>
      <c r="AU149" s="247" t="s">
        <v>127</v>
      </c>
      <c r="AV149" s="13" t="s">
        <v>127</v>
      </c>
      <c r="AW149" s="13" t="s">
        <v>36</v>
      </c>
      <c r="AX149" s="13" t="s">
        <v>79</v>
      </c>
      <c r="AY149" s="247" t="s">
        <v>181</v>
      </c>
    </row>
    <row r="150" s="14" customFormat="1">
      <c r="A150" s="14"/>
      <c r="B150" s="248"/>
      <c r="C150" s="249"/>
      <c r="D150" s="238" t="s">
        <v>191</v>
      </c>
      <c r="E150" s="250" t="s">
        <v>1</v>
      </c>
      <c r="F150" s="251" t="s">
        <v>193</v>
      </c>
      <c r="G150" s="249"/>
      <c r="H150" s="252">
        <v>1020</v>
      </c>
      <c r="I150" s="253"/>
      <c r="J150" s="249"/>
      <c r="K150" s="249"/>
      <c r="L150" s="254"/>
      <c r="M150" s="255"/>
      <c r="N150" s="256"/>
      <c r="O150" s="256"/>
      <c r="P150" s="256"/>
      <c r="Q150" s="256"/>
      <c r="R150" s="256"/>
      <c r="S150" s="256"/>
      <c r="T150" s="257"/>
      <c r="U150" s="14"/>
      <c r="V150" s="14"/>
      <c r="W150" s="14"/>
      <c r="X150" s="14"/>
      <c r="Y150" s="14"/>
      <c r="Z150" s="14"/>
      <c r="AA150" s="14"/>
      <c r="AB150" s="14"/>
      <c r="AC150" s="14"/>
      <c r="AD150" s="14"/>
      <c r="AE150" s="14"/>
      <c r="AT150" s="258" t="s">
        <v>191</v>
      </c>
      <c r="AU150" s="258" t="s">
        <v>127</v>
      </c>
      <c r="AV150" s="14" t="s">
        <v>188</v>
      </c>
      <c r="AW150" s="14" t="s">
        <v>36</v>
      </c>
      <c r="AX150" s="14" t="s">
        <v>86</v>
      </c>
      <c r="AY150" s="258" t="s">
        <v>181</v>
      </c>
    </row>
    <row r="151" s="2" customFormat="1" ht="24.15" customHeight="1">
      <c r="A151" s="38"/>
      <c r="B151" s="39"/>
      <c r="C151" s="218" t="s">
        <v>8</v>
      </c>
      <c r="D151" s="218" t="s">
        <v>183</v>
      </c>
      <c r="E151" s="219" t="s">
        <v>3945</v>
      </c>
      <c r="F151" s="220" t="s">
        <v>3946</v>
      </c>
      <c r="G151" s="221" t="s">
        <v>227</v>
      </c>
      <c r="H151" s="222">
        <v>1020</v>
      </c>
      <c r="I151" s="223"/>
      <c r="J151" s="224">
        <f>ROUND(I151*H151,2)</f>
        <v>0</v>
      </c>
      <c r="K151" s="220" t="s">
        <v>187</v>
      </c>
      <c r="L151" s="44"/>
      <c r="M151" s="225" t="s">
        <v>1</v>
      </c>
      <c r="N151" s="226" t="s">
        <v>44</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188</v>
      </c>
      <c r="AT151" s="229" t="s">
        <v>183</v>
      </c>
      <c r="AU151" s="229" t="s">
        <v>127</v>
      </c>
      <c r="AY151" s="17" t="s">
        <v>181</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188</v>
      </c>
      <c r="BM151" s="229" t="s">
        <v>249</v>
      </c>
    </row>
    <row r="152" s="2" customFormat="1">
      <c r="A152" s="38"/>
      <c r="B152" s="39"/>
      <c r="C152" s="40"/>
      <c r="D152" s="231" t="s">
        <v>189</v>
      </c>
      <c r="E152" s="40"/>
      <c r="F152" s="232" t="s">
        <v>3947</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189</v>
      </c>
      <c r="AU152" s="17" t="s">
        <v>127</v>
      </c>
    </row>
    <row r="153" s="2" customFormat="1" ht="21.75" customHeight="1">
      <c r="A153" s="38"/>
      <c r="B153" s="39"/>
      <c r="C153" s="218" t="s">
        <v>251</v>
      </c>
      <c r="D153" s="218" t="s">
        <v>183</v>
      </c>
      <c r="E153" s="219" t="s">
        <v>3948</v>
      </c>
      <c r="F153" s="220" t="s">
        <v>3949</v>
      </c>
      <c r="G153" s="221" t="s">
        <v>227</v>
      </c>
      <c r="H153" s="222">
        <v>510</v>
      </c>
      <c r="I153" s="223"/>
      <c r="J153" s="224">
        <f>ROUND(I153*H153,2)</f>
        <v>0</v>
      </c>
      <c r="K153" s="220" t="s">
        <v>187</v>
      </c>
      <c r="L153" s="44"/>
      <c r="M153" s="225" t="s">
        <v>1</v>
      </c>
      <c r="N153" s="226" t="s">
        <v>44</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188</v>
      </c>
      <c r="AT153" s="229" t="s">
        <v>183</v>
      </c>
      <c r="AU153" s="229" t="s">
        <v>127</v>
      </c>
      <c r="AY153" s="17" t="s">
        <v>181</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188</v>
      </c>
      <c r="BM153" s="229" t="s">
        <v>254</v>
      </c>
    </row>
    <row r="154" s="2" customFormat="1">
      <c r="A154" s="38"/>
      <c r="B154" s="39"/>
      <c r="C154" s="40"/>
      <c r="D154" s="231" t="s">
        <v>189</v>
      </c>
      <c r="E154" s="40"/>
      <c r="F154" s="232" t="s">
        <v>3950</v>
      </c>
      <c r="G154" s="40"/>
      <c r="H154" s="40"/>
      <c r="I154" s="233"/>
      <c r="J154" s="40"/>
      <c r="K154" s="40"/>
      <c r="L154" s="44"/>
      <c r="M154" s="234"/>
      <c r="N154" s="235"/>
      <c r="O154" s="91"/>
      <c r="P154" s="91"/>
      <c r="Q154" s="91"/>
      <c r="R154" s="91"/>
      <c r="S154" s="91"/>
      <c r="T154" s="92"/>
      <c r="U154" s="38"/>
      <c r="V154" s="38"/>
      <c r="W154" s="38"/>
      <c r="X154" s="38"/>
      <c r="Y154" s="38"/>
      <c r="Z154" s="38"/>
      <c r="AA154" s="38"/>
      <c r="AB154" s="38"/>
      <c r="AC154" s="38"/>
      <c r="AD154" s="38"/>
      <c r="AE154" s="38"/>
      <c r="AT154" s="17" t="s">
        <v>189</v>
      </c>
      <c r="AU154" s="17" t="s">
        <v>127</v>
      </c>
    </row>
    <row r="155" s="2" customFormat="1" ht="21.75" customHeight="1">
      <c r="A155" s="38"/>
      <c r="B155" s="39"/>
      <c r="C155" s="218" t="s">
        <v>223</v>
      </c>
      <c r="D155" s="218" t="s">
        <v>183</v>
      </c>
      <c r="E155" s="219" t="s">
        <v>3951</v>
      </c>
      <c r="F155" s="220" t="s">
        <v>3952</v>
      </c>
      <c r="G155" s="221" t="s">
        <v>227</v>
      </c>
      <c r="H155" s="222">
        <v>510</v>
      </c>
      <c r="I155" s="223"/>
      <c r="J155" s="224">
        <f>ROUND(I155*H155,2)</f>
        <v>0</v>
      </c>
      <c r="K155" s="220" t="s">
        <v>187</v>
      </c>
      <c r="L155" s="44"/>
      <c r="M155" s="225" t="s">
        <v>1</v>
      </c>
      <c r="N155" s="226" t="s">
        <v>44</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188</v>
      </c>
      <c r="AT155" s="229" t="s">
        <v>183</v>
      </c>
      <c r="AU155" s="229" t="s">
        <v>127</v>
      </c>
      <c r="AY155" s="17" t="s">
        <v>181</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188</v>
      </c>
      <c r="BM155" s="229" t="s">
        <v>259</v>
      </c>
    </row>
    <row r="156" s="2" customFormat="1">
      <c r="A156" s="38"/>
      <c r="B156" s="39"/>
      <c r="C156" s="40"/>
      <c r="D156" s="231" t="s">
        <v>189</v>
      </c>
      <c r="E156" s="40"/>
      <c r="F156" s="232" t="s">
        <v>3953</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189</v>
      </c>
      <c r="AU156" s="17" t="s">
        <v>127</v>
      </c>
    </row>
    <row r="157" s="2" customFormat="1" ht="37.8" customHeight="1">
      <c r="A157" s="38"/>
      <c r="B157" s="39"/>
      <c r="C157" s="218" t="s">
        <v>262</v>
      </c>
      <c r="D157" s="218" t="s">
        <v>183</v>
      </c>
      <c r="E157" s="219" t="s">
        <v>3954</v>
      </c>
      <c r="F157" s="220" t="s">
        <v>3955</v>
      </c>
      <c r="G157" s="221" t="s">
        <v>235</v>
      </c>
      <c r="H157" s="222">
        <v>11</v>
      </c>
      <c r="I157" s="223"/>
      <c r="J157" s="224">
        <f>ROUND(I157*H157,2)</f>
        <v>0</v>
      </c>
      <c r="K157" s="220" t="s">
        <v>187</v>
      </c>
      <c r="L157" s="44"/>
      <c r="M157" s="225" t="s">
        <v>1</v>
      </c>
      <c r="N157" s="226" t="s">
        <v>44</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188</v>
      </c>
      <c r="AT157" s="229" t="s">
        <v>183</v>
      </c>
      <c r="AU157" s="229" t="s">
        <v>127</v>
      </c>
      <c r="AY157" s="17" t="s">
        <v>181</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188</v>
      </c>
      <c r="BM157" s="229" t="s">
        <v>265</v>
      </c>
    </row>
    <row r="158" s="2" customFormat="1">
      <c r="A158" s="38"/>
      <c r="B158" s="39"/>
      <c r="C158" s="40"/>
      <c r="D158" s="231" t="s">
        <v>189</v>
      </c>
      <c r="E158" s="40"/>
      <c r="F158" s="232" t="s">
        <v>3956</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189</v>
      </c>
      <c r="AU158" s="17" t="s">
        <v>127</v>
      </c>
    </row>
    <row r="159" s="2" customFormat="1" ht="16.5" customHeight="1">
      <c r="A159" s="38"/>
      <c r="B159" s="39"/>
      <c r="C159" s="259" t="s">
        <v>228</v>
      </c>
      <c r="D159" s="259" t="s">
        <v>238</v>
      </c>
      <c r="E159" s="260" t="s">
        <v>3957</v>
      </c>
      <c r="F159" s="261" t="s">
        <v>3958</v>
      </c>
      <c r="G159" s="262" t="s">
        <v>235</v>
      </c>
      <c r="H159" s="263">
        <v>11</v>
      </c>
      <c r="I159" s="264"/>
      <c r="J159" s="265">
        <f>ROUND(I159*H159,2)</f>
        <v>0</v>
      </c>
      <c r="K159" s="261" t="s">
        <v>729</v>
      </c>
      <c r="L159" s="266"/>
      <c r="M159" s="267" t="s">
        <v>1</v>
      </c>
      <c r="N159" s="268" t="s">
        <v>44</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208</v>
      </c>
      <c r="AT159" s="229" t="s">
        <v>238</v>
      </c>
      <c r="AU159" s="229" t="s">
        <v>127</v>
      </c>
      <c r="AY159" s="17" t="s">
        <v>181</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188</v>
      </c>
      <c r="BM159" s="229" t="s">
        <v>269</v>
      </c>
    </row>
    <row r="160" s="2" customFormat="1" ht="37.8" customHeight="1">
      <c r="A160" s="38"/>
      <c r="B160" s="39"/>
      <c r="C160" s="218" t="s">
        <v>275</v>
      </c>
      <c r="D160" s="218" t="s">
        <v>183</v>
      </c>
      <c r="E160" s="219" t="s">
        <v>3959</v>
      </c>
      <c r="F160" s="220" t="s">
        <v>3960</v>
      </c>
      <c r="G160" s="221" t="s">
        <v>235</v>
      </c>
      <c r="H160" s="222">
        <v>13</v>
      </c>
      <c r="I160" s="223"/>
      <c r="J160" s="224">
        <f>ROUND(I160*H160,2)</f>
        <v>0</v>
      </c>
      <c r="K160" s="220" t="s">
        <v>187</v>
      </c>
      <c r="L160" s="44"/>
      <c r="M160" s="225" t="s">
        <v>1</v>
      </c>
      <c r="N160" s="226" t="s">
        <v>44</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188</v>
      </c>
      <c r="AT160" s="229" t="s">
        <v>183</v>
      </c>
      <c r="AU160" s="229" t="s">
        <v>127</v>
      </c>
      <c r="AY160" s="17" t="s">
        <v>181</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188</v>
      </c>
      <c r="BM160" s="229" t="s">
        <v>278</v>
      </c>
    </row>
    <row r="161" s="2" customFormat="1">
      <c r="A161" s="38"/>
      <c r="B161" s="39"/>
      <c r="C161" s="40"/>
      <c r="D161" s="231" t="s">
        <v>189</v>
      </c>
      <c r="E161" s="40"/>
      <c r="F161" s="232" t="s">
        <v>3961</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189</v>
      </c>
      <c r="AU161" s="17" t="s">
        <v>127</v>
      </c>
    </row>
    <row r="162" s="2" customFormat="1" ht="16.5" customHeight="1">
      <c r="A162" s="38"/>
      <c r="B162" s="39"/>
      <c r="C162" s="259" t="s">
        <v>236</v>
      </c>
      <c r="D162" s="259" t="s">
        <v>238</v>
      </c>
      <c r="E162" s="260" t="s">
        <v>3962</v>
      </c>
      <c r="F162" s="261" t="s">
        <v>3963</v>
      </c>
      <c r="G162" s="262" t="s">
        <v>235</v>
      </c>
      <c r="H162" s="263">
        <v>13</v>
      </c>
      <c r="I162" s="264"/>
      <c r="J162" s="265">
        <f>ROUND(I162*H162,2)</f>
        <v>0</v>
      </c>
      <c r="K162" s="261" t="s">
        <v>729</v>
      </c>
      <c r="L162" s="266"/>
      <c r="M162" s="267" t="s">
        <v>1</v>
      </c>
      <c r="N162" s="268" t="s">
        <v>44</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208</v>
      </c>
      <c r="AT162" s="229" t="s">
        <v>238</v>
      </c>
      <c r="AU162" s="229" t="s">
        <v>127</v>
      </c>
      <c r="AY162" s="17" t="s">
        <v>181</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188</v>
      </c>
      <c r="BM162" s="229" t="s">
        <v>283</v>
      </c>
    </row>
    <row r="163" s="2" customFormat="1" ht="24.15" customHeight="1">
      <c r="A163" s="38"/>
      <c r="B163" s="39"/>
      <c r="C163" s="218" t="s">
        <v>286</v>
      </c>
      <c r="D163" s="218" t="s">
        <v>183</v>
      </c>
      <c r="E163" s="219" t="s">
        <v>3964</v>
      </c>
      <c r="F163" s="220" t="s">
        <v>3965</v>
      </c>
      <c r="G163" s="221" t="s">
        <v>235</v>
      </c>
      <c r="H163" s="222">
        <v>18</v>
      </c>
      <c r="I163" s="223"/>
      <c r="J163" s="224">
        <f>ROUND(I163*H163,2)</f>
        <v>0</v>
      </c>
      <c r="K163" s="220" t="s">
        <v>187</v>
      </c>
      <c r="L163" s="44"/>
      <c r="M163" s="225" t="s">
        <v>1</v>
      </c>
      <c r="N163" s="226" t="s">
        <v>44</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188</v>
      </c>
      <c r="AT163" s="229" t="s">
        <v>183</v>
      </c>
      <c r="AU163" s="229" t="s">
        <v>127</v>
      </c>
      <c r="AY163" s="17" t="s">
        <v>181</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188</v>
      </c>
      <c r="BM163" s="229" t="s">
        <v>289</v>
      </c>
    </row>
    <row r="164" s="2" customFormat="1">
      <c r="A164" s="38"/>
      <c r="B164" s="39"/>
      <c r="C164" s="40"/>
      <c r="D164" s="231" t="s">
        <v>189</v>
      </c>
      <c r="E164" s="40"/>
      <c r="F164" s="232" t="s">
        <v>3966</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189</v>
      </c>
      <c r="AU164" s="17" t="s">
        <v>127</v>
      </c>
    </row>
    <row r="165" s="13" customFormat="1">
      <c r="A165" s="13"/>
      <c r="B165" s="236"/>
      <c r="C165" s="237"/>
      <c r="D165" s="238" t="s">
        <v>191</v>
      </c>
      <c r="E165" s="239" t="s">
        <v>1</v>
      </c>
      <c r="F165" s="240" t="s">
        <v>3967</v>
      </c>
      <c r="G165" s="237"/>
      <c r="H165" s="241">
        <v>18</v>
      </c>
      <c r="I165" s="242"/>
      <c r="J165" s="237"/>
      <c r="K165" s="237"/>
      <c r="L165" s="243"/>
      <c r="M165" s="244"/>
      <c r="N165" s="245"/>
      <c r="O165" s="245"/>
      <c r="P165" s="245"/>
      <c r="Q165" s="245"/>
      <c r="R165" s="245"/>
      <c r="S165" s="245"/>
      <c r="T165" s="246"/>
      <c r="U165" s="13"/>
      <c r="V165" s="13"/>
      <c r="W165" s="13"/>
      <c r="X165" s="13"/>
      <c r="Y165" s="13"/>
      <c r="Z165" s="13"/>
      <c r="AA165" s="13"/>
      <c r="AB165" s="13"/>
      <c r="AC165" s="13"/>
      <c r="AD165" s="13"/>
      <c r="AE165" s="13"/>
      <c r="AT165" s="247" t="s">
        <v>191</v>
      </c>
      <c r="AU165" s="247" t="s">
        <v>127</v>
      </c>
      <c r="AV165" s="13" t="s">
        <v>127</v>
      </c>
      <c r="AW165" s="13" t="s">
        <v>36</v>
      </c>
      <c r="AX165" s="13" t="s">
        <v>79</v>
      </c>
      <c r="AY165" s="247" t="s">
        <v>181</v>
      </c>
    </row>
    <row r="166" s="14" customFormat="1">
      <c r="A166" s="14"/>
      <c r="B166" s="248"/>
      <c r="C166" s="249"/>
      <c r="D166" s="238" t="s">
        <v>191</v>
      </c>
      <c r="E166" s="250" t="s">
        <v>1</v>
      </c>
      <c r="F166" s="251" t="s">
        <v>193</v>
      </c>
      <c r="G166" s="249"/>
      <c r="H166" s="252">
        <v>18</v>
      </c>
      <c r="I166" s="253"/>
      <c r="J166" s="249"/>
      <c r="K166" s="249"/>
      <c r="L166" s="254"/>
      <c r="M166" s="255"/>
      <c r="N166" s="256"/>
      <c r="O166" s="256"/>
      <c r="P166" s="256"/>
      <c r="Q166" s="256"/>
      <c r="R166" s="256"/>
      <c r="S166" s="256"/>
      <c r="T166" s="257"/>
      <c r="U166" s="14"/>
      <c r="V166" s="14"/>
      <c r="W166" s="14"/>
      <c r="X166" s="14"/>
      <c r="Y166" s="14"/>
      <c r="Z166" s="14"/>
      <c r="AA166" s="14"/>
      <c r="AB166" s="14"/>
      <c r="AC166" s="14"/>
      <c r="AD166" s="14"/>
      <c r="AE166" s="14"/>
      <c r="AT166" s="258" t="s">
        <v>191</v>
      </c>
      <c r="AU166" s="258" t="s">
        <v>127</v>
      </c>
      <c r="AV166" s="14" t="s">
        <v>188</v>
      </c>
      <c r="AW166" s="14" t="s">
        <v>36</v>
      </c>
      <c r="AX166" s="14" t="s">
        <v>86</v>
      </c>
      <c r="AY166" s="258" t="s">
        <v>181</v>
      </c>
    </row>
    <row r="167" s="2" customFormat="1" ht="21.75" customHeight="1">
      <c r="A167" s="38"/>
      <c r="B167" s="39"/>
      <c r="C167" s="259" t="s">
        <v>242</v>
      </c>
      <c r="D167" s="259" t="s">
        <v>238</v>
      </c>
      <c r="E167" s="260" t="s">
        <v>3968</v>
      </c>
      <c r="F167" s="261" t="s">
        <v>3969</v>
      </c>
      <c r="G167" s="262" t="s">
        <v>235</v>
      </c>
      <c r="H167" s="263">
        <v>13</v>
      </c>
      <c r="I167" s="264"/>
      <c r="J167" s="265">
        <f>ROUND(I167*H167,2)</f>
        <v>0</v>
      </c>
      <c r="K167" s="261" t="s">
        <v>187</v>
      </c>
      <c r="L167" s="266"/>
      <c r="M167" s="267" t="s">
        <v>1</v>
      </c>
      <c r="N167" s="268" t="s">
        <v>44</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208</v>
      </c>
      <c r="AT167" s="229" t="s">
        <v>238</v>
      </c>
      <c r="AU167" s="229" t="s">
        <v>127</v>
      </c>
      <c r="AY167" s="17" t="s">
        <v>181</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188</v>
      </c>
      <c r="BM167" s="229" t="s">
        <v>293</v>
      </c>
    </row>
    <row r="168" s="2" customFormat="1" ht="21.75" customHeight="1">
      <c r="A168" s="38"/>
      <c r="B168" s="39"/>
      <c r="C168" s="259" t="s">
        <v>7</v>
      </c>
      <c r="D168" s="259" t="s">
        <v>238</v>
      </c>
      <c r="E168" s="260" t="s">
        <v>3970</v>
      </c>
      <c r="F168" s="261" t="s">
        <v>3971</v>
      </c>
      <c r="G168" s="262" t="s">
        <v>235</v>
      </c>
      <c r="H168" s="263">
        <v>5</v>
      </c>
      <c r="I168" s="264"/>
      <c r="J168" s="265">
        <f>ROUND(I168*H168,2)</f>
        <v>0</v>
      </c>
      <c r="K168" s="261" t="s">
        <v>187</v>
      </c>
      <c r="L168" s="266"/>
      <c r="M168" s="267" t="s">
        <v>1</v>
      </c>
      <c r="N168" s="268" t="s">
        <v>44</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208</v>
      </c>
      <c r="AT168" s="229" t="s">
        <v>238</v>
      </c>
      <c r="AU168" s="229" t="s">
        <v>127</v>
      </c>
      <c r="AY168" s="17" t="s">
        <v>181</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188</v>
      </c>
      <c r="BM168" s="229" t="s">
        <v>298</v>
      </c>
    </row>
    <row r="169" s="2" customFormat="1" ht="33" customHeight="1">
      <c r="A169" s="38"/>
      <c r="B169" s="39"/>
      <c r="C169" s="218" t="s">
        <v>247</v>
      </c>
      <c r="D169" s="218" t="s">
        <v>183</v>
      </c>
      <c r="E169" s="219" t="s">
        <v>3972</v>
      </c>
      <c r="F169" s="220" t="s">
        <v>3973</v>
      </c>
      <c r="G169" s="221" t="s">
        <v>235</v>
      </c>
      <c r="H169" s="222">
        <v>5</v>
      </c>
      <c r="I169" s="223"/>
      <c r="J169" s="224">
        <f>ROUND(I169*H169,2)</f>
        <v>0</v>
      </c>
      <c r="K169" s="220" t="s">
        <v>187</v>
      </c>
      <c r="L169" s="44"/>
      <c r="M169" s="225" t="s">
        <v>1</v>
      </c>
      <c r="N169" s="226" t="s">
        <v>44</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188</v>
      </c>
      <c r="AT169" s="229" t="s">
        <v>183</v>
      </c>
      <c r="AU169" s="229" t="s">
        <v>127</v>
      </c>
      <c r="AY169" s="17" t="s">
        <v>181</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188</v>
      </c>
      <c r="BM169" s="229" t="s">
        <v>305</v>
      </c>
    </row>
    <row r="170" s="2" customFormat="1">
      <c r="A170" s="38"/>
      <c r="B170" s="39"/>
      <c r="C170" s="40"/>
      <c r="D170" s="231" t="s">
        <v>189</v>
      </c>
      <c r="E170" s="40"/>
      <c r="F170" s="232" t="s">
        <v>3974</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7" t="s">
        <v>189</v>
      </c>
      <c r="AU170" s="17" t="s">
        <v>127</v>
      </c>
    </row>
    <row r="171" s="2" customFormat="1" ht="16.5" customHeight="1">
      <c r="A171" s="38"/>
      <c r="B171" s="39"/>
      <c r="C171" s="259" t="s">
        <v>310</v>
      </c>
      <c r="D171" s="259" t="s">
        <v>238</v>
      </c>
      <c r="E171" s="260" t="s">
        <v>3975</v>
      </c>
      <c r="F171" s="261" t="s">
        <v>3976</v>
      </c>
      <c r="G171" s="262" t="s">
        <v>218</v>
      </c>
      <c r="H171" s="263">
        <v>0.0050000000000000001</v>
      </c>
      <c r="I171" s="264"/>
      <c r="J171" s="265">
        <f>ROUND(I171*H171,2)</f>
        <v>0</v>
      </c>
      <c r="K171" s="261" t="s">
        <v>187</v>
      </c>
      <c r="L171" s="266"/>
      <c r="M171" s="267" t="s">
        <v>1</v>
      </c>
      <c r="N171" s="268" t="s">
        <v>44</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208</v>
      </c>
      <c r="AT171" s="229" t="s">
        <v>238</v>
      </c>
      <c r="AU171" s="229" t="s">
        <v>127</v>
      </c>
      <c r="AY171" s="17" t="s">
        <v>181</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188</v>
      </c>
      <c r="BM171" s="229" t="s">
        <v>313</v>
      </c>
    </row>
    <row r="172" s="13" customFormat="1">
      <c r="A172" s="13"/>
      <c r="B172" s="236"/>
      <c r="C172" s="237"/>
      <c r="D172" s="238" t="s">
        <v>191</v>
      </c>
      <c r="E172" s="239" t="s">
        <v>1</v>
      </c>
      <c r="F172" s="240" t="s">
        <v>3977</v>
      </c>
      <c r="G172" s="237"/>
      <c r="H172" s="241">
        <v>0.0050000000000000001</v>
      </c>
      <c r="I172" s="242"/>
      <c r="J172" s="237"/>
      <c r="K172" s="237"/>
      <c r="L172" s="243"/>
      <c r="M172" s="244"/>
      <c r="N172" s="245"/>
      <c r="O172" s="245"/>
      <c r="P172" s="245"/>
      <c r="Q172" s="245"/>
      <c r="R172" s="245"/>
      <c r="S172" s="245"/>
      <c r="T172" s="246"/>
      <c r="U172" s="13"/>
      <c r="V172" s="13"/>
      <c r="W172" s="13"/>
      <c r="X172" s="13"/>
      <c r="Y172" s="13"/>
      <c r="Z172" s="13"/>
      <c r="AA172" s="13"/>
      <c r="AB172" s="13"/>
      <c r="AC172" s="13"/>
      <c r="AD172" s="13"/>
      <c r="AE172" s="13"/>
      <c r="AT172" s="247" t="s">
        <v>191</v>
      </c>
      <c r="AU172" s="247" t="s">
        <v>127</v>
      </c>
      <c r="AV172" s="13" t="s">
        <v>127</v>
      </c>
      <c r="AW172" s="13" t="s">
        <v>36</v>
      </c>
      <c r="AX172" s="13" t="s">
        <v>79</v>
      </c>
      <c r="AY172" s="247" t="s">
        <v>181</v>
      </c>
    </row>
    <row r="173" s="14" customFormat="1">
      <c r="A173" s="14"/>
      <c r="B173" s="248"/>
      <c r="C173" s="249"/>
      <c r="D173" s="238" t="s">
        <v>191</v>
      </c>
      <c r="E173" s="250" t="s">
        <v>1</v>
      </c>
      <c r="F173" s="251" t="s">
        <v>193</v>
      </c>
      <c r="G173" s="249"/>
      <c r="H173" s="252">
        <v>0.0050000000000000001</v>
      </c>
      <c r="I173" s="253"/>
      <c r="J173" s="249"/>
      <c r="K173" s="249"/>
      <c r="L173" s="254"/>
      <c r="M173" s="255"/>
      <c r="N173" s="256"/>
      <c r="O173" s="256"/>
      <c r="P173" s="256"/>
      <c r="Q173" s="256"/>
      <c r="R173" s="256"/>
      <c r="S173" s="256"/>
      <c r="T173" s="257"/>
      <c r="U173" s="14"/>
      <c r="V173" s="14"/>
      <c r="W173" s="14"/>
      <c r="X173" s="14"/>
      <c r="Y173" s="14"/>
      <c r="Z173" s="14"/>
      <c r="AA173" s="14"/>
      <c r="AB173" s="14"/>
      <c r="AC173" s="14"/>
      <c r="AD173" s="14"/>
      <c r="AE173" s="14"/>
      <c r="AT173" s="258" t="s">
        <v>191</v>
      </c>
      <c r="AU173" s="258" t="s">
        <v>127</v>
      </c>
      <c r="AV173" s="14" t="s">
        <v>188</v>
      </c>
      <c r="AW173" s="14" t="s">
        <v>36</v>
      </c>
      <c r="AX173" s="14" t="s">
        <v>86</v>
      </c>
      <c r="AY173" s="258" t="s">
        <v>181</v>
      </c>
    </row>
    <row r="174" s="2" customFormat="1" ht="33" customHeight="1">
      <c r="A174" s="38"/>
      <c r="B174" s="39"/>
      <c r="C174" s="218" t="s">
        <v>249</v>
      </c>
      <c r="D174" s="218" t="s">
        <v>183</v>
      </c>
      <c r="E174" s="219" t="s">
        <v>3978</v>
      </c>
      <c r="F174" s="220" t="s">
        <v>3979</v>
      </c>
      <c r="G174" s="221" t="s">
        <v>235</v>
      </c>
      <c r="H174" s="222">
        <v>13</v>
      </c>
      <c r="I174" s="223"/>
      <c r="J174" s="224">
        <f>ROUND(I174*H174,2)</f>
        <v>0</v>
      </c>
      <c r="K174" s="220" t="s">
        <v>187</v>
      </c>
      <c r="L174" s="44"/>
      <c r="M174" s="225" t="s">
        <v>1</v>
      </c>
      <c r="N174" s="226" t="s">
        <v>44</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188</v>
      </c>
      <c r="AT174" s="229" t="s">
        <v>183</v>
      </c>
      <c r="AU174" s="229" t="s">
        <v>127</v>
      </c>
      <c r="AY174" s="17" t="s">
        <v>181</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188</v>
      </c>
      <c r="BM174" s="229" t="s">
        <v>317</v>
      </c>
    </row>
    <row r="175" s="2" customFormat="1">
      <c r="A175" s="38"/>
      <c r="B175" s="39"/>
      <c r="C175" s="40"/>
      <c r="D175" s="231" t="s">
        <v>189</v>
      </c>
      <c r="E175" s="40"/>
      <c r="F175" s="232" t="s">
        <v>3980</v>
      </c>
      <c r="G175" s="40"/>
      <c r="H175" s="40"/>
      <c r="I175" s="233"/>
      <c r="J175" s="40"/>
      <c r="K175" s="40"/>
      <c r="L175" s="44"/>
      <c r="M175" s="234"/>
      <c r="N175" s="235"/>
      <c r="O175" s="91"/>
      <c r="P175" s="91"/>
      <c r="Q175" s="91"/>
      <c r="R175" s="91"/>
      <c r="S175" s="91"/>
      <c r="T175" s="92"/>
      <c r="U175" s="38"/>
      <c r="V175" s="38"/>
      <c r="W175" s="38"/>
      <c r="X175" s="38"/>
      <c r="Y175" s="38"/>
      <c r="Z175" s="38"/>
      <c r="AA175" s="38"/>
      <c r="AB175" s="38"/>
      <c r="AC175" s="38"/>
      <c r="AD175" s="38"/>
      <c r="AE175" s="38"/>
      <c r="AT175" s="17" t="s">
        <v>189</v>
      </c>
      <c r="AU175" s="17" t="s">
        <v>127</v>
      </c>
    </row>
    <row r="176" s="2" customFormat="1" ht="16.5" customHeight="1">
      <c r="A176" s="38"/>
      <c r="B176" s="39"/>
      <c r="C176" s="259" t="s">
        <v>322</v>
      </c>
      <c r="D176" s="259" t="s">
        <v>238</v>
      </c>
      <c r="E176" s="260" t="s">
        <v>3975</v>
      </c>
      <c r="F176" s="261" t="s">
        <v>3976</v>
      </c>
      <c r="G176" s="262" t="s">
        <v>218</v>
      </c>
      <c r="H176" s="263">
        <v>0.025999999999999999</v>
      </c>
      <c r="I176" s="264"/>
      <c r="J176" s="265">
        <f>ROUND(I176*H176,2)</f>
        <v>0</v>
      </c>
      <c r="K176" s="261" t="s">
        <v>187</v>
      </c>
      <c r="L176" s="266"/>
      <c r="M176" s="267" t="s">
        <v>1</v>
      </c>
      <c r="N176" s="268" t="s">
        <v>44</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208</v>
      </c>
      <c r="AT176" s="229" t="s">
        <v>238</v>
      </c>
      <c r="AU176" s="229" t="s">
        <v>127</v>
      </c>
      <c r="AY176" s="17" t="s">
        <v>181</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188</v>
      </c>
      <c r="BM176" s="229" t="s">
        <v>325</v>
      </c>
    </row>
    <row r="177" s="13" customFormat="1">
      <c r="A177" s="13"/>
      <c r="B177" s="236"/>
      <c r="C177" s="237"/>
      <c r="D177" s="238" t="s">
        <v>191</v>
      </c>
      <c r="E177" s="239" t="s">
        <v>1</v>
      </c>
      <c r="F177" s="240" t="s">
        <v>3981</v>
      </c>
      <c r="G177" s="237"/>
      <c r="H177" s="241">
        <v>0.025999999999999999</v>
      </c>
      <c r="I177" s="242"/>
      <c r="J177" s="237"/>
      <c r="K177" s="237"/>
      <c r="L177" s="243"/>
      <c r="M177" s="244"/>
      <c r="N177" s="245"/>
      <c r="O177" s="245"/>
      <c r="P177" s="245"/>
      <c r="Q177" s="245"/>
      <c r="R177" s="245"/>
      <c r="S177" s="245"/>
      <c r="T177" s="246"/>
      <c r="U177" s="13"/>
      <c r="V177" s="13"/>
      <c r="W177" s="13"/>
      <c r="X177" s="13"/>
      <c r="Y177" s="13"/>
      <c r="Z177" s="13"/>
      <c r="AA177" s="13"/>
      <c r="AB177" s="13"/>
      <c r="AC177" s="13"/>
      <c r="AD177" s="13"/>
      <c r="AE177" s="13"/>
      <c r="AT177" s="247" t="s">
        <v>191</v>
      </c>
      <c r="AU177" s="247" t="s">
        <v>127</v>
      </c>
      <c r="AV177" s="13" t="s">
        <v>127</v>
      </c>
      <c r="AW177" s="13" t="s">
        <v>36</v>
      </c>
      <c r="AX177" s="13" t="s">
        <v>79</v>
      </c>
      <c r="AY177" s="247" t="s">
        <v>181</v>
      </c>
    </row>
    <row r="178" s="14" customFormat="1">
      <c r="A178" s="14"/>
      <c r="B178" s="248"/>
      <c r="C178" s="249"/>
      <c r="D178" s="238" t="s">
        <v>191</v>
      </c>
      <c r="E178" s="250" t="s">
        <v>1</v>
      </c>
      <c r="F178" s="251" t="s">
        <v>193</v>
      </c>
      <c r="G178" s="249"/>
      <c r="H178" s="252">
        <v>0.025999999999999999</v>
      </c>
      <c r="I178" s="253"/>
      <c r="J178" s="249"/>
      <c r="K178" s="249"/>
      <c r="L178" s="254"/>
      <c r="M178" s="255"/>
      <c r="N178" s="256"/>
      <c r="O178" s="256"/>
      <c r="P178" s="256"/>
      <c r="Q178" s="256"/>
      <c r="R178" s="256"/>
      <c r="S178" s="256"/>
      <c r="T178" s="257"/>
      <c r="U178" s="14"/>
      <c r="V178" s="14"/>
      <c r="W178" s="14"/>
      <c r="X178" s="14"/>
      <c r="Y178" s="14"/>
      <c r="Z178" s="14"/>
      <c r="AA178" s="14"/>
      <c r="AB178" s="14"/>
      <c r="AC178" s="14"/>
      <c r="AD178" s="14"/>
      <c r="AE178" s="14"/>
      <c r="AT178" s="258" t="s">
        <v>191</v>
      </c>
      <c r="AU178" s="258" t="s">
        <v>127</v>
      </c>
      <c r="AV178" s="14" t="s">
        <v>188</v>
      </c>
      <c r="AW178" s="14" t="s">
        <v>36</v>
      </c>
      <c r="AX178" s="14" t="s">
        <v>86</v>
      </c>
      <c r="AY178" s="258" t="s">
        <v>181</v>
      </c>
    </row>
    <row r="179" s="2" customFormat="1" ht="24.15" customHeight="1">
      <c r="A179" s="38"/>
      <c r="B179" s="39"/>
      <c r="C179" s="218" t="s">
        <v>254</v>
      </c>
      <c r="D179" s="218" t="s">
        <v>183</v>
      </c>
      <c r="E179" s="219" t="s">
        <v>3982</v>
      </c>
      <c r="F179" s="220" t="s">
        <v>3983</v>
      </c>
      <c r="G179" s="221" t="s">
        <v>235</v>
      </c>
      <c r="H179" s="222">
        <v>13</v>
      </c>
      <c r="I179" s="223"/>
      <c r="J179" s="224">
        <f>ROUND(I179*H179,2)</f>
        <v>0</v>
      </c>
      <c r="K179" s="220" t="s">
        <v>187</v>
      </c>
      <c r="L179" s="44"/>
      <c r="M179" s="225" t="s">
        <v>1</v>
      </c>
      <c r="N179" s="226" t="s">
        <v>44</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188</v>
      </c>
      <c r="AT179" s="229" t="s">
        <v>183</v>
      </c>
      <c r="AU179" s="229" t="s">
        <v>127</v>
      </c>
      <c r="AY179" s="17" t="s">
        <v>181</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188</v>
      </c>
      <c r="BM179" s="229" t="s">
        <v>333</v>
      </c>
    </row>
    <row r="180" s="2" customFormat="1">
      <c r="A180" s="38"/>
      <c r="B180" s="39"/>
      <c r="C180" s="40"/>
      <c r="D180" s="231" t="s">
        <v>189</v>
      </c>
      <c r="E180" s="40"/>
      <c r="F180" s="232" t="s">
        <v>3984</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189</v>
      </c>
      <c r="AU180" s="17" t="s">
        <v>127</v>
      </c>
    </row>
    <row r="181" s="2" customFormat="1" ht="49.05" customHeight="1">
      <c r="A181" s="38"/>
      <c r="B181" s="39"/>
      <c r="C181" s="218" t="s">
        <v>339</v>
      </c>
      <c r="D181" s="218" t="s">
        <v>183</v>
      </c>
      <c r="E181" s="219" t="s">
        <v>3985</v>
      </c>
      <c r="F181" s="220" t="s">
        <v>3986</v>
      </c>
      <c r="G181" s="221" t="s">
        <v>227</v>
      </c>
      <c r="H181" s="222">
        <v>510</v>
      </c>
      <c r="I181" s="223"/>
      <c r="J181" s="224">
        <f>ROUND(I181*H181,2)</f>
        <v>0</v>
      </c>
      <c r="K181" s="220" t="s">
        <v>187</v>
      </c>
      <c r="L181" s="44"/>
      <c r="M181" s="225" t="s">
        <v>1</v>
      </c>
      <c r="N181" s="226" t="s">
        <v>44</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188</v>
      </c>
      <c r="AT181" s="229" t="s">
        <v>183</v>
      </c>
      <c r="AU181" s="229" t="s">
        <v>127</v>
      </c>
      <c r="AY181" s="17" t="s">
        <v>181</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188</v>
      </c>
      <c r="BM181" s="229" t="s">
        <v>342</v>
      </c>
    </row>
    <row r="182" s="2" customFormat="1">
      <c r="A182" s="38"/>
      <c r="B182" s="39"/>
      <c r="C182" s="40"/>
      <c r="D182" s="231" t="s">
        <v>189</v>
      </c>
      <c r="E182" s="40"/>
      <c r="F182" s="232" t="s">
        <v>3987</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189</v>
      </c>
      <c r="AU182" s="17" t="s">
        <v>127</v>
      </c>
    </row>
    <row r="183" s="2" customFormat="1" ht="33" customHeight="1">
      <c r="A183" s="38"/>
      <c r="B183" s="39"/>
      <c r="C183" s="218" t="s">
        <v>259</v>
      </c>
      <c r="D183" s="218" t="s">
        <v>183</v>
      </c>
      <c r="E183" s="219" t="s">
        <v>3988</v>
      </c>
      <c r="F183" s="220" t="s">
        <v>3989</v>
      </c>
      <c r="G183" s="221" t="s">
        <v>227</v>
      </c>
      <c r="H183" s="222">
        <v>510</v>
      </c>
      <c r="I183" s="223"/>
      <c r="J183" s="224">
        <f>ROUND(I183*H183,2)</f>
        <v>0</v>
      </c>
      <c r="K183" s="220" t="s">
        <v>187</v>
      </c>
      <c r="L183" s="44"/>
      <c r="M183" s="225" t="s">
        <v>1</v>
      </c>
      <c r="N183" s="226" t="s">
        <v>44</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188</v>
      </c>
      <c r="AT183" s="229" t="s">
        <v>183</v>
      </c>
      <c r="AU183" s="229" t="s">
        <v>127</v>
      </c>
      <c r="AY183" s="17" t="s">
        <v>181</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188</v>
      </c>
      <c r="BM183" s="229" t="s">
        <v>348</v>
      </c>
    </row>
    <row r="184" s="2" customFormat="1">
      <c r="A184" s="38"/>
      <c r="B184" s="39"/>
      <c r="C184" s="40"/>
      <c r="D184" s="231" t="s">
        <v>189</v>
      </c>
      <c r="E184" s="40"/>
      <c r="F184" s="232" t="s">
        <v>3990</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189</v>
      </c>
      <c r="AU184" s="17" t="s">
        <v>127</v>
      </c>
    </row>
    <row r="185" s="2" customFormat="1" ht="24.15" customHeight="1">
      <c r="A185" s="38"/>
      <c r="B185" s="39"/>
      <c r="C185" s="218" t="s">
        <v>354</v>
      </c>
      <c r="D185" s="218" t="s">
        <v>183</v>
      </c>
      <c r="E185" s="219" t="s">
        <v>3991</v>
      </c>
      <c r="F185" s="220" t="s">
        <v>3992</v>
      </c>
      <c r="G185" s="221" t="s">
        <v>235</v>
      </c>
      <c r="H185" s="222">
        <v>5</v>
      </c>
      <c r="I185" s="223"/>
      <c r="J185" s="224">
        <f>ROUND(I185*H185,2)</f>
        <v>0</v>
      </c>
      <c r="K185" s="220" t="s">
        <v>187</v>
      </c>
      <c r="L185" s="44"/>
      <c r="M185" s="225" t="s">
        <v>1</v>
      </c>
      <c r="N185" s="226" t="s">
        <v>44</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188</v>
      </c>
      <c r="AT185" s="229" t="s">
        <v>183</v>
      </c>
      <c r="AU185" s="229" t="s">
        <v>127</v>
      </c>
      <c r="AY185" s="17" t="s">
        <v>181</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188</v>
      </c>
      <c r="BM185" s="229" t="s">
        <v>357</v>
      </c>
    </row>
    <row r="186" s="2" customFormat="1">
      <c r="A186" s="38"/>
      <c r="B186" s="39"/>
      <c r="C186" s="40"/>
      <c r="D186" s="231" t="s">
        <v>189</v>
      </c>
      <c r="E186" s="40"/>
      <c r="F186" s="232" t="s">
        <v>3993</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189</v>
      </c>
      <c r="AU186" s="17" t="s">
        <v>127</v>
      </c>
    </row>
    <row r="187" s="2" customFormat="1" ht="24.15" customHeight="1">
      <c r="A187" s="38"/>
      <c r="B187" s="39"/>
      <c r="C187" s="218" t="s">
        <v>265</v>
      </c>
      <c r="D187" s="218" t="s">
        <v>183</v>
      </c>
      <c r="E187" s="219" t="s">
        <v>3994</v>
      </c>
      <c r="F187" s="220" t="s">
        <v>3995</v>
      </c>
      <c r="G187" s="221" t="s">
        <v>227</v>
      </c>
      <c r="H187" s="222">
        <v>14.5</v>
      </c>
      <c r="I187" s="223"/>
      <c r="J187" s="224">
        <f>ROUND(I187*H187,2)</f>
        <v>0</v>
      </c>
      <c r="K187" s="220" t="s">
        <v>187</v>
      </c>
      <c r="L187" s="44"/>
      <c r="M187" s="225" t="s">
        <v>1</v>
      </c>
      <c r="N187" s="226" t="s">
        <v>44</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188</v>
      </c>
      <c r="AT187" s="229" t="s">
        <v>183</v>
      </c>
      <c r="AU187" s="229" t="s">
        <v>127</v>
      </c>
      <c r="AY187" s="17" t="s">
        <v>181</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188</v>
      </c>
      <c r="BM187" s="229" t="s">
        <v>362</v>
      </c>
    </row>
    <row r="188" s="2" customFormat="1">
      <c r="A188" s="38"/>
      <c r="B188" s="39"/>
      <c r="C188" s="40"/>
      <c r="D188" s="231" t="s">
        <v>189</v>
      </c>
      <c r="E188" s="40"/>
      <c r="F188" s="232" t="s">
        <v>3996</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189</v>
      </c>
      <c r="AU188" s="17" t="s">
        <v>127</v>
      </c>
    </row>
    <row r="189" s="13" customFormat="1">
      <c r="A189" s="13"/>
      <c r="B189" s="236"/>
      <c r="C189" s="237"/>
      <c r="D189" s="238" t="s">
        <v>191</v>
      </c>
      <c r="E189" s="239" t="s">
        <v>1</v>
      </c>
      <c r="F189" s="240" t="s">
        <v>3997</v>
      </c>
      <c r="G189" s="237"/>
      <c r="H189" s="241">
        <v>14.5</v>
      </c>
      <c r="I189" s="242"/>
      <c r="J189" s="237"/>
      <c r="K189" s="237"/>
      <c r="L189" s="243"/>
      <c r="M189" s="244"/>
      <c r="N189" s="245"/>
      <c r="O189" s="245"/>
      <c r="P189" s="245"/>
      <c r="Q189" s="245"/>
      <c r="R189" s="245"/>
      <c r="S189" s="245"/>
      <c r="T189" s="246"/>
      <c r="U189" s="13"/>
      <c r="V189" s="13"/>
      <c r="W189" s="13"/>
      <c r="X189" s="13"/>
      <c r="Y189" s="13"/>
      <c r="Z189" s="13"/>
      <c r="AA189" s="13"/>
      <c r="AB189" s="13"/>
      <c r="AC189" s="13"/>
      <c r="AD189" s="13"/>
      <c r="AE189" s="13"/>
      <c r="AT189" s="247" t="s">
        <v>191</v>
      </c>
      <c r="AU189" s="247" t="s">
        <v>127</v>
      </c>
      <c r="AV189" s="13" t="s">
        <v>127</v>
      </c>
      <c r="AW189" s="13" t="s">
        <v>36</v>
      </c>
      <c r="AX189" s="13" t="s">
        <v>79</v>
      </c>
      <c r="AY189" s="247" t="s">
        <v>181</v>
      </c>
    </row>
    <row r="190" s="14" customFormat="1">
      <c r="A190" s="14"/>
      <c r="B190" s="248"/>
      <c r="C190" s="249"/>
      <c r="D190" s="238" t="s">
        <v>191</v>
      </c>
      <c r="E190" s="250" t="s">
        <v>1</v>
      </c>
      <c r="F190" s="251" t="s">
        <v>193</v>
      </c>
      <c r="G190" s="249"/>
      <c r="H190" s="252">
        <v>14.5</v>
      </c>
      <c r="I190" s="253"/>
      <c r="J190" s="249"/>
      <c r="K190" s="249"/>
      <c r="L190" s="254"/>
      <c r="M190" s="255"/>
      <c r="N190" s="256"/>
      <c r="O190" s="256"/>
      <c r="P190" s="256"/>
      <c r="Q190" s="256"/>
      <c r="R190" s="256"/>
      <c r="S190" s="256"/>
      <c r="T190" s="257"/>
      <c r="U190" s="14"/>
      <c r="V190" s="14"/>
      <c r="W190" s="14"/>
      <c r="X190" s="14"/>
      <c r="Y190" s="14"/>
      <c r="Z190" s="14"/>
      <c r="AA190" s="14"/>
      <c r="AB190" s="14"/>
      <c r="AC190" s="14"/>
      <c r="AD190" s="14"/>
      <c r="AE190" s="14"/>
      <c r="AT190" s="258" t="s">
        <v>191</v>
      </c>
      <c r="AU190" s="258" t="s">
        <v>127</v>
      </c>
      <c r="AV190" s="14" t="s">
        <v>188</v>
      </c>
      <c r="AW190" s="14" t="s">
        <v>36</v>
      </c>
      <c r="AX190" s="14" t="s">
        <v>86</v>
      </c>
      <c r="AY190" s="258" t="s">
        <v>181</v>
      </c>
    </row>
    <row r="191" s="2" customFormat="1" ht="16.5" customHeight="1">
      <c r="A191" s="38"/>
      <c r="B191" s="39"/>
      <c r="C191" s="259" t="s">
        <v>365</v>
      </c>
      <c r="D191" s="259" t="s">
        <v>238</v>
      </c>
      <c r="E191" s="260" t="s">
        <v>3998</v>
      </c>
      <c r="F191" s="261" t="s">
        <v>3999</v>
      </c>
      <c r="G191" s="262" t="s">
        <v>186</v>
      </c>
      <c r="H191" s="263">
        <v>1.494</v>
      </c>
      <c r="I191" s="264"/>
      <c r="J191" s="265">
        <f>ROUND(I191*H191,2)</f>
        <v>0</v>
      </c>
      <c r="K191" s="261" t="s">
        <v>187</v>
      </c>
      <c r="L191" s="266"/>
      <c r="M191" s="267" t="s">
        <v>1</v>
      </c>
      <c r="N191" s="268" t="s">
        <v>44</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208</v>
      </c>
      <c r="AT191" s="229" t="s">
        <v>238</v>
      </c>
      <c r="AU191" s="229" t="s">
        <v>127</v>
      </c>
      <c r="AY191" s="17" t="s">
        <v>181</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188</v>
      </c>
      <c r="BM191" s="229" t="s">
        <v>368</v>
      </c>
    </row>
    <row r="192" s="13" customFormat="1">
      <c r="A192" s="13"/>
      <c r="B192" s="236"/>
      <c r="C192" s="237"/>
      <c r="D192" s="238" t="s">
        <v>191</v>
      </c>
      <c r="E192" s="239" t="s">
        <v>1</v>
      </c>
      <c r="F192" s="240" t="s">
        <v>4000</v>
      </c>
      <c r="G192" s="237"/>
      <c r="H192" s="241">
        <v>1.494</v>
      </c>
      <c r="I192" s="242"/>
      <c r="J192" s="237"/>
      <c r="K192" s="237"/>
      <c r="L192" s="243"/>
      <c r="M192" s="244"/>
      <c r="N192" s="245"/>
      <c r="O192" s="245"/>
      <c r="P192" s="245"/>
      <c r="Q192" s="245"/>
      <c r="R192" s="245"/>
      <c r="S192" s="245"/>
      <c r="T192" s="246"/>
      <c r="U192" s="13"/>
      <c r="V192" s="13"/>
      <c r="W192" s="13"/>
      <c r="X192" s="13"/>
      <c r="Y192" s="13"/>
      <c r="Z192" s="13"/>
      <c r="AA192" s="13"/>
      <c r="AB192" s="13"/>
      <c r="AC192" s="13"/>
      <c r="AD192" s="13"/>
      <c r="AE192" s="13"/>
      <c r="AT192" s="247" t="s">
        <v>191</v>
      </c>
      <c r="AU192" s="247" t="s">
        <v>127</v>
      </c>
      <c r="AV192" s="13" t="s">
        <v>127</v>
      </c>
      <c r="AW192" s="13" t="s">
        <v>36</v>
      </c>
      <c r="AX192" s="13" t="s">
        <v>79</v>
      </c>
      <c r="AY192" s="247" t="s">
        <v>181</v>
      </c>
    </row>
    <row r="193" s="14" customFormat="1">
      <c r="A193" s="14"/>
      <c r="B193" s="248"/>
      <c r="C193" s="249"/>
      <c r="D193" s="238" t="s">
        <v>191</v>
      </c>
      <c r="E193" s="250" t="s">
        <v>1</v>
      </c>
      <c r="F193" s="251" t="s">
        <v>193</v>
      </c>
      <c r="G193" s="249"/>
      <c r="H193" s="252">
        <v>1.494</v>
      </c>
      <c r="I193" s="253"/>
      <c r="J193" s="249"/>
      <c r="K193" s="249"/>
      <c r="L193" s="254"/>
      <c r="M193" s="255"/>
      <c r="N193" s="256"/>
      <c r="O193" s="256"/>
      <c r="P193" s="256"/>
      <c r="Q193" s="256"/>
      <c r="R193" s="256"/>
      <c r="S193" s="256"/>
      <c r="T193" s="257"/>
      <c r="U193" s="14"/>
      <c r="V193" s="14"/>
      <c r="W193" s="14"/>
      <c r="X193" s="14"/>
      <c r="Y193" s="14"/>
      <c r="Z193" s="14"/>
      <c r="AA193" s="14"/>
      <c r="AB193" s="14"/>
      <c r="AC193" s="14"/>
      <c r="AD193" s="14"/>
      <c r="AE193" s="14"/>
      <c r="AT193" s="258" t="s">
        <v>191</v>
      </c>
      <c r="AU193" s="258" t="s">
        <v>127</v>
      </c>
      <c r="AV193" s="14" t="s">
        <v>188</v>
      </c>
      <c r="AW193" s="14" t="s">
        <v>36</v>
      </c>
      <c r="AX193" s="14" t="s">
        <v>86</v>
      </c>
      <c r="AY193" s="258" t="s">
        <v>181</v>
      </c>
    </row>
    <row r="194" s="2" customFormat="1" ht="24.15" customHeight="1">
      <c r="A194" s="38"/>
      <c r="B194" s="39"/>
      <c r="C194" s="218" t="s">
        <v>269</v>
      </c>
      <c r="D194" s="218" t="s">
        <v>183</v>
      </c>
      <c r="E194" s="219" t="s">
        <v>4001</v>
      </c>
      <c r="F194" s="220" t="s">
        <v>4002</v>
      </c>
      <c r="G194" s="221" t="s">
        <v>218</v>
      </c>
      <c r="H194" s="222">
        <v>0.014999999999999999</v>
      </c>
      <c r="I194" s="223"/>
      <c r="J194" s="224">
        <f>ROUND(I194*H194,2)</f>
        <v>0</v>
      </c>
      <c r="K194" s="220" t="s">
        <v>187</v>
      </c>
      <c r="L194" s="44"/>
      <c r="M194" s="225" t="s">
        <v>1</v>
      </c>
      <c r="N194" s="226" t="s">
        <v>44</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188</v>
      </c>
      <c r="AT194" s="229" t="s">
        <v>183</v>
      </c>
      <c r="AU194" s="229" t="s">
        <v>127</v>
      </c>
      <c r="AY194" s="17" t="s">
        <v>181</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188</v>
      </c>
      <c r="BM194" s="229" t="s">
        <v>373</v>
      </c>
    </row>
    <row r="195" s="2" customFormat="1">
      <c r="A195" s="38"/>
      <c r="B195" s="39"/>
      <c r="C195" s="40"/>
      <c r="D195" s="231" t="s">
        <v>189</v>
      </c>
      <c r="E195" s="40"/>
      <c r="F195" s="232" t="s">
        <v>4003</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7" t="s">
        <v>189</v>
      </c>
      <c r="AU195" s="17" t="s">
        <v>127</v>
      </c>
    </row>
    <row r="196" s="13" customFormat="1">
      <c r="A196" s="13"/>
      <c r="B196" s="236"/>
      <c r="C196" s="237"/>
      <c r="D196" s="238" t="s">
        <v>191</v>
      </c>
      <c r="E196" s="239" t="s">
        <v>1</v>
      </c>
      <c r="F196" s="240" t="s">
        <v>4004</v>
      </c>
      <c r="G196" s="237"/>
      <c r="H196" s="241">
        <v>0.014999999999999999</v>
      </c>
      <c r="I196" s="242"/>
      <c r="J196" s="237"/>
      <c r="K196" s="237"/>
      <c r="L196" s="243"/>
      <c r="M196" s="244"/>
      <c r="N196" s="245"/>
      <c r="O196" s="245"/>
      <c r="P196" s="245"/>
      <c r="Q196" s="245"/>
      <c r="R196" s="245"/>
      <c r="S196" s="245"/>
      <c r="T196" s="246"/>
      <c r="U196" s="13"/>
      <c r="V196" s="13"/>
      <c r="W196" s="13"/>
      <c r="X196" s="13"/>
      <c r="Y196" s="13"/>
      <c r="Z196" s="13"/>
      <c r="AA196" s="13"/>
      <c r="AB196" s="13"/>
      <c r="AC196" s="13"/>
      <c r="AD196" s="13"/>
      <c r="AE196" s="13"/>
      <c r="AT196" s="247" t="s">
        <v>191</v>
      </c>
      <c r="AU196" s="247" t="s">
        <v>127</v>
      </c>
      <c r="AV196" s="13" t="s">
        <v>127</v>
      </c>
      <c r="AW196" s="13" t="s">
        <v>36</v>
      </c>
      <c r="AX196" s="13" t="s">
        <v>79</v>
      </c>
      <c r="AY196" s="247" t="s">
        <v>181</v>
      </c>
    </row>
    <row r="197" s="14" customFormat="1">
      <c r="A197" s="14"/>
      <c r="B197" s="248"/>
      <c r="C197" s="249"/>
      <c r="D197" s="238" t="s">
        <v>191</v>
      </c>
      <c r="E197" s="250" t="s">
        <v>1</v>
      </c>
      <c r="F197" s="251" t="s">
        <v>193</v>
      </c>
      <c r="G197" s="249"/>
      <c r="H197" s="252">
        <v>0.014999999999999999</v>
      </c>
      <c r="I197" s="253"/>
      <c r="J197" s="249"/>
      <c r="K197" s="249"/>
      <c r="L197" s="254"/>
      <c r="M197" s="255"/>
      <c r="N197" s="256"/>
      <c r="O197" s="256"/>
      <c r="P197" s="256"/>
      <c r="Q197" s="256"/>
      <c r="R197" s="256"/>
      <c r="S197" s="256"/>
      <c r="T197" s="257"/>
      <c r="U197" s="14"/>
      <c r="V197" s="14"/>
      <c r="W197" s="14"/>
      <c r="X197" s="14"/>
      <c r="Y197" s="14"/>
      <c r="Z197" s="14"/>
      <c r="AA197" s="14"/>
      <c r="AB197" s="14"/>
      <c r="AC197" s="14"/>
      <c r="AD197" s="14"/>
      <c r="AE197" s="14"/>
      <c r="AT197" s="258" t="s">
        <v>191</v>
      </c>
      <c r="AU197" s="258" t="s">
        <v>127</v>
      </c>
      <c r="AV197" s="14" t="s">
        <v>188</v>
      </c>
      <c r="AW197" s="14" t="s">
        <v>36</v>
      </c>
      <c r="AX197" s="14" t="s">
        <v>86</v>
      </c>
      <c r="AY197" s="258" t="s">
        <v>181</v>
      </c>
    </row>
    <row r="198" s="2" customFormat="1" ht="16.5" customHeight="1">
      <c r="A198" s="38"/>
      <c r="B198" s="39"/>
      <c r="C198" s="259" t="s">
        <v>376</v>
      </c>
      <c r="D198" s="259" t="s">
        <v>238</v>
      </c>
      <c r="E198" s="260" t="s">
        <v>4005</v>
      </c>
      <c r="F198" s="261" t="s">
        <v>4006</v>
      </c>
      <c r="G198" s="262" t="s">
        <v>3914</v>
      </c>
      <c r="H198" s="263">
        <v>15.300000000000001</v>
      </c>
      <c r="I198" s="264"/>
      <c r="J198" s="265">
        <f>ROUND(I198*H198,2)</f>
        <v>0</v>
      </c>
      <c r="K198" s="261" t="s">
        <v>187</v>
      </c>
      <c r="L198" s="266"/>
      <c r="M198" s="267" t="s">
        <v>1</v>
      </c>
      <c r="N198" s="268" t="s">
        <v>44</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208</v>
      </c>
      <c r="AT198" s="229" t="s">
        <v>238</v>
      </c>
      <c r="AU198" s="229" t="s">
        <v>127</v>
      </c>
      <c r="AY198" s="17" t="s">
        <v>181</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188</v>
      </c>
      <c r="BM198" s="229" t="s">
        <v>379</v>
      </c>
    </row>
    <row r="199" s="13" customFormat="1">
      <c r="A199" s="13"/>
      <c r="B199" s="236"/>
      <c r="C199" s="237"/>
      <c r="D199" s="238" t="s">
        <v>191</v>
      </c>
      <c r="E199" s="239" t="s">
        <v>1</v>
      </c>
      <c r="F199" s="240" t="s">
        <v>4007</v>
      </c>
      <c r="G199" s="237"/>
      <c r="H199" s="241">
        <v>15.300000000000001</v>
      </c>
      <c r="I199" s="242"/>
      <c r="J199" s="237"/>
      <c r="K199" s="237"/>
      <c r="L199" s="243"/>
      <c r="M199" s="244"/>
      <c r="N199" s="245"/>
      <c r="O199" s="245"/>
      <c r="P199" s="245"/>
      <c r="Q199" s="245"/>
      <c r="R199" s="245"/>
      <c r="S199" s="245"/>
      <c r="T199" s="246"/>
      <c r="U199" s="13"/>
      <c r="V199" s="13"/>
      <c r="W199" s="13"/>
      <c r="X199" s="13"/>
      <c r="Y199" s="13"/>
      <c r="Z199" s="13"/>
      <c r="AA199" s="13"/>
      <c r="AB199" s="13"/>
      <c r="AC199" s="13"/>
      <c r="AD199" s="13"/>
      <c r="AE199" s="13"/>
      <c r="AT199" s="247" t="s">
        <v>191</v>
      </c>
      <c r="AU199" s="247" t="s">
        <v>127</v>
      </c>
      <c r="AV199" s="13" t="s">
        <v>127</v>
      </c>
      <c r="AW199" s="13" t="s">
        <v>36</v>
      </c>
      <c r="AX199" s="13" t="s">
        <v>79</v>
      </c>
      <c r="AY199" s="247" t="s">
        <v>181</v>
      </c>
    </row>
    <row r="200" s="14" customFormat="1">
      <c r="A200" s="14"/>
      <c r="B200" s="248"/>
      <c r="C200" s="249"/>
      <c r="D200" s="238" t="s">
        <v>191</v>
      </c>
      <c r="E200" s="250" t="s">
        <v>1</v>
      </c>
      <c r="F200" s="251" t="s">
        <v>193</v>
      </c>
      <c r="G200" s="249"/>
      <c r="H200" s="252">
        <v>15.300000000000001</v>
      </c>
      <c r="I200" s="253"/>
      <c r="J200" s="249"/>
      <c r="K200" s="249"/>
      <c r="L200" s="254"/>
      <c r="M200" s="255"/>
      <c r="N200" s="256"/>
      <c r="O200" s="256"/>
      <c r="P200" s="256"/>
      <c r="Q200" s="256"/>
      <c r="R200" s="256"/>
      <c r="S200" s="256"/>
      <c r="T200" s="257"/>
      <c r="U200" s="14"/>
      <c r="V200" s="14"/>
      <c r="W200" s="14"/>
      <c r="X200" s="14"/>
      <c r="Y200" s="14"/>
      <c r="Z200" s="14"/>
      <c r="AA200" s="14"/>
      <c r="AB200" s="14"/>
      <c r="AC200" s="14"/>
      <c r="AD200" s="14"/>
      <c r="AE200" s="14"/>
      <c r="AT200" s="258" t="s">
        <v>191</v>
      </c>
      <c r="AU200" s="258" t="s">
        <v>127</v>
      </c>
      <c r="AV200" s="14" t="s">
        <v>188</v>
      </c>
      <c r="AW200" s="14" t="s">
        <v>36</v>
      </c>
      <c r="AX200" s="14" t="s">
        <v>86</v>
      </c>
      <c r="AY200" s="258" t="s">
        <v>181</v>
      </c>
    </row>
    <row r="201" s="2" customFormat="1" ht="37.8" customHeight="1">
      <c r="A201" s="38"/>
      <c r="B201" s="39"/>
      <c r="C201" s="218" t="s">
        <v>278</v>
      </c>
      <c r="D201" s="218" t="s">
        <v>183</v>
      </c>
      <c r="E201" s="219" t="s">
        <v>4008</v>
      </c>
      <c r="F201" s="220" t="s">
        <v>4009</v>
      </c>
      <c r="G201" s="221" t="s">
        <v>218</v>
      </c>
      <c r="H201" s="222">
        <v>0.0089999999999999993</v>
      </c>
      <c r="I201" s="223"/>
      <c r="J201" s="224">
        <f>ROUND(I201*H201,2)</f>
        <v>0</v>
      </c>
      <c r="K201" s="220" t="s">
        <v>187</v>
      </c>
      <c r="L201" s="44"/>
      <c r="M201" s="225" t="s">
        <v>1</v>
      </c>
      <c r="N201" s="226" t="s">
        <v>44</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188</v>
      </c>
      <c r="AT201" s="229" t="s">
        <v>183</v>
      </c>
      <c r="AU201" s="229" t="s">
        <v>127</v>
      </c>
      <c r="AY201" s="17" t="s">
        <v>181</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188</v>
      </c>
      <c r="BM201" s="229" t="s">
        <v>384</v>
      </c>
    </row>
    <row r="202" s="2" customFormat="1">
      <c r="A202" s="38"/>
      <c r="B202" s="39"/>
      <c r="C202" s="40"/>
      <c r="D202" s="231" t="s">
        <v>189</v>
      </c>
      <c r="E202" s="40"/>
      <c r="F202" s="232" t="s">
        <v>4010</v>
      </c>
      <c r="G202" s="40"/>
      <c r="H202" s="40"/>
      <c r="I202" s="233"/>
      <c r="J202" s="40"/>
      <c r="K202" s="40"/>
      <c r="L202" s="44"/>
      <c r="M202" s="234"/>
      <c r="N202" s="235"/>
      <c r="O202" s="91"/>
      <c r="P202" s="91"/>
      <c r="Q202" s="91"/>
      <c r="R202" s="91"/>
      <c r="S202" s="91"/>
      <c r="T202" s="92"/>
      <c r="U202" s="38"/>
      <c r="V202" s="38"/>
      <c r="W202" s="38"/>
      <c r="X202" s="38"/>
      <c r="Y202" s="38"/>
      <c r="Z202" s="38"/>
      <c r="AA202" s="38"/>
      <c r="AB202" s="38"/>
      <c r="AC202" s="38"/>
      <c r="AD202" s="38"/>
      <c r="AE202" s="38"/>
      <c r="AT202" s="17" t="s">
        <v>189</v>
      </c>
      <c r="AU202" s="17" t="s">
        <v>127</v>
      </c>
    </row>
    <row r="203" s="13" customFormat="1">
      <c r="A203" s="13"/>
      <c r="B203" s="236"/>
      <c r="C203" s="237"/>
      <c r="D203" s="238" t="s">
        <v>191</v>
      </c>
      <c r="E203" s="239" t="s">
        <v>1</v>
      </c>
      <c r="F203" s="240" t="s">
        <v>4011</v>
      </c>
      <c r="G203" s="237"/>
      <c r="H203" s="241">
        <v>0.0089999999999999993</v>
      </c>
      <c r="I203" s="242"/>
      <c r="J203" s="237"/>
      <c r="K203" s="237"/>
      <c r="L203" s="243"/>
      <c r="M203" s="244"/>
      <c r="N203" s="245"/>
      <c r="O203" s="245"/>
      <c r="P203" s="245"/>
      <c r="Q203" s="245"/>
      <c r="R203" s="245"/>
      <c r="S203" s="245"/>
      <c r="T203" s="246"/>
      <c r="U203" s="13"/>
      <c r="V203" s="13"/>
      <c r="W203" s="13"/>
      <c r="X203" s="13"/>
      <c r="Y203" s="13"/>
      <c r="Z203" s="13"/>
      <c r="AA203" s="13"/>
      <c r="AB203" s="13"/>
      <c r="AC203" s="13"/>
      <c r="AD203" s="13"/>
      <c r="AE203" s="13"/>
      <c r="AT203" s="247" t="s">
        <v>191</v>
      </c>
      <c r="AU203" s="247" t="s">
        <v>127</v>
      </c>
      <c r="AV203" s="13" t="s">
        <v>127</v>
      </c>
      <c r="AW203" s="13" t="s">
        <v>36</v>
      </c>
      <c r="AX203" s="13" t="s">
        <v>79</v>
      </c>
      <c r="AY203" s="247" t="s">
        <v>181</v>
      </c>
    </row>
    <row r="204" s="14" customFormat="1">
      <c r="A204" s="14"/>
      <c r="B204" s="248"/>
      <c r="C204" s="249"/>
      <c r="D204" s="238" t="s">
        <v>191</v>
      </c>
      <c r="E204" s="250" t="s">
        <v>1</v>
      </c>
      <c r="F204" s="251" t="s">
        <v>193</v>
      </c>
      <c r="G204" s="249"/>
      <c r="H204" s="252">
        <v>0.0089999999999999993</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191</v>
      </c>
      <c r="AU204" s="258" t="s">
        <v>127</v>
      </c>
      <c r="AV204" s="14" t="s">
        <v>188</v>
      </c>
      <c r="AW204" s="14" t="s">
        <v>36</v>
      </c>
      <c r="AX204" s="14" t="s">
        <v>86</v>
      </c>
      <c r="AY204" s="258" t="s">
        <v>181</v>
      </c>
    </row>
    <row r="205" s="2" customFormat="1" ht="16.5" customHeight="1">
      <c r="A205" s="38"/>
      <c r="B205" s="39"/>
      <c r="C205" s="259" t="s">
        <v>387</v>
      </c>
      <c r="D205" s="259" t="s">
        <v>238</v>
      </c>
      <c r="E205" s="260" t="s">
        <v>4005</v>
      </c>
      <c r="F205" s="261" t="s">
        <v>4006</v>
      </c>
      <c r="G205" s="262" t="s">
        <v>3914</v>
      </c>
      <c r="H205" s="263">
        <v>9</v>
      </c>
      <c r="I205" s="264"/>
      <c r="J205" s="265">
        <f>ROUND(I205*H205,2)</f>
        <v>0</v>
      </c>
      <c r="K205" s="261" t="s">
        <v>187</v>
      </c>
      <c r="L205" s="266"/>
      <c r="M205" s="267" t="s">
        <v>1</v>
      </c>
      <c r="N205" s="268" t="s">
        <v>44</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208</v>
      </c>
      <c r="AT205" s="229" t="s">
        <v>238</v>
      </c>
      <c r="AU205" s="229" t="s">
        <v>127</v>
      </c>
      <c r="AY205" s="17" t="s">
        <v>181</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188</v>
      </c>
      <c r="BM205" s="229" t="s">
        <v>390</v>
      </c>
    </row>
    <row r="206" s="13" customFormat="1">
      <c r="A206" s="13"/>
      <c r="B206" s="236"/>
      <c r="C206" s="237"/>
      <c r="D206" s="238" t="s">
        <v>191</v>
      </c>
      <c r="E206" s="239" t="s">
        <v>1</v>
      </c>
      <c r="F206" s="240" t="s">
        <v>4012</v>
      </c>
      <c r="G206" s="237"/>
      <c r="H206" s="241">
        <v>9</v>
      </c>
      <c r="I206" s="242"/>
      <c r="J206" s="237"/>
      <c r="K206" s="237"/>
      <c r="L206" s="243"/>
      <c r="M206" s="244"/>
      <c r="N206" s="245"/>
      <c r="O206" s="245"/>
      <c r="P206" s="245"/>
      <c r="Q206" s="245"/>
      <c r="R206" s="245"/>
      <c r="S206" s="245"/>
      <c r="T206" s="246"/>
      <c r="U206" s="13"/>
      <c r="V206" s="13"/>
      <c r="W206" s="13"/>
      <c r="X206" s="13"/>
      <c r="Y206" s="13"/>
      <c r="Z206" s="13"/>
      <c r="AA206" s="13"/>
      <c r="AB206" s="13"/>
      <c r="AC206" s="13"/>
      <c r="AD206" s="13"/>
      <c r="AE206" s="13"/>
      <c r="AT206" s="247" t="s">
        <v>191</v>
      </c>
      <c r="AU206" s="247" t="s">
        <v>127</v>
      </c>
      <c r="AV206" s="13" t="s">
        <v>127</v>
      </c>
      <c r="AW206" s="13" t="s">
        <v>36</v>
      </c>
      <c r="AX206" s="13" t="s">
        <v>79</v>
      </c>
      <c r="AY206" s="247" t="s">
        <v>181</v>
      </c>
    </row>
    <row r="207" s="14" customFormat="1">
      <c r="A207" s="14"/>
      <c r="B207" s="248"/>
      <c r="C207" s="249"/>
      <c r="D207" s="238" t="s">
        <v>191</v>
      </c>
      <c r="E207" s="250" t="s">
        <v>1</v>
      </c>
      <c r="F207" s="251" t="s">
        <v>193</v>
      </c>
      <c r="G207" s="249"/>
      <c r="H207" s="252">
        <v>9</v>
      </c>
      <c r="I207" s="253"/>
      <c r="J207" s="249"/>
      <c r="K207" s="249"/>
      <c r="L207" s="254"/>
      <c r="M207" s="255"/>
      <c r="N207" s="256"/>
      <c r="O207" s="256"/>
      <c r="P207" s="256"/>
      <c r="Q207" s="256"/>
      <c r="R207" s="256"/>
      <c r="S207" s="256"/>
      <c r="T207" s="257"/>
      <c r="U207" s="14"/>
      <c r="V207" s="14"/>
      <c r="W207" s="14"/>
      <c r="X207" s="14"/>
      <c r="Y207" s="14"/>
      <c r="Z207" s="14"/>
      <c r="AA207" s="14"/>
      <c r="AB207" s="14"/>
      <c r="AC207" s="14"/>
      <c r="AD207" s="14"/>
      <c r="AE207" s="14"/>
      <c r="AT207" s="258" t="s">
        <v>191</v>
      </c>
      <c r="AU207" s="258" t="s">
        <v>127</v>
      </c>
      <c r="AV207" s="14" t="s">
        <v>188</v>
      </c>
      <c r="AW207" s="14" t="s">
        <v>36</v>
      </c>
      <c r="AX207" s="14" t="s">
        <v>86</v>
      </c>
      <c r="AY207" s="258" t="s">
        <v>181</v>
      </c>
    </row>
    <row r="208" s="2" customFormat="1" ht="21.75" customHeight="1">
      <c r="A208" s="38"/>
      <c r="B208" s="39"/>
      <c r="C208" s="218" t="s">
        <v>283</v>
      </c>
      <c r="D208" s="218" t="s">
        <v>183</v>
      </c>
      <c r="E208" s="219" t="s">
        <v>4013</v>
      </c>
      <c r="F208" s="220" t="s">
        <v>4014</v>
      </c>
      <c r="G208" s="221" t="s">
        <v>186</v>
      </c>
      <c r="H208" s="222">
        <v>56.399999999999999</v>
      </c>
      <c r="I208" s="223"/>
      <c r="J208" s="224">
        <f>ROUND(I208*H208,2)</f>
        <v>0</v>
      </c>
      <c r="K208" s="220" t="s">
        <v>187</v>
      </c>
      <c r="L208" s="44"/>
      <c r="M208" s="225" t="s">
        <v>1</v>
      </c>
      <c r="N208" s="226" t="s">
        <v>44</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188</v>
      </c>
      <c r="AT208" s="229" t="s">
        <v>183</v>
      </c>
      <c r="AU208" s="229" t="s">
        <v>127</v>
      </c>
      <c r="AY208" s="17" t="s">
        <v>181</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188</v>
      </c>
      <c r="BM208" s="229" t="s">
        <v>395</v>
      </c>
    </row>
    <row r="209" s="2" customFormat="1">
      <c r="A209" s="38"/>
      <c r="B209" s="39"/>
      <c r="C209" s="40"/>
      <c r="D209" s="231" t="s">
        <v>189</v>
      </c>
      <c r="E209" s="40"/>
      <c r="F209" s="232" t="s">
        <v>4015</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189</v>
      </c>
      <c r="AU209" s="17" t="s">
        <v>127</v>
      </c>
    </row>
    <row r="210" s="13" customFormat="1">
      <c r="A210" s="13"/>
      <c r="B210" s="236"/>
      <c r="C210" s="237"/>
      <c r="D210" s="238" t="s">
        <v>191</v>
      </c>
      <c r="E210" s="239" t="s">
        <v>1</v>
      </c>
      <c r="F210" s="240" t="s">
        <v>4016</v>
      </c>
      <c r="G210" s="237"/>
      <c r="H210" s="241">
        <v>51</v>
      </c>
      <c r="I210" s="242"/>
      <c r="J210" s="237"/>
      <c r="K210" s="237"/>
      <c r="L210" s="243"/>
      <c r="M210" s="244"/>
      <c r="N210" s="245"/>
      <c r="O210" s="245"/>
      <c r="P210" s="245"/>
      <c r="Q210" s="245"/>
      <c r="R210" s="245"/>
      <c r="S210" s="245"/>
      <c r="T210" s="246"/>
      <c r="U210" s="13"/>
      <c r="V210" s="13"/>
      <c r="W210" s="13"/>
      <c r="X210" s="13"/>
      <c r="Y210" s="13"/>
      <c r="Z210" s="13"/>
      <c r="AA210" s="13"/>
      <c r="AB210" s="13"/>
      <c r="AC210" s="13"/>
      <c r="AD210" s="13"/>
      <c r="AE210" s="13"/>
      <c r="AT210" s="247" t="s">
        <v>191</v>
      </c>
      <c r="AU210" s="247" t="s">
        <v>127</v>
      </c>
      <c r="AV210" s="13" t="s">
        <v>127</v>
      </c>
      <c r="AW210" s="13" t="s">
        <v>36</v>
      </c>
      <c r="AX210" s="13" t="s">
        <v>79</v>
      </c>
      <c r="AY210" s="247" t="s">
        <v>181</v>
      </c>
    </row>
    <row r="211" s="13" customFormat="1">
      <c r="A211" s="13"/>
      <c r="B211" s="236"/>
      <c r="C211" s="237"/>
      <c r="D211" s="238" t="s">
        <v>191</v>
      </c>
      <c r="E211" s="239" t="s">
        <v>1</v>
      </c>
      <c r="F211" s="240" t="s">
        <v>4017</v>
      </c>
      <c r="G211" s="237"/>
      <c r="H211" s="241">
        <v>5.4000000000000004</v>
      </c>
      <c r="I211" s="242"/>
      <c r="J211" s="237"/>
      <c r="K211" s="237"/>
      <c r="L211" s="243"/>
      <c r="M211" s="244"/>
      <c r="N211" s="245"/>
      <c r="O211" s="245"/>
      <c r="P211" s="245"/>
      <c r="Q211" s="245"/>
      <c r="R211" s="245"/>
      <c r="S211" s="245"/>
      <c r="T211" s="246"/>
      <c r="U211" s="13"/>
      <c r="V211" s="13"/>
      <c r="W211" s="13"/>
      <c r="X211" s="13"/>
      <c r="Y211" s="13"/>
      <c r="Z211" s="13"/>
      <c r="AA211" s="13"/>
      <c r="AB211" s="13"/>
      <c r="AC211" s="13"/>
      <c r="AD211" s="13"/>
      <c r="AE211" s="13"/>
      <c r="AT211" s="247" t="s">
        <v>191</v>
      </c>
      <c r="AU211" s="247" t="s">
        <v>127</v>
      </c>
      <c r="AV211" s="13" t="s">
        <v>127</v>
      </c>
      <c r="AW211" s="13" t="s">
        <v>36</v>
      </c>
      <c r="AX211" s="13" t="s">
        <v>79</v>
      </c>
      <c r="AY211" s="247" t="s">
        <v>181</v>
      </c>
    </row>
    <row r="212" s="14" customFormat="1">
      <c r="A212" s="14"/>
      <c r="B212" s="248"/>
      <c r="C212" s="249"/>
      <c r="D212" s="238" t="s">
        <v>191</v>
      </c>
      <c r="E212" s="250" t="s">
        <v>1</v>
      </c>
      <c r="F212" s="251" t="s">
        <v>193</v>
      </c>
      <c r="G212" s="249"/>
      <c r="H212" s="252">
        <v>56.399999999999999</v>
      </c>
      <c r="I212" s="253"/>
      <c r="J212" s="249"/>
      <c r="K212" s="249"/>
      <c r="L212" s="254"/>
      <c r="M212" s="255"/>
      <c r="N212" s="256"/>
      <c r="O212" s="256"/>
      <c r="P212" s="256"/>
      <c r="Q212" s="256"/>
      <c r="R212" s="256"/>
      <c r="S212" s="256"/>
      <c r="T212" s="257"/>
      <c r="U212" s="14"/>
      <c r="V212" s="14"/>
      <c r="W212" s="14"/>
      <c r="X212" s="14"/>
      <c r="Y212" s="14"/>
      <c r="Z212" s="14"/>
      <c r="AA212" s="14"/>
      <c r="AB212" s="14"/>
      <c r="AC212" s="14"/>
      <c r="AD212" s="14"/>
      <c r="AE212" s="14"/>
      <c r="AT212" s="258" t="s">
        <v>191</v>
      </c>
      <c r="AU212" s="258" t="s">
        <v>127</v>
      </c>
      <c r="AV212" s="14" t="s">
        <v>188</v>
      </c>
      <c r="AW212" s="14" t="s">
        <v>36</v>
      </c>
      <c r="AX212" s="14" t="s">
        <v>86</v>
      </c>
      <c r="AY212" s="258" t="s">
        <v>181</v>
      </c>
    </row>
    <row r="213" s="2" customFormat="1" ht="21.75" customHeight="1">
      <c r="A213" s="38"/>
      <c r="B213" s="39"/>
      <c r="C213" s="218" t="s">
        <v>398</v>
      </c>
      <c r="D213" s="218" t="s">
        <v>183</v>
      </c>
      <c r="E213" s="219" t="s">
        <v>4018</v>
      </c>
      <c r="F213" s="220" t="s">
        <v>4019</v>
      </c>
      <c r="G213" s="221" t="s">
        <v>186</v>
      </c>
      <c r="H213" s="222">
        <v>56.399999999999999</v>
      </c>
      <c r="I213" s="223"/>
      <c r="J213" s="224">
        <f>ROUND(I213*H213,2)</f>
        <v>0</v>
      </c>
      <c r="K213" s="220" t="s">
        <v>187</v>
      </c>
      <c r="L213" s="44"/>
      <c r="M213" s="225" t="s">
        <v>1</v>
      </c>
      <c r="N213" s="226" t="s">
        <v>44</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188</v>
      </c>
      <c r="AT213" s="229" t="s">
        <v>183</v>
      </c>
      <c r="AU213" s="229" t="s">
        <v>127</v>
      </c>
      <c r="AY213" s="17" t="s">
        <v>181</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188</v>
      </c>
      <c r="BM213" s="229" t="s">
        <v>401</v>
      </c>
    </row>
    <row r="214" s="2" customFormat="1">
      <c r="A214" s="38"/>
      <c r="B214" s="39"/>
      <c r="C214" s="40"/>
      <c r="D214" s="231" t="s">
        <v>189</v>
      </c>
      <c r="E214" s="40"/>
      <c r="F214" s="232" t="s">
        <v>4020</v>
      </c>
      <c r="G214" s="40"/>
      <c r="H214" s="40"/>
      <c r="I214" s="233"/>
      <c r="J214" s="40"/>
      <c r="K214" s="40"/>
      <c r="L214" s="44"/>
      <c r="M214" s="234"/>
      <c r="N214" s="235"/>
      <c r="O214" s="91"/>
      <c r="P214" s="91"/>
      <c r="Q214" s="91"/>
      <c r="R214" s="91"/>
      <c r="S214" s="91"/>
      <c r="T214" s="92"/>
      <c r="U214" s="38"/>
      <c r="V214" s="38"/>
      <c r="W214" s="38"/>
      <c r="X214" s="38"/>
      <c r="Y214" s="38"/>
      <c r="Z214" s="38"/>
      <c r="AA214" s="38"/>
      <c r="AB214" s="38"/>
      <c r="AC214" s="38"/>
      <c r="AD214" s="38"/>
      <c r="AE214" s="38"/>
      <c r="AT214" s="17" t="s">
        <v>189</v>
      </c>
      <c r="AU214" s="17" t="s">
        <v>127</v>
      </c>
    </row>
    <row r="215" s="12" customFormat="1" ht="22.8" customHeight="1">
      <c r="A215" s="12"/>
      <c r="B215" s="202"/>
      <c r="C215" s="203"/>
      <c r="D215" s="204" t="s">
        <v>78</v>
      </c>
      <c r="E215" s="216" t="s">
        <v>918</v>
      </c>
      <c r="F215" s="216" t="s">
        <v>919</v>
      </c>
      <c r="G215" s="203"/>
      <c r="H215" s="203"/>
      <c r="I215" s="206"/>
      <c r="J215" s="217">
        <f>BK215</f>
        <v>0</v>
      </c>
      <c r="K215" s="203"/>
      <c r="L215" s="208"/>
      <c r="M215" s="209"/>
      <c r="N215" s="210"/>
      <c r="O215" s="210"/>
      <c r="P215" s="211">
        <f>SUM(P216:P217)</f>
        <v>0</v>
      </c>
      <c r="Q215" s="210"/>
      <c r="R215" s="211">
        <f>SUM(R216:R217)</f>
        <v>0</v>
      </c>
      <c r="S215" s="210"/>
      <c r="T215" s="212">
        <f>SUM(T216:T217)</f>
        <v>0</v>
      </c>
      <c r="U215" s="12"/>
      <c r="V215" s="12"/>
      <c r="W215" s="12"/>
      <c r="X215" s="12"/>
      <c r="Y215" s="12"/>
      <c r="Z215" s="12"/>
      <c r="AA215" s="12"/>
      <c r="AB215" s="12"/>
      <c r="AC215" s="12"/>
      <c r="AD215" s="12"/>
      <c r="AE215" s="12"/>
      <c r="AR215" s="213" t="s">
        <v>86</v>
      </c>
      <c r="AT215" s="214" t="s">
        <v>78</v>
      </c>
      <c r="AU215" s="214" t="s">
        <v>86</v>
      </c>
      <c r="AY215" s="213" t="s">
        <v>181</v>
      </c>
      <c r="BK215" s="215">
        <f>SUM(BK216:BK217)</f>
        <v>0</v>
      </c>
    </row>
    <row r="216" s="2" customFormat="1" ht="24.15" customHeight="1">
      <c r="A216" s="38"/>
      <c r="B216" s="39"/>
      <c r="C216" s="218" t="s">
        <v>289</v>
      </c>
      <c r="D216" s="218" t="s">
        <v>183</v>
      </c>
      <c r="E216" s="219" t="s">
        <v>4021</v>
      </c>
      <c r="F216" s="220" t="s">
        <v>4022</v>
      </c>
      <c r="G216" s="221" t="s">
        <v>218</v>
      </c>
      <c r="H216" s="222">
        <v>2.669</v>
      </c>
      <c r="I216" s="223"/>
      <c r="J216" s="224">
        <f>ROUND(I216*H216,2)</f>
        <v>0</v>
      </c>
      <c r="K216" s="220" t="s">
        <v>187</v>
      </c>
      <c r="L216" s="44"/>
      <c r="M216" s="225" t="s">
        <v>1</v>
      </c>
      <c r="N216" s="226" t="s">
        <v>44</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188</v>
      </c>
      <c r="AT216" s="229" t="s">
        <v>183</v>
      </c>
      <c r="AU216" s="229" t="s">
        <v>127</v>
      </c>
      <c r="AY216" s="17" t="s">
        <v>181</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188</v>
      </c>
      <c r="BM216" s="229" t="s">
        <v>406</v>
      </c>
    </row>
    <row r="217" s="2" customFormat="1">
      <c r="A217" s="38"/>
      <c r="B217" s="39"/>
      <c r="C217" s="40"/>
      <c r="D217" s="231" t="s">
        <v>189</v>
      </c>
      <c r="E217" s="40"/>
      <c r="F217" s="232" t="s">
        <v>4023</v>
      </c>
      <c r="G217" s="40"/>
      <c r="H217" s="40"/>
      <c r="I217" s="233"/>
      <c r="J217" s="40"/>
      <c r="K217" s="40"/>
      <c r="L217" s="44"/>
      <c r="M217" s="280"/>
      <c r="N217" s="281"/>
      <c r="O217" s="282"/>
      <c r="P217" s="282"/>
      <c r="Q217" s="282"/>
      <c r="R217" s="282"/>
      <c r="S217" s="282"/>
      <c r="T217" s="283"/>
      <c r="U217" s="38"/>
      <c r="V217" s="38"/>
      <c r="W217" s="38"/>
      <c r="X217" s="38"/>
      <c r="Y217" s="38"/>
      <c r="Z217" s="38"/>
      <c r="AA217" s="38"/>
      <c r="AB217" s="38"/>
      <c r="AC217" s="38"/>
      <c r="AD217" s="38"/>
      <c r="AE217" s="38"/>
      <c r="AT217" s="17" t="s">
        <v>189</v>
      </c>
      <c r="AU217" s="17" t="s">
        <v>127</v>
      </c>
    </row>
    <row r="218" s="2" customFormat="1" ht="6.96" customHeight="1">
      <c r="A218" s="38"/>
      <c r="B218" s="66"/>
      <c r="C218" s="67"/>
      <c r="D218" s="67"/>
      <c r="E218" s="67"/>
      <c r="F218" s="67"/>
      <c r="G218" s="67"/>
      <c r="H218" s="67"/>
      <c r="I218" s="67"/>
      <c r="J218" s="67"/>
      <c r="K218" s="67"/>
      <c r="L218" s="44"/>
      <c r="M218" s="38"/>
      <c r="O218" s="38"/>
      <c r="P218" s="38"/>
      <c r="Q218" s="38"/>
      <c r="R218" s="38"/>
      <c r="S218" s="38"/>
      <c r="T218" s="38"/>
      <c r="U218" s="38"/>
      <c r="V218" s="38"/>
      <c r="W218" s="38"/>
      <c r="X218" s="38"/>
      <c r="Y218" s="38"/>
      <c r="Z218" s="38"/>
      <c r="AA218" s="38"/>
      <c r="AB218" s="38"/>
      <c r="AC218" s="38"/>
      <c r="AD218" s="38"/>
      <c r="AE218" s="38"/>
    </row>
  </sheetData>
  <sheetProtection sheet="1" autoFilter="0" formatColumns="0" formatRows="0" objects="1" scenarios="1" spinCount="100000" saltValue="HMLxzswgBEoG2DLfClyzC6W9RC7E8CP8xXTbgaDXmvIh4ecuoecSPW7pCSHK/SVKe7pD298s3YTyzqpCDOubTA==" hashValue="sADY3gwHniZTH11DqwnOLtIaDLI2M3TLo2vygUKLn0tUasUGr+NPfz4dfZXn4dQH5Jwuuzjx7Ndes3y+mYL68A==" algorithmName="SHA-512" password="C24F"/>
  <autoFilter ref="C118:K217"/>
  <mergeCells count="9">
    <mergeCell ref="E7:H7"/>
    <mergeCell ref="E9:H9"/>
    <mergeCell ref="E18:H18"/>
    <mergeCell ref="E27:H27"/>
    <mergeCell ref="E85:H85"/>
    <mergeCell ref="E87:H87"/>
    <mergeCell ref="E109:H109"/>
    <mergeCell ref="E111:H111"/>
    <mergeCell ref="L2:V2"/>
  </mergeCells>
  <hyperlinks>
    <hyperlink ref="F123" r:id="rId1" display="https://podminky.urs.cz/item/CS_URS_2025_01/162351103"/>
    <hyperlink ref="F125" r:id="rId2" display="https://podminky.urs.cz/item/CS_URS_2025_01/167151101"/>
    <hyperlink ref="F129" r:id="rId3" display="https://podminky.urs.cz/item/CS_URS_2025_01/181351104"/>
    <hyperlink ref="F131" r:id="rId4" display="https://podminky.urs.cz/item/CS_URS_2025_01/181411131"/>
    <hyperlink ref="F136" r:id="rId5" display="https://podminky.urs.cz/item/CS_URS_2025_01/181151311"/>
    <hyperlink ref="F138" r:id="rId6" display="https://podminky.urs.cz/item/CS_URS_2025_01/183101215"/>
    <hyperlink ref="F143" r:id="rId7" display="https://podminky.urs.cz/item/CS_URS_2025_01/183101221"/>
    <hyperlink ref="F148" r:id="rId8" display="https://podminky.urs.cz/item/CS_URS_2025_01/183403113"/>
    <hyperlink ref="F152" r:id="rId9" display="https://podminky.urs.cz/item/CS_URS_2025_01/183403151"/>
    <hyperlink ref="F154" r:id="rId10" display="https://podminky.urs.cz/item/CS_URS_2025_01/183403153"/>
    <hyperlink ref="F156" r:id="rId11" display="https://podminky.urs.cz/item/CS_URS_2025_01/183403161"/>
    <hyperlink ref="F158" r:id="rId12" display="https://podminky.urs.cz/item/CS_URS_2025_01/184102113"/>
    <hyperlink ref="F161" r:id="rId13" display="https://podminky.urs.cz/item/CS_URS_2025_01/184102115"/>
    <hyperlink ref="F164" r:id="rId14" display="https://podminky.urs.cz/item/CS_URS_2025_01/184215112"/>
    <hyperlink ref="F170" r:id="rId15" display="https://podminky.urs.cz/item/CS_URS_2025_01/184215411"/>
    <hyperlink ref="F175" r:id="rId16" display="https://podminky.urs.cz/item/CS_URS_2025_01/184215412"/>
    <hyperlink ref="F180" r:id="rId17" display="https://podminky.urs.cz/item/CS_URS_2025_01/184806111"/>
    <hyperlink ref="F182" r:id="rId18" display="https://podminky.urs.cz/item/CS_URS_2025_01/184813511"/>
    <hyperlink ref="F184" r:id="rId19" display="https://podminky.urs.cz/item/CS_URS_2025_01/184813521"/>
    <hyperlink ref="F186" r:id="rId20" display="https://podminky.urs.cz/item/CS_URS_2025_01/184851412"/>
    <hyperlink ref="F188" r:id="rId21" display="https://podminky.urs.cz/item/CS_URS_2025_01/184911421"/>
    <hyperlink ref="F195" r:id="rId22" display="https://podminky.urs.cz/item/CS_URS_2025_01/185802113"/>
    <hyperlink ref="F202" r:id="rId23" display="https://podminky.urs.cz/item/CS_URS_2025_01/185802114"/>
    <hyperlink ref="F209" r:id="rId24" display="https://podminky.urs.cz/item/CS_URS_2025_01/185804312"/>
    <hyperlink ref="F214" r:id="rId25" display="https://podminky.urs.cz/item/CS_URS_2025_01/185851121"/>
    <hyperlink ref="F217" r:id="rId26" display="https://podminky.urs.cz/item/CS_URS_2025_01/998231311"/>
  </hyperlinks>
  <pageMargins left="0.39375" right="0.39375" top="0.39375" bottom="0.39375" header="0" footer="0"/>
  <pageSetup paperSize="9" orientation="portrait" blackAndWhite="1" fitToHeight="100"/>
  <headerFooter>
    <oddFooter>&amp;CStrana &amp;P z &amp;N</oddFooter>
  </headerFooter>
  <drawing r:id="rId27"/>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133</v>
      </c>
    </row>
    <row r="3" s="1" customFormat="1" ht="6.96" customHeight="1">
      <c r="B3" s="136"/>
      <c r="C3" s="137"/>
      <c r="D3" s="137"/>
      <c r="E3" s="137"/>
      <c r="F3" s="137"/>
      <c r="G3" s="137"/>
      <c r="H3" s="137"/>
      <c r="I3" s="137"/>
      <c r="J3" s="137"/>
      <c r="K3" s="137"/>
      <c r="L3" s="20"/>
      <c r="AT3" s="17" t="s">
        <v>86</v>
      </c>
    </row>
    <row r="4" s="1" customFormat="1" ht="24.96" customHeight="1">
      <c r="B4" s="20"/>
      <c r="D4" s="138" t="s">
        <v>134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0022025 - Transformace Domova pod Kuňkou - areál Ke Tvrzi</v>
      </c>
      <c r="F7" s="140"/>
      <c r="G7" s="140"/>
      <c r="H7" s="140"/>
      <c r="L7" s="20"/>
    </row>
    <row r="8" s="2" customFormat="1" ht="12" customHeight="1">
      <c r="A8" s="38"/>
      <c r="B8" s="44"/>
      <c r="C8" s="38"/>
      <c r="D8" s="140" t="s">
        <v>135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4024</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28. 3. 2025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70892822</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Pardubický kraj</v>
      </c>
      <c r="F15" s="38"/>
      <c r="G15" s="38"/>
      <c r="H15" s="38"/>
      <c r="I15" s="140" t="s">
        <v>28</v>
      </c>
      <c r="J15" s="143" t="str">
        <f>IF('Rekapitulace stavby'!AN11="","",'Rekapitulace stavby'!AN11)</f>
        <v>CZ70892822</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30</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32</v>
      </c>
      <c r="E20" s="38"/>
      <c r="F20" s="38"/>
      <c r="G20" s="38"/>
      <c r="H20" s="38"/>
      <c r="I20" s="140" t="s">
        <v>25</v>
      </c>
      <c r="J20" s="143" t="str">
        <f>IF('Rekapitulace stavby'!AN16="","",'Rekapitulace stavby'!AN16)</f>
        <v>28814878</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Sinc s.r.o.</v>
      </c>
      <c r="F21" s="38"/>
      <c r="G21" s="38"/>
      <c r="H21" s="38"/>
      <c r="I21" s="140" t="s">
        <v>28</v>
      </c>
      <c r="J21" s="143" t="str">
        <f>IF('Rekapitulace stavby'!AN17="","",'Rekapitulace stavby'!AN17)</f>
        <v>CZ28814878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37</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28</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38</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39</v>
      </c>
      <c r="E30" s="38"/>
      <c r="F30" s="38"/>
      <c r="G30" s="38"/>
      <c r="H30" s="38"/>
      <c r="I30" s="38"/>
      <c r="J30" s="151">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41</v>
      </c>
      <c r="G32" s="38"/>
      <c r="H32" s="38"/>
      <c r="I32" s="152" t="s">
        <v>40</v>
      </c>
      <c r="J32" s="152" t="s">
        <v>42</v>
      </c>
      <c r="K32" s="38"/>
      <c r="L32" s="63"/>
      <c r="S32" s="38"/>
      <c r="T32" s="38"/>
      <c r="U32" s="38"/>
      <c r="V32" s="38"/>
      <c r="W32" s="38"/>
      <c r="X32" s="38"/>
      <c r="Y32" s="38"/>
      <c r="Z32" s="38"/>
      <c r="AA32" s="38"/>
      <c r="AB32" s="38"/>
      <c r="AC32" s="38"/>
      <c r="AD32" s="38"/>
      <c r="AE32" s="38"/>
    </row>
    <row r="33" s="2" customFormat="1" ht="14.4" customHeight="1">
      <c r="A33" s="38"/>
      <c r="B33" s="44"/>
      <c r="C33" s="38"/>
      <c r="D33" s="153" t="s">
        <v>43</v>
      </c>
      <c r="E33" s="140" t="s">
        <v>44</v>
      </c>
      <c r="F33" s="154">
        <f>ROUND((SUM(BE118:BE142)),  2)</f>
        <v>0</v>
      </c>
      <c r="G33" s="38"/>
      <c r="H33" s="38"/>
      <c r="I33" s="155">
        <v>0.20999999999999999</v>
      </c>
      <c r="J33" s="154">
        <f>ROUND(((SUM(BE118:BE142))*I33),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45</v>
      </c>
      <c r="F34" s="154">
        <f>ROUND((SUM(BF118:BF142)),  2)</f>
        <v>0</v>
      </c>
      <c r="G34" s="38"/>
      <c r="H34" s="38"/>
      <c r="I34" s="155">
        <v>0.12</v>
      </c>
      <c r="J34" s="154">
        <f>ROUND(((SUM(BF118:BF142))*I34),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46</v>
      </c>
      <c r="F35" s="154">
        <f>ROUND((SUM(BG118:BG142)),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47</v>
      </c>
      <c r="F36" s="154">
        <f>ROUND((SUM(BH118:BH142)),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48</v>
      </c>
      <c r="F37" s="154">
        <f>ROUND((SUM(BI118:BI142)),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49</v>
      </c>
      <c r="E39" s="158"/>
      <c r="F39" s="158"/>
      <c r="G39" s="159" t="s">
        <v>50</v>
      </c>
      <c r="H39" s="160" t="s">
        <v>51</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52</v>
      </c>
      <c r="E50" s="164"/>
      <c r="F50" s="164"/>
      <c r="G50" s="163" t="s">
        <v>53</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54</v>
      </c>
      <c r="E61" s="166"/>
      <c r="F61" s="167" t="s">
        <v>55</v>
      </c>
      <c r="G61" s="165" t="s">
        <v>54</v>
      </c>
      <c r="H61" s="166"/>
      <c r="I61" s="166"/>
      <c r="J61" s="168" t="s">
        <v>55</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56</v>
      </c>
      <c r="E65" s="169"/>
      <c r="F65" s="169"/>
      <c r="G65" s="163" t="s">
        <v>57</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54</v>
      </c>
      <c r="E76" s="166"/>
      <c r="F76" s="167" t="s">
        <v>55</v>
      </c>
      <c r="G76" s="165" t="s">
        <v>54</v>
      </c>
      <c r="H76" s="166"/>
      <c r="I76" s="166"/>
      <c r="J76" s="168" t="s">
        <v>55</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137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0022025 - Transformace Domova pod Kuňkou - areál Ke Tvrzi</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135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00 - VRN</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28. 3. 2025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Pardubický kraj</v>
      </c>
      <c r="G91" s="40"/>
      <c r="H91" s="40"/>
      <c r="I91" s="32" t="s">
        <v>32</v>
      </c>
      <c r="J91" s="36" t="str">
        <f>E21</f>
        <v>Sinc s.r.o.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32" t="s">
        <v>37</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138</v>
      </c>
      <c r="D94" s="176"/>
      <c r="E94" s="176"/>
      <c r="F94" s="176"/>
      <c r="G94" s="176"/>
      <c r="H94" s="176"/>
      <c r="I94" s="176"/>
      <c r="J94" s="177" t="s">
        <v>139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140</v>
      </c>
      <c r="D96" s="40"/>
      <c r="E96" s="40"/>
      <c r="F96" s="40"/>
      <c r="G96" s="40"/>
      <c r="H96" s="40"/>
      <c r="I96" s="40"/>
      <c r="J96" s="110">
        <f>J118</f>
        <v>0</v>
      </c>
      <c r="K96" s="40"/>
      <c r="L96" s="63"/>
      <c r="S96" s="38"/>
      <c r="T96" s="38"/>
      <c r="U96" s="38"/>
      <c r="V96" s="38"/>
      <c r="W96" s="38"/>
      <c r="X96" s="38"/>
      <c r="Y96" s="38"/>
      <c r="Z96" s="38"/>
      <c r="AA96" s="38"/>
      <c r="AB96" s="38"/>
      <c r="AC96" s="38"/>
      <c r="AD96" s="38"/>
      <c r="AE96" s="38"/>
      <c r="AU96" s="17" t="s">
        <v>141</v>
      </c>
    </row>
    <row r="97" s="9" customFormat="1" ht="24.96" customHeight="1">
      <c r="A97" s="9"/>
      <c r="B97" s="179"/>
      <c r="C97" s="180"/>
      <c r="D97" s="181" t="s">
        <v>4025</v>
      </c>
      <c r="E97" s="182"/>
      <c r="F97" s="182"/>
      <c r="G97" s="182"/>
      <c r="H97" s="182"/>
      <c r="I97" s="182"/>
      <c r="J97" s="183">
        <f>J119</f>
        <v>0</v>
      </c>
      <c r="K97" s="180"/>
      <c r="L97" s="184"/>
      <c r="S97" s="9"/>
      <c r="T97" s="9"/>
      <c r="U97" s="9"/>
      <c r="V97" s="9"/>
      <c r="W97" s="9"/>
      <c r="X97" s="9"/>
      <c r="Y97" s="9"/>
      <c r="Z97" s="9"/>
      <c r="AA97" s="9"/>
      <c r="AB97" s="9"/>
      <c r="AC97" s="9"/>
      <c r="AD97" s="9"/>
      <c r="AE97" s="9"/>
    </row>
    <row r="98" s="9" customFormat="1" ht="24.96" customHeight="1">
      <c r="A98" s="9"/>
      <c r="B98" s="179"/>
      <c r="C98" s="180"/>
      <c r="D98" s="181" t="s">
        <v>4026</v>
      </c>
      <c r="E98" s="182"/>
      <c r="F98" s="182"/>
      <c r="G98" s="182"/>
      <c r="H98" s="182"/>
      <c r="I98" s="182"/>
      <c r="J98" s="183">
        <f>J123</f>
        <v>0</v>
      </c>
      <c r="K98" s="180"/>
      <c r="L98" s="184"/>
      <c r="S98" s="9"/>
      <c r="T98" s="9"/>
      <c r="U98" s="9"/>
      <c r="V98" s="9"/>
      <c r="W98" s="9"/>
      <c r="X98" s="9"/>
      <c r="Y98" s="9"/>
      <c r="Z98" s="9"/>
      <c r="AA98" s="9"/>
      <c r="AB98" s="9"/>
      <c r="AC98" s="9"/>
      <c r="AD98" s="9"/>
      <c r="AE98" s="9"/>
    </row>
    <row r="99" s="2" customFormat="1" ht="21.84"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6.96" customHeight="1">
      <c r="A100" s="38"/>
      <c r="B100" s="66"/>
      <c r="C100" s="67"/>
      <c r="D100" s="67"/>
      <c r="E100" s="67"/>
      <c r="F100" s="67"/>
      <c r="G100" s="67"/>
      <c r="H100" s="67"/>
      <c r="I100" s="67"/>
      <c r="J100" s="67"/>
      <c r="K100" s="67"/>
      <c r="L100" s="63"/>
      <c r="S100" s="38"/>
      <c r="T100" s="38"/>
      <c r="U100" s="38"/>
      <c r="V100" s="38"/>
      <c r="W100" s="38"/>
      <c r="X100" s="38"/>
      <c r="Y100" s="38"/>
      <c r="Z100" s="38"/>
      <c r="AA100" s="38"/>
      <c r="AB100" s="38"/>
      <c r="AC100" s="38"/>
      <c r="AD100" s="38"/>
      <c r="AE100" s="38"/>
    </row>
    <row r="104" s="2" customFormat="1" ht="6.96" customHeight="1">
      <c r="A104" s="38"/>
      <c r="B104" s="68"/>
      <c r="C104" s="69"/>
      <c r="D104" s="69"/>
      <c r="E104" s="69"/>
      <c r="F104" s="69"/>
      <c r="G104" s="69"/>
      <c r="H104" s="69"/>
      <c r="I104" s="69"/>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166</v>
      </c>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6.5" customHeight="1">
      <c r="A108" s="38"/>
      <c r="B108" s="39"/>
      <c r="C108" s="40"/>
      <c r="D108" s="40"/>
      <c r="E108" s="174" t="str">
        <f>E7</f>
        <v>0022025 - Transformace Domova pod Kuňkou - areál Ke Tvrzi</v>
      </c>
      <c r="F108" s="32"/>
      <c r="G108" s="32"/>
      <c r="H108" s="32"/>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135</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SO 00 - VRN</v>
      </c>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 xml:space="preserve"> </v>
      </c>
      <c r="G112" s="40"/>
      <c r="H112" s="40"/>
      <c r="I112" s="32" t="s">
        <v>22</v>
      </c>
      <c r="J112" s="79" t="str">
        <f>IF(J12="","",J12)</f>
        <v>28. 3. 2025</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5.15" customHeight="1">
      <c r="A114" s="38"/>
      <c r="B114" s="39"/>
      <c r="C114" s="32" t="s">
        <v>24</v>
      </c>
      <c r="D114" s="40"/>
      <c r="E114" s="40"/>
      <c r="F114" s="27" t="str">
        <f>E15</f>
        <v>Pardubický kraj</v>
      </c>
      <c r="G114" s="40"/>
      <c r="H114" s="40"/>
      <c r="I114" s="32" t="s">
        <v>32</v>
      </c>
      <c r="J114" s="36" t="str">
        <f>E21</f>
        <v>Sinc s.r.o.</v>
      </c>
      <c r="K114" s="40"/>
      <c r="L114" s="63"/>
      <c r="S114" s="38"/>
      <c r="T114" s="38"/>
      <c r="U114" s="38"/>
      <c r="V114" s="38"/>
      <c r="W114" s="38"/>
      <c r="X114" s="38"/>
      <c r="Y114" s="38"/>
      <c r="Z114" s="38"/>
      <c r="AA114" s="38"/>
      <c r="AB114" s="38"/>
      <c r="AC114" s="38"/>
      <c r="AD114" s="38"/>
      <c r="AE114" s="38"/>
    </row>
    <row r="115" s="2" customFormat="1" ht="15.15" customHeight="1">
      <c r="A115" s="38"/>
      <c r="B115" s="39"/>
      <c r="C115" s="32" t="s">
        <v>30</v>
      </c>
      <c r="D115" s="40"/>
      <c r="E115" s="40"/>
      <c r="F115" s="27" t="str">
        <f>IF(E18="","",E18)</f>
        <v>Vyplň údaj</v>
      </c>
      <c r="G115" s="40"/>
      <c r="H115" s="40"/>
      <c r="I115" s="32" t="s">
        <v>37</v>
      </c>
      <c r="J115" s="36" t="str">
        <f>E24</f>
        <v xml:space="preserve"> </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11" customFormat="1" ht="29.28" customHeight="1">
      <c r="A117" s="191"/>
      <c r="B117" s="192"/>
      <c r="C117" s="193" t="s">
        <v>167</v>
      </c>
      <c r="D117" s="194" t="s">
        <v>64</v>
      </c>
      <c r="E117" s="194" t="s">
        <v>60</v>
      </c>
      <c r="F117" s="194" t="s">
        <v>61</v>
      </c>
      <c r="G117" s="194" t="s">
        <v>168</v>
      </c>
      <c r="H117" s="194" t="s">
        <v>169</v>
      </c>
      <c r="I117" s="194" t="s">
        <v>170</v>
      </c>
      <c r="J117" s="194" t="s">
        <v>139</v>
      </c>
      <c r="K117" s="195" t="s">
        <v>171</v>
      </c>
      <c r="L117" s="196"/>
      <c r="M117" s="100" t="s">
        <v>1</v>
      </c>
      <c r="N117" s="101" t="s">
        <v>43</v>
      </c>
      <c r="O117" s="101" t="s">
        <v>172</v>
      </c>
      <c r="P117" s="101" t="s">
        <v>173</v>
      </c>
      <c r="Q117" s="101" t="s">
        <v>174</v>
      </c>
      <c r="R117" s="101" t="s">
        <v>175</v>
      </c>
      <c r="S117" s="101" t="s">
        <v>176</v>
      </c>
      <c r="T117" s="102" t="s">
        <v>177</v>
      </c>
      <c r="U117" s="191"/>
      <c r="V117" s="191"/>
      <c r="W117" s="191"/>
      <c r="X117" s="191"/>
      <c r="Y117" s="191"/>
      <c r="Z117" s="191"/>
      <c r="AA117" s="191"/>
      <c r="AB117" s="191"/>
      <c r="AC117" s="191"/>
      <c r="AD117" s="191"/>
      <c r="AE117" s="191"/>
    </row>
    <row r="118" s="2" customFormat="1" ht="22.8" customHeight="1">
      <c r="A118" s="38"/>
      <c r="B118" s="39"/>
      <c r="C118" s="107" t="s">
        <v>178</v>
      </c>
      <c r="D118" s="40"/>
      <c r="E118" s="40"/>
      <c r="F118" s="40"/>
      <c r="G118" s="40"/>
      <c r="H118" s="40"/>
      <c r="I118" s="40"/>
      <c r="J118" s="197">
        <f>BK118</f>
        <v>0</v>
      </c>
      <c r="K118" s="40"/>
      <c r="L118" s="44"/>
      <c r="M118" s="103"/>
      <c r="N118" s="198"/>
      <c r="O118" s="104"/>
      <c r="P118" s="199">
        <f>P119+P123</f>
        <v>0</v>
      </c>
      <c r="Q118" s="104"/>
      <c r="R118" s="199">
        <f>R119+R123</f>
        <v>0</v>
      </c>
      <c r="S118" s="104"/>
      <c r="T118" s="200">
        <f>T119+T123</f>
        <v>0</v>
      </c>
      <c r="U118" s="38"/>
      <c r="V118" s="38"/>
      <c r="W118" s="38"/>
      <c r="X118" s="38"/>
      <c r="Y118" s="38"/>
      <c r="Z118" s="38"/>
      <c r="AA118" s="38"/>
      <c r="AB118" s="38"/>
      <c r="AC118" s="38"/>
      <c r="AD118" s="38"/>
      <c r="AE118" s="38"/>
      <c r="AT118" s="17" t="s">
        <v>78</v>
      </c>
      <c r="AU118" s="17" t="s">
        <v>141</v>
      </c>
      <c r="BK118" s="201">
        <f>BK119+BK123</f>
        <v>0</v>
      </c>
    </row>
    <row r="119" s="12" customFormat="1" ht="25.92" customHeight="1">
      <c r="A119" s="12"/>
      <c r="B119" s="202"/>
      <c r="C119" s="203"/>
      <c r="D119" s="204" t="s">
        <v>78</v>
      </c>
      <c r="E119" s="205" t="s">
        <v>4027</v>
      </c>
      <c r="F119" s="205" t="s">
        <v>4028</v>
      </c>
      <c r="G119" s="203"/>
      <c r="H119" s="203"/>
      <c r="I119" s="206"/>
      <c r="J119" s="207">
        <f>BK119</f>
        <v>0</v>
      </c>
      <c r="K119" s="203"/>
      <c r="L119" s="208"/>
      <c r="M119" s="209"/>
      <c r="N119" s="210"/>
      <c r="O119" s="210"/>
      <c r="P119" s="211">
        <f>SUM(P120:P122)</f>
        <v>0</v>
      </c>
      <c r="Q119" s="210"/>
      <c r="R119" s="211">
        <f>SUM(R120:R122)</f>
        <v>0</v>
      </c>
      <c r="S119" s="210"/>
      <c r="T119" s="212">
        <f>SUM(T120:T122)</f>
        <v>0</v>
      </c>
      <c r="U119" s="12"/>
      <c r="V119" s="12"/>
      <c r="W119" s="12"/>
      <c r="X119" s="12"/>
      <c r="Y119" s="12"/>
      <c r="Z119" s="12"/>
      <c r="AA119" s="12"/>
      <c r="AB119" s="12"/>
      <c r="AC119" s="12"/>
      <c r="AD119" s="12"/>
      <c r="AE119" s="12"/>
      <c r="AR119" s="213" t="s">
        <v>86</v>
      </c>
      <c r="AT119" s="214" t="s">
        <v>78</v>
      </c>
      <c r="AU119" s="214" t="s">
        <v>79</v>
      </c>
      <c r="AY119" s="213" t="s">
        <v>181</v>
      </c>
      <c r="BK119" s="215">
        <f>SUM(BK120:BK122)</f>
        <v>0</v>
      </c>
    </row>
    <row r="120" s="2" customFormat="1">
      <c r="A120" s="38"/>
      <c r="B120" s="39"/>
      <c r="C120" s="218" t="s">
        <v>86</v>
      </c>
      <c r="D120" s="218" t="s">
        <v>183</v>
      </c>
      <c r="E120" s="219" t="s">
        <v>4029</v>
      </c>
      <c r="F120" s="220" t="s">
        <v>4030</v>
      </c>
      <c r="G120" s="221" t="s">
        <v>4031</v>
      </c>
      <c r="H120" s="222">
        <v>1</v>
      </c>
      <c r="I120" s="223"/>
      <c r="J120" s="224">
        <f>ROUND(I120*H120,2)</f>
        <v>0</v>
      </c>
      <c r="K120" s="220" t="s">
        <v>729</v>
      </c>
      <c r="L120" s="44"/>
      <c r="M120" s="225" t="s">
        <v>1</v>
      </c>
      <c r="N120" s="226" t="s">
        <v>45</v>
      </c>
      <c r="O120" s="91"/>
      <c r="P120" s="227">
        <f>O120*H120</f>
        <v>0</v>
      </c>
      <c r="Q120" s="227">
        <v>0</v>
      </c>
      <c r="R120" s="227">
        <f>Q120*H120</f>
        <v>0</v>
      </c>
      <c r="S120" s="227">
        <v>0</v>
      </c>
      <c r="T120" s="228">
        <f>S120*H120</f>
        <v>0</v>
      </c>
      <c r="U120" s="38"/>
      <c r="V120" s="38"/>
      <c r="W120" s="38"/>
      <c r="X120" s="38"/>
      <c r="Y120" s="38"/>
      <c r="Z120" s="38"/>
      <c r="AA120" s="38"/>
      <c r="AB120" s="38"/>
      <c r="AC120" s="38"/>
      <c r="AD120" s="38"/>
      <c r="AE120" s="38"/>
      <c r="AR120" s="229" t="s">
        <v>188</v>
      </c>
      <c r="AT120" s="229" t="s">
        <v>183</v>
      </c>
      <c r="AU120" s="229" t="s">
        <v>86</v>
      </c>
      <c r="AY120" s="17" t="s">
        <v>181</v>
      </c>
      <c r="BE120" s="230">
        <f>IF(N120="základní",J120,0)</f>
        <v>0</v>
      </c>
      <c r="BF120" s="230">
        <f>IF(N120="snížená",J120,0)</f>
        <v>0</v>
      </c>
      <c r="BG120" s="230">
        <f>IF(N120="zákl. přenesená",J120,0)</f>
        <v>0</v>
      </c>
      <c r="BH120" s="230">
        <f>IF(N120="sníž. přenesená",J120,0)</f>
        <v>0</v>
      </c>
      <c r="BI120" s="230">
        <f>IF(N120="nulová",J120,0)</f>
        <v>0</v>
      </c>
      <c r="BJ120" s="17" t="s">
        <v>127</v>
      </c>
      <c r="BK120" s="230">
        <f>ROUND(I120*H120,2)</f>
        <v>0</v>
      </c>
      <c r="BL120" s="17" t="s">
        <v>188</v>
      </c>
      <c r="BM120" s="229" t="s">
        <v>127</v>
      </c>
    </row>
    <row r="121" s="2" customFormat="1" ht="24.15" customHeight="1">
      <c r="A121" s="38"/>
      <c r="B121" s="39"/>
      <c r="C121" s="218" t="s">
        <v>127</v>
      </c>
      <c r="D121" s="218" t="s">
        <v>183</v>
      </c>
      <c r="E121" s="219" t="s">
        <v>4032</v>
      </c>
      <c r="F121" s="220" t="s">
        <v>4033</v>
      </c>
      <c r="G121" s="221" t="s">
        <v>4031</v>
      </c>
      <c r="H121" s="222">
        <v>1</v>
      </c>
      <c r="I121" s="223"/>
      <c r="J121" s="224">
        <f>ROUND(I121*H121,2)</f>
        <v>0</v>
      </c>
      <c r="K121" s="220" t="s">
        <v>729</v>
      </c>
      <c r="L121" s="44"/>
      <c r="M121" s="225" t="s">
        <v>1</v>
      </c>
      <c r="N121" s="226" t="s">
        <v>45</v>
      </c>
      <c r="O121" s="91"/>
      <c r="P121" s="227">
        <f>O121*H121</f>
        <v>0</v>
      </c>
      <c r="Q121" s="227">
        <v>0</v>
      </c>
      <c r="R121" s="227">
        <f>Q121*H121</f>
        <v>0</v>
      </c>
      <c r="S121" s="227">
        <v>0</v>
      </c>
      <c r="T121" s="228">
        <f>S121*H121</f>
        <v>0</v>
      </c>
      <c r="U121" s="38"/>
      <c r="V121" s="38"/>
      <c r="W121" s="38"/>
      <c r="X121" s="38"/>
      <c r="Y121" s="38"/>
      <c r="Z121" s="38"/>
      <c r="AA121" s="38"/>
      <c r="AB121" s="38"/>
      <c r="AC121" s="38"/>
      <c r="AD121" s="38"/>
      <c r="AE121" s="38"/>
      <c r="AR121" s="229" t="s">
        <v>188</v>
      </c>
      <c r="AT121" s="229" t="s">
        <v>183</v>
      </c>
      <c r="AU121" s="229" t="s">
        <v>86</v>
      </c>
      <c r="AY121" s="17" t="s">
        <v>181</v>
      </c>
      <c r="BE121" s="230">
        <f>IF(N121="základní",J121,0)</f>
        <v>0</v>
      </c>
      <c r="BF121" s="230">
        <f>IF(N121="snížená",J121,0)</f>
        <v>0</v>
      </c>
      <c r="BG121" s="230">
        <f>IF(N121="zákl. přenesená",J121,0)</f>
        <v>0</v>
      </c>
      <c r="BH121" s="230">
        <f>IF(N121="sníž. přenesená",J121,0)</f>
        <v>0</v>
      </c>
      <c r="BI121" s="230">
        <f>IF(N121="nulová",J121,0)</f>
        <v>0</v>
      </c>
      <c r="BJ121" s="17" t="s">
        <v>127</v>
      </c>
      <c r="BK121" s="230">
        <f>ROUND(I121*H121,2)</f>
        <v>0</v>
      </c>
      <c r="BL121" s="17" t="s">
        <v>188</v>
      </c>
      <c r="BM121" s="229" t="s">
        <v>188</v>
      </c>
    </row>
    <row r="122" s="2" customFormat="1">
      <c r="A122" s="38"/>
      <c r="B122" s="39"/>
      <c r="C122" s="218" t="s">
        <v>200</v>
      </c>
      <c r="D122" s="218" t="s">
        <v>183</v>
      </c>
      <c r="E122" s="219" t="s">
        <v>4034</v>
      </c>
      <c r="F122" s="220" t="s">
        <v>4035</v>
      </c>
      <c r="G122" s="221" t="s">
        <v>4031</v>
      </c>
      <c r="H122" s="222">
        <v>1</v>
      </c>
      <c r="I122" s="223"/>
      <c r="J122" s="224">
        <f>ROUND(I122*H122,2)</f>
        <v>0</v>
      </c>
      <c r="K122" s="220" t="s">
        <v>729</v>
      </c>
      <c r="L122" s="44"/>
      <c r="M122" s="225" t="s">
        <v>1</v>
      </c>
      <c r="N122" s="226" t="s">
        <v>45</v>
      </c>
      <c r="O122" s="91"/>
      <c r="P122" s="227">
        <f>O122*H122</f>
        <v>0</v>
      </c>
      <c r="Q122" s="227">
        <v>0</v>
      </c>
      <c r="R122" s="227">
        <f>Q122*H122</f>
        <v>0</v>
      </c>
      <c r="S122" s="227">
        <v>0</v>
      </c>
      <c r="T122" s="228">
        <f>S122*H122</f>
        <v>0</v>
      </c>
      <c r="U122" s="38"/>
      <c r="V122" s="38"/>
      <c r="W122" s="38"/>
      <c r="X122" s="38"/>
      <c r="Y122" s="38"/>
      <c r="Z122" s="38"/>
      <c r="AA122" s="38"/>
      <c r="AB122" s="38"/>
      <c r="AC122" s="38"/>
      <c r="AD122" s="38"/>
      <c r="AE122" s="38"/>
      <c r="AR122" s="229" t="s">
        <v>188</v>
      </c>
      <c r="AT122" s="229" t="s">
        <v>183</v>
      </c>
      <c r="AU122" s="229" t="s">
        <v>86</v>
      </c>
      <c r="AY122" s="17" t="s">
        <v>181</v>
      </c>
      <c r="BE122" s="230">
        <f>IF(N122="základní",J122,0)</f>
        <v>0</v>
      </c>
      <c r="BF122" s="230">
        <f>IF(N122="snížená",J122,0)</f>
        <v>0</v>
      </c>
      <c r="BG122" s="230">
        <f>IF(N122="zákl. přenesená",J122,0)</f>
        <v>0</v>
      </c>
      <c r="BH122" s="230">
        <f>IF(N122="sníž. přenesená",J122,0)</f>
        <v>0</v>
      </c>
      <c r="BI122" s="230">
        <f>IF(N122="nulová",J122,0)</f>
        <v>0</v>
      </c>
      <c r="BJ122" s="17" t="s">
        <v>127</v>
      </c>
      <c r="BK122" s="230">
        <f>ROUND(I122*H122,2)</f>
        <v>0</v>
      </c>
      <c r="BL122" s="17" t="s">
        <v>188</v>
      </c>
      <c r="BM122" s="229" t="s">
        <v>203</v>
      </c>
    </row>
    <row r="123" s="12" customFormat="1" ht="25.92" customHeight="1">
      <c r="A123" s="12"/>
      <c r="B123" s="202"/>
      <c r="C123" s="203"/>
      <c r="D123" s="204" t="s">
        <v>78</v>
      </c>
      <c r="E123" s="205" t="s">
        <v>4036</v>
      </c>
      <c r="F123" s="205" t="s">
        <v>3144</v>
      </c>
      <c r="G123" s="203"/>
      <c r="H123" s="203"/>
      <c r="I123" s="206"/>
      <c r="J123" s="207">
        <f>BK123</f>
        <v>0</v>
      </c>
      <c r="K123" s="203"/>
      <c r="L123" s="208"/>
      <c r="M123" s="209"/>
      <c r="N123" s="210"/>
      <c r="O123" s="210"/>
      <c r="P123" s="211">
        <f>SUM(P124:P142)</f>
        <v>0</v>
      </c>
      <c r="Q123" s="210"/>
      <c r="R123" s="211">
        <f>SUM(R124:R142)</f>
        <v>0</v>
      </c>
      <c r="S123" s="210"/>
      <c r="T123" s="212">
        <f>SUM(T124:T142)</f>
        <v>0</v>
      </c>
      <c r="U123" s="12"/>
      <c r="V123" s="12"/>
      <c r="W123" s="12"/>
      <c r="X123" s="12"/>
      <c r="Y123" s="12"/>
      <c r="Z123" s="12"/>
      <c r="AA123" s="12"/>
      <c r="AB123" s="12"/>
      <c r="AC123" s="12"/>
      <c r="AD123" s="12"/>
      <c r="AE123" s="12"/>
      <c r="AR123" s="213" t="s">
        <v>86</v>
      </c>
      <c r="AT123" s="214" t="s">
        <v>78</v>
      </c>
      <c r="AU123" s="214" t="s">
        <v>79</v>
      </c>
      <c r="AY123" s="213" t="s">
        <v>181</v>
      </c>
      <c r="BK123" s="215">
        <f>SUM(BK124:BK142)</f>
        <v>0</v>
      </c>
    </row>
    <row r="124" s="2" customFormat="1" ht="24.15" customHeight="1">
      <c r="A124" s="38"/>
      <c r="B124" s="39"/>
      <c r="C124" s="218" t="s">
        <v>188</v>
      </c>
      <c r="D124" s="218" t="s">
        <v>183</v>
      </c>
      <c r="E124" s="219" t="s">
        <v>4037</v>
      </c>
      <c r="F124" s="220" t="s">
        <v>4038</v>
      </c>
      <c r="G124" s="221" t="s">
        <v>4031</v>
      </c>
      <c r="H124" s="222">
        <v>1</v>
      </c>
      <c r="I124" s="223"/>
      <c r="J124" s="224">
        <f>ROUND(I124*H124,2)</f>
        <v>0</v>
      </c>
      <c r="K124" s="220" t="s">
        <v>729</v>
      </c>
      <c r="L124" s="44"/>
      <c r="M124" s="225" t="s">
        <v>1</v>
      </c>
      <c r="N124" s="226" t="s">
        <v>45</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188</v>
      </c>
      <c r="AT124" s="229" t="s">
        <v>183</v>
      </c>
      <c r="AU124" s="229" t="s">
        <v>86</v>
      </c>
      <c r="AY124" s="17" t="s">
        <v>181</v>
      </c>
      <c r="BE124" s="230">
        <f>IF(N124="základní",J124,0)</f>
        <v>0</v>
      </c>
      <c r="BF124" s="230">
        <f>IF(N124="snížená",J124,0)</f>
        <v>0</v>
      </c>
      <c r="BG124" s="230">
        <f>IF(N124="zákl. přenesená",J124,0)</f>
        <v>0</v>
      </c>
      <c r="BH124" s="230">
        <f>IF(N124="sníž. přenesená",J124,0)</f>
        <v>0</v>
      </c>
      <c r="BI124" s="230">
        <f>IF(N124="nulová",J124,0)</f>
        <v>0</v>
      </c>
      <c r="BJ124" s="17" t="s">
        <v>127</v>
      </c>
      <c r="BK124" s="230">
        <f>ROUND(I124*H124,2)</f>
        <v>0</v>
      </c>
      <c r="BL124" s="17" t="s">
        <v>188</v>
      </c>
      <c r="BM124" s="229" t="s">
        <v>208</v>
      </c>
    </row>
    <row r="125" s="2" customFormat="1" ht="24.15" customHeight="1">
      <c r="A125" s="38"/>
      <c r="B125" s="39"/>
      <c r="C125" s="218" t="s">
        <v>211</v>
      </c>
      <c r="D125" s="218" t="s">
        <v>183</v>
      </c>
      <c r="E125" s="219" t="s">
        <v>4039</v>
      </c>
      <c r="F125" s="220" t="s">
        <v>4040</v>
      </c>
      <c r="G125" s="221" t="s">
        <v>4031</v>
      </c>
      <c r="H125" s="222">
        <v>1</v>
      </c>
      <c r="I125" s="223"/>
      <c r="J125" s="224">
        <f>ROUND(I125*H125,2)</f>
        <v>0</v>
      </c>
      <c r="K125" s="220" t="s">
        <v>729</v>
      </c>
      <c r="L125" s="44"/>
      <c r="M125" s="225" t="s">
        <v>1</v>
      </c>
      <c r="N125" s="226" t="s">
        <v>45</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188</v>
      </c>
      <c r="AT125" s="229" t="s">
        <v>183</v>
      </c>
      <c r="AU125" s="229" t="s">
        <v>86</v>
      </c>
      <c r="AY125" s="17" t="s">
        <v>181</v>
      </c>
      <c r="BE125" s="230">
        <f>IF(N125="základní",J125,0)</f>
        <v>0</v>
      </c>
      <c r="BF125" s="230">
        <f>IF(N125="snížená",J125,0)</f>
        <v>0</v>
      </c>
      <c r="BG125" s="230">
        <f>IF(N125="zákl. přenesená",J125,0)</f>
        <v>0</v>
      </c>
      <c r="BH125" s="230">
        <f>IF(N125="sníž. přenesená",J125,0)</f>
        <v>0</v>
      </c>
      <c r="BI125" s="230">
        <f>IF(N125="nulová",J125,0)</f>
        <v>0</v>
      </c>
      <c r="BJ125" s="17" t="s">
        <v>127</v>
      </c>
      <c r="BK125" s="230">
        <f>ROUND(I125*H125,2)</f>
        <v>0</v>
      </c>
      <c r="BL125" s="17" t="s">
        <v>188</v>
      </c>
      <c r="BM125" s="229" t="s">
        <v>214</v>
      </c>
    </row>
    <row r="126" s="2" customFormat="1" ht="24.15" customHeight="1">
      <c r="A126" s="38"/>
      <c r="B126" s="39"/>
      <c r="C126" s="218" t="s">
        <v>203</v>
      </c>
      <c r="D126" s="218" t="s">
        <v>183</v>
      </c>
      <c r="E126" s="219" t="s">
        <v>4041</v>
      </c>
      <c r="F126" s="220" t="s">
        <v>4042</v>
      </c>
      <c r="G126" s="221" t="s">
        <v>4031</v>
      </c>
      <c r="H126" s="222">
        <v>1</v>
      </c>
      <c r="I126" s="223"/>
      <c r="J126" s="224">
        <f>ROUND(I126*H126,2)</f>
        <v>0</v>
      </c>
      <c r="K126" s="220" t="s">
        <v>729</v>
      </c>
      <c r="L126" s="44"/>
      <c r="M126" s="225" t="s">
        <v>1</v>
      </c>
      <c r="N126" s="226" t="s">
        <v>45</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188</v>
      </c>
      <c r="AT126" s="229" t="s">
        <v>183</v>
      </c>
      <c r="AU126" s="229" t="s">
        <v>86</v>
      </c>
      <c r="AY126" s="17" t="s">
        <v>181</v>
      </c>
      <c r="BE126" s="230">
        <f>IF(N126="základní",J126,0)</f>
        <v>0</v>
      </c>
      <c r="BF126" s="230">
        <f>IF(N126="snížená",J126,0)</f>
        <v>0</v>
      </c>
      <c r="BG126" s="230">
        <f>IF(N126="zákl. přenesená",J126,0)</f>
        <v>0</v>
      </c>
      <c r="BH126" s="230">
        <f>IF(N126="sníž. přenesená",J126,0)</f>
        <v>0</v>
      </c>
      <c r="BI126" s="230">
        <f>IF(N126="nulová",J126,0)</f>
        <v>0</v>
      </c>
      <c r="BJ126" s="17" t="s">
        <v>127</v>
      </c>
      <c r="BK126" s="230">
        <f>ROUND(I126*H126,2)</f>
        <v>0</v>
      </c>
      <c r="BL126" s="17" t="s">
        <v>188</v>
      </c>
      <c r="BM126" s="229" t="s">
        <v>8</v>
      </c>
    </row>
    <row r="127" s="2" customFormat="1" ht="16.5" customHeight="1">
      <c r="A127" s="38"/>
      <c r="B127" s="39"/>
      <c r="C127" s="218" t="s">
        <v>220</v>
      </c>
      <c r="D127" s="218" t="s">
        <v>183</v>
      </c>
      <c r="E127" s="219" t="s">
        <v>4043</v>
      </c>
      <c r="F127" s="220" t="s">
        <v>4044</v>
      </c>
      <c r="G127" s="221" t="s">
        <v>2454</v>
      </c>
      <c r="H127" s="222">
        <v>1</v>
      </c>
      <c r="I127" s="223"/>
      <c r="J127" s="224">
        <f>ROUND(I127*H127,2)</f>
        <v>0</v>
      </c>
      <c r="K127" s="220" t="s">
        <v>729</v>
      </c>
      <c r="L127" s="44"/>
      <c r="M127" s="225" t="s">
        <v>1</v>
      </c>
      <c r="N127" s="226" t="s">
        <v>45</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188</v>
      </c>
      <c r="AT127" s="229" t="s">
        <v>183</v>
      </c>
      <c r="AU127" s="229" t="s">
        <v>86</v>
      </c>
      <c r="AY127" s="17" t="s">
        <v>181</v>
      </c>
      <c r="BE127" s="230">
        <f>IF(N127="základní",J127,0)</f>
        <v>0</v>
      </c>
      <c r="BF127" s="230">
        <f>IF(N127="snížená",J127,0)</f>
        <v>0</v>
      </c>
      <c r="BG127" s="230">
        <f>IF(N127="zákl. přenesená",J127,0)</f>
        <v>0</v>
      </c>
      <c r="BH127" s="230">
        <f>IF(N127="sníž. přenesená",J127,0)</f>
        <v>0</v>
      </c>
      <c r="BI127" s="230">
        <f>IF(N127="nulová",J127,0)</f>
        <v>0</v>
      </c>
      <c r="BJ127" s="17" t="s">
        <v>127</v>
      </c>
      <c r="BK127" s="230">
        <f>ROUND(I127*H127,2)</f>
        <v>0</v>
      </c>
      <c r="BL127" s="17" t="s">
        <v>188</v>
      </c>
      <c r="BM127" s="229" t="s">
        <v>223</v>
      </c>
    </row>
    <row r="128" s="2" customFormat="1" ht="16.5" customHeight="1">
      <c r="A128" s="38"/>
      <c r="B128" s="39"/>
      <c r="C128" s="218" t="s">
        <v>208</v>
      </c>
      <c r="D128" s="218" t="s">
        <v>183</v>
      </c>
      <c r="E128" s="219" t="s">
        <v>4045</v>
      </c>
      <c r="F128" s="220" t="s">
        <v>4046</v>
      </c>
      <c r="G128" s="221" t="s">
        <v>2454</v>
      </c>
      <c r="H128" s="222">
        <v>1</v>
      </c>
      <c r="I128" s="223"/>
      <c r="J128" s="224">
        <f>ROUND(I128*H128,2)</f>
        <v>0</v>
      </c>
      <c r="K128" s="220" t="s">
        <v>729</v>
      </c>
      <c r="L128" s="44"/>
      <c r="M128" s="225" t="s">
        <v>1</v>
      </c>
      <c r="N128" s="226" t="s">
        <v>45</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188</v>
      </c>
      <c r="AT128" s="229" t="s">
        <v>183</v>
      </c>
      <c r="AU128" s="229" t="s">
        <v>86</v>
      </c>
      <c r="AY128" s="17" t="s">
        <v>181</v>
      </c>
      <c r="BE128" s="230">
        <f>IF(N128="základní",J128,0)</f>
        <v>0</v>
      </c>
      <c r="BF128" s="230">
        <f>IF(N128="snížená",J128,0)</f>
        <v>0</v>
      </c>
      <c r="BG128" s="230">
        <f>IF(N128="zákl. přenesená",J128,0)</f>
        <v>0</v>
      </c>
      <c r="BH128" s="230">
        <f>IF(N128="sníž. přenesená",J128,0)</f>
        <v>0</v>
      </c>
      <c r="BI128" s="230">
        <f>IF(N128="nulová",J128,0)</f>
        <v>0</v>
      </c>
      <c r="BJ128" s="17" t="s">
        <v>127</v>
      </c>
      <c r="BK128" s="230">
        <f>ROUND(I128*H128,2)</f>
        <v>0</v>
      </c>
      <c r="BL128" s="17" t="s">
        <v>188</v>
      </c>
      <c r="BM128" s="229" t="s">
        <v>228</v>
      </c>
    </row>
    <row r="129" s="2" customFormat="1" ht="16.5" customHeight="1">
      <c r="A129" s="38"/>
      <c r="B129" s="39"/>
      <c r="C129" s="218" t="s">
        <v>232</v>
      </c>
      <c r="D129" s="218" t="s">
        <v>183</v>
      </c>
      <c r="E129" s="219" t="s">
        <v>4047</v>
      </c>
      <c r="F129" s="220" t="s">
        <v>4048</v>
      </c>
      <c r="G129" s="221" t="s">
        <v>2454</v>
      </c>
      <c r="H129" s="222">
        <v>1</v>
      </c>
      <c r="I129" s="223"/>
      <c r="J129" s="224">
        <f>ROUND(I129*H129,2)</f>
        <v>0</v>
      </c>
      <c r="K129" s="220" t="s">
        <v>729</v>
      </c>
      <c r="L129" s="44"/>
      <c r="M129" s="225" t="s">
        <v>1</v>
      </c>
      <c r="N129" s="226" t="s">
        <v>45</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188</v>
      </c>
      <c r="AT129" s="229" t="s">
        <v>183</v>
      </c>
      <c r="AU129" s="229" t="s">
        <v>86</v>
      </c>
      <c r="AY129" s="17" t="s">
        <v>181</v>
      </c>
      <c r="BE129" s="230">
        <f>IF(N129="základní",J129,0)</f>
        <v>0</v>
      </c>
      <c r="BF129" s="230">
        <f>IF(N129="snížená",J129,0)</f>
        <v>0</v>
      </c>
      <c r="BG129" s="230">
        <f>IF(N129="zákl. přenesená",J129,0)</f>
        <v>0</v>
      </c>
      <c r="BH129" s="230">
        <f>IF(N129="sníž. přenesená",J129,0)</f>
        <v>0</v>
      </c>
      <c r="BI129" s="230">
        <f>IF(N129="nulová",J129,0)</f>
        <v>0</v>
      </c>
      <c r="BJ129" s="17" t="s">
        <v>127</v>
      </c>
      <c r="BK129" s="230">
        <f>ROUND(I129*H129,2)</f>
        <v>0</v>
      </c>
      <c r="BL129" s="17" t="s">
        <v>188</v>
      </c>
      <c r="BM129" s="229" t="s">
        <v>236</v>
      </c>
    </row>
    <row r="130" s="2" customFormat="1" ht="24.15" customHeight="1">
      <c r="A130" s="38"/>
      <c r="B130" s="39"/>
      <c r="C130" s="218" t="s">
        <v>214</v>
      </c>
      <c r="D130" s="218" t="s">
        <v>183</v>
      </c>
      <c r="E130" s="219" t="s">
        <v>4049</v>
      </c>
      <c r="F130" s="220" t="s">
        <v>4050</v>
      </c>
      <c r="G130" s="221" t="s">
        <v>4031</v>
      </c>
      <c r="H130" s="222">
        <v>1</v>
      </c>
      <c r="I130" s="223"/>
      <c r="J130" s="224">
        <f>ROUND(I130*H130,2)</f>
        <v>0</v>
      </c>
      <c r="K130" s="220" t="s">
        <v>729</v>
      </c>
      <c r="L130" s="44"/>
      <c r="M130" s="225" t="s">
        <v>1</v>
      </c>
      <c r="N130" s="226" t="s">
        <v>45</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188</v>
      </c>
      <c r="AT130" s="229" t="s">
        <v>183</v>
      </c>
      <c r="AU130" s="229" t="s">
        <v>86</v>
      </c>
      <c r="AY130" s="17" t="s">
        <v>181</v>
      </c>
      <c r="BE130" s="230">
        <f>IF(N130="základní",J130,0)</f>
        <v>0</v>
      </c>
      <c r="BF130" s="230">
        <f>IF(N130="snížená",J130,0)</f>
        <v>0</v>
      </c>
      <c r="BG130" s="230">
        <f>IF(N130="zákl. přenesená",J130,0)</f>
        <v>0</v>
      </c>
      <c r="BH130" s="230">
        <f>IF(N130="sníž. přenesená",J130,0)</f>
        <v>0</v>
      </c>
      <c r="BI130" s="230">
        <f>IF(N130="nulová",J130,0)</f>
        <v>0</v>
      </c>
      <c r="BJ130" s="17" t="s">
        <v>127</v>
      </c>
      <c r="BK130" s="230">
        <f>ROUND(I130*H130,2)</f>
        <v>0</v>
      </c>
      <c r="BL130" s="17" t="s">
        <v>188</v>
      </c>
      <c r="BM130" s="229" t="s">
        <v>242</v>
      </c>
    </row>
    <row r="131" s="2" customFormat="1" ht="24.15" customHeight="1">
      <c r="A131" s="38"/>
      <c r="B131" s="39"/>
      <c r="C131" s="218" t="s">
        <v>244</v>
      </c>
      <c r="D131" s="218" t="s">
        <v>183</v>
      </c>
      <c r="E131" s="219" t="s">
        <v>4051</v>
      </c>
      <c r="F131" s="220" t="s">
        <v>4052</v>
      </c>
      <c r="G131" s="221" t="s">
        <v>4031</v>
      </c>
      <c r="H131" s="222">
        <v>1</v>
      </c>
      <c r="I131" s="223"/>
      <c r="J131" s="224">
        <f>ROUND(I131*H131,2)</f>
        <v>0</v>
      </c>
      <c r="K131" s="220" t="s">
        <v>729</v>
      </c>
      <c r="L131" s="44"/>
      <c r="M131" s="225" t="s">
        <v>1</v>
      </c>
      <c r="N131" s="226" t="s">
        <v>45</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188</v>
      </c>
      <c r="AT131" s="229" t="s">
        <v>183</v>
      </c>
      <c r="AU131" s="229" t="s">
        <v>86</v>
      </c>
      <c r="AY131" s="17" t="s">
        <v>181</v>
      </c>
      <c r="BE131" s="230">
        <f>IF(N131="základní",J131,0)</f>
        <v>0</v>
      </c>
      <c r="BF131" s="230">
        <f>IF(N131="snížená",J131,0)</f>
        <v>0</v>
      </c>
      <c r="BG131" s="230">
        <f>IF(N131="zákl. přenesená",J131,0)</f>
        <v>0</v>
      </c>
      <c r="BH131" s="230">
        <f>IF(N131="sníž. přenesená",J131,0)</f>
        <v>0</v>
      </c>
      <c r="BI131" s="230">
        <f>IF(N131="nulová",J131,0)</f>
        <v>0</v>
      </c>
      <c r="BJ131" s="17" t="s">
        <v>127</v>
      </c>
      <c r="BK131" s="230">
        <f>ROUND(I131*H131,2)</f>
        <v>0</v>
      </c>
      <c r="BL131" s="17" t="s">
        <v>188</v>
      </c>
      <c r="BM131" s="229" t="s">
        <v>247</v>
      </c>
    </row>
    <row r="132" s="2" customFormat="1" ht="24.15" customHeight="1">
      <c r="A132" s="38"/>
      <c r="B132" s="39"/>
      <c r="C132" s="218" t="s">
        <v>8</v>
      </c>
      <c r="D132" s="218" t="s">
        <v>183</v>
      </c>
      <c r="E132" s="219" t="s">
        <v>4053</v>
      </c>
      <c r="F132" s="220" t="s">
        <v>4054</v>
      </c>
      <c r="G132" s="221" t="s">
        <v>4031</v>
      </c>
      <c r="H132" s="222">
        <v>1</v>
      </c>
      <c r="I132" s="223"/>
      <c r="J132" s="224">
        <f>ROUND(I132*H132,2)</f>
        <v>0</v>
      </c>
      <c r="K132" s="220" t="s">
        <v>729</v>
      </c>
      <c r="L132" s="44"/>
      <c r="M132" s="225" t="s">
        <v>1</v>
      </c>
      <c r="N132" s="226" t="s">
        <v>45</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188</v>
      </c>
      <c r="AT132" s="229" t="s">
        <v>183</v>
      </c>
      <c r="AU132" s="229" t="s">
        <v>86</v>
      </c>
      <c r="AY132" s="17" t="s">
        <v>181</v>
      </c>
      <c r="BE132" s="230">
        <f>IF(N132="základní",J132,0)</f>
        <v>0</v>
      </c>
      <c r="BF132" s="230">
        <f>IF(N132="snížená",J132,0)</f>
        <v>0</v>
      </c>
      <c r="BG132" s="230">
        <f>IF(N132="zákl. přenesená",J132,0)</f>
        <v>0</v>
      </c>
      <c r="BH132" s="230">
        <f>IF(N132="sníž. přenesená",J132,0)</f>
        <v>0</v>
      </c>
      <c r="BI132" s="230">
        <f>IF(N132="nulová",J132,0)</f>
        <v>0</v>
      </c>
      <c r="BJ132" s="17" t="s">
        <v>127</v>
      </c>
      <c r="BK132" s="230">
        <f>ROUND(I132*H132,2)</f>
        <v>0</v>
      </c>
      <c r="BL132" s="17" t="s">
        <v>188</v>
      </c>
      <c r="BM132" s="229" t="s">
        <v>249</v>
      </c>
    </row>
    <row r="133" s="2" customFormat="1" ht="24.15" customHeight="1">
      <c r="A133" s="38"/>
      <c r="B133" s="39"/>
      <c r="C133" s="218" t="s">
        <v>251</v>
      </c>
      <c r="D133" s="218" t="s">
        <v>183</v>
      </c>
      <c r="E133" s="219" t="s">
        <v>4055</v>
      </c>
      <c r="F133" s="220" t="s">
        <v>4056</v>
      </c>
      <c r="G133" s="221" t="s">
        <v>4031</v>
      </c>
      <c r="H133" s="222">
        <v>1</v>
      </c>
      <c r="I133" s="223"/>
      <c r="J133" s="224">
        <f>ROUND(I133*H133,2)</f>
        <v>0</v>
      </c>
      <c r="K133" s="220" t="s">
        <v>729</v>
      </c>
      <c r="L133" s="44"/>
      <c r="M133" s="225" t="s">
        <v>1</v>
      </c>
      <c r="N133" s="226" t="s">
        <v>45</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188</v>
      </c>
      <c r="AT133" s="229" t="s">
        <v>183</v>
      </c>
      <c r="AU133" s="229" t="s">
        <v>86</v>
      </c>
      <c r="AY133" s="17" t="s">
        <v>181</v>
      </c>
      <c r="BE133" s="230">
        <f>IF(N133="základní",J133,0)</f>
        <v>0</v>
      </c>
      <c r="BF133" s="230">
        <f>IF(N133="snížená",J133,0)</f>
        <v>0</v>
      </c>
      <c r="BG133" s="230">
        <f>IF(N133="zákl. přenesená",J133,0)</f>
        <v>0</v>
      </c>
      <c r="BH133" s="230">
        <f>IF(N133="sníž. přenesená",J133,0)</f>
        <v>0</v>
      </c>
      <c r="BI133" s="230">
        <f>IF(N133="nulová",J133,0)</f>
        <v>0</v>
      </c>
      <c r="BJ133" s="17" t="s">
        <v>127</v>
      </c>
      <c r="BK133" s="230">
        <f>ROUND(I133*H133,2)</f>
        <v>0</v>
      </c>
      <c r="BL133" s="17" t="s">
        <v>188</v>
      </c>
      <c r="BM133" s="229" t="s">
        <v>254</v>
      </c>
    </row>
    <row r="134" s="2" customFormat="1" ht="24.15" customHeight="1">
      <c r="A134" s="38"/>
      <c r="B134" s="39"/>
      <c r="C134" s="218" t="s">
        <v>223</v>
      </c>
      <c r="D134" s="218" t="s">
        <v>183</v>
      </c>
      <c r="E134" s="219" t="s">
        <v>4057</v>
      </c>
      <c r="F134" s="220" t="s">
        <v>4058</v>
      </c>
      <c r="G134" s="221" t="s">
        <v>4031</v>
      </c>
      <c r="H134" s="222">
        <v>1</v>
      </c>
      <c r="I134" s="223"/>
      <c r="J134" s="224">
        <f>ROUND(I134*H134,2)</f>
        <v>0</v>
      </c>
      <c r="K134" s="220" t="s">
        <v>729</v>
      </c>
      <c r="L134" s="44"/>
      <c r="M134" s="225" t="s">
        <v>1</v>
      </c>
      <c r="N134" s="226" t="s">
        <v>45</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188</v>
      </c>
      <c r="AT134" s="229" t="s">
        <v>183</v>
      </c>
      <c r="AU134" s="229" t="s">
        <v>86</v>
      </c>
      <c r="AY134" s="17" t="s">
        <v>181</v>
      </c>
      <c r="BE134" s="230">
        <f>IF(N134="základní",J134,0)</f>
        <v>0</v>
      </c>
      <c r="BF134" s="230">
        <f>IF(N134="snížená",J134,0)</f>
        <v>0</v>
      </c>
      <c r="BG134" s="230">
        <f>IF(N134="zákl. přenesená",J134,0)</f>
        <v>0</v>
      </c>
      <c r="BH134" s="230">
        <f>IF(N134="sníž. přenesená",J134,0)</f>
        <v>0</v>
      </c>
      <c r="BI134" s="230">
        <f>IF(N134="nulová",J134,0)</f>
        <v>0</v>
      </c>
      <c r="BJ134" s="17" t="s">
        <v>127</v>
      </c>
      <c r="BK134" s="230">
        <f>ROUND(I134*H134,2)</f>
        <v>0</v>
      </c>
      <c r="BL134" s="17" t="s">
        <v>188</v>
      </c>
      <c r="BM134" s="229" t="s">
        <v>259</v>
      </c>
    </row>
    <row r="135" s="2" customFormat="1" ht="24.15" customHeight="1">
      <c r="A135" s="38"/>
      <c r="B135" s="39"/>
      <c r="C135" s="218" t="s">
        <v>262</v>
      </c>
      <c r="D135" s="218" t="s">
        <v>183</v>
      </c>
      <c r="E135" s="219" t="s">
        <v>4059</v>
      </c>
      <c r="F135" s="220" t="s">
        <v>4060</v>
      </c>
      <c r="G135" s="221" t="s">
        <v>4031</v>
      </c>
      <c r="H135" s="222">
        <v>1</v>
      </c>
      <c r="I135" s="223"/>
      <c r="J135" s="224">
        <f>ROUND(I135*H135,2)</f>
        <v>0</v>
      </c>
      <c r="K135" s="220" t="s">
        <v>729</v>
      </c>
      <c r="L135" s="44"/>
      <c r="M135" s="225" t="s">
        <v>1</v>
      </c>
      <c r="N135" s="226" t="s">
        <v>45</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188</v>
      </c>
      <c r="AT135" s="229" t="s">
        <v>183</v>
      </c>
      <c r="AU135" s="229" t="s">
        <v>86</v>
      </c>
      <c r="AY135" s="17" t="s">
        <v>181</v>
      </c>
      <c r="BE135" s="230">
        <f>IF(N135="základní",J135,0)</f>
        <v>0</v>
      </c>
      <c r="BF135" s="230">
        <f>IF(N135="snížená",J135,0)</f>
        <v>0</v>
      </c>
      <c r="BG135" s="230">
        <f>IF(N135="zákl. přenesená",J135,0)</f>
        <v>0</v>
      </c>
      <c r="BH135" s="230">
        <f>IF(N135="sníž. přenesená",J135,0)</f>
        <v>0</v>
      </c>
      <c r="BI135" s="230">
        <f>IF(N135="nulová",J135,0)</f>
        <v>0</v>
      </c>
      <c r="BJ135" s="17" t="s">
        <v>127</v>
      </c>
      <c r="BK135" s="230">
        <f>ROUND(I135*H135,2)</f>
        <v>0</v>
      </c>
      <c r="BL135" s="17" t="s">
        <v>188</v>
      </c>
      <c r="BM135" s="229" t="s">
        <v>265</v>
      </c>
    </row>
    <row r="136" s="2" customFormat="1" ht="24.15" customHeight="1">
      <c r="A136" s="38"/>
      <c r="B136" s="39"/>
      <c r="C136" s="218" t="s">
        <v>228</v>
      </c>
      <c r="D136" s="218" t="s">
        <v>183</v>
      </c>
      <c r="E136" s="219" t="s">
        <v>4061</v>
      </c>
      <c r="F136" s="220" t="s">
        <v>4062</v>
      </c>
      <c r="G136" s="221" t="s">
        <v>4031</v>
      </c>
      <c r="H136" s="222">
        <v>1</v>
      </c>
      <c r="I136" s="223"/>
      <c r="J136" s="224">
        <f>ROUND(I136*H136,2)</f>
        <v>0</v>
      </c>
      <c r="K136" s="220" t="s">
        <v>729</v>
      </c>
      <c r="L136" s="44"/>
      <c r="M136" s="225" t="s">
        <v>1</v>
      </c>
      <c r="N136" s="226" t="s">
        <v>45</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188</v>
      </c>
      <c r="AT136" s="229" t="s">
        <v>183</v>
      </c>
      <c r="AU136" s="229" t="s">
        <v>86</v>
      </c>
      <c r="AY136" s="17" t="s">
        <v>181</v>
      </c>
      <c r="BE136" s="230">
        <f>IF(N136="základní",J136,0)</f>
        <v>0</v>
      </c>
      <c r="BF136" s="230">
        <f>IF(N136="snížená",J136,0)</f>
        <v>0</v>
      </c>
      <c r="BG136" s="230">
        <f>IF(N136="zákl. přenesená",J136,0)</f>
        <v>0</v>
      </c>
      <c r="BH136" s="230">
        <f>IF(N136="sníž. přenesená",J136,0)</f>
        <v>0</v>
      </c>
      <c r="BI136" s="230">
        <f>IF(N136="nulová",J136,0)</f>
        <v>0</v>
      </c>
      <c r="BJ136" s="17" t="s">
        <v>127</v>
      </c>
      <c r="BK136" s="230">
        <f>ROUND(I136*H136,2)</f>
        <v>0</v>
      </c>
      <c r="BL136" s="17" t="s">
        <v>188</v>
      </c>
      <c r="BM136" s="229" t="s">
        <v>269</v>
      </c>
    </row>
    <row r="137" s="2" customFormat="1" ht="24.15" customHeight="1">
      <c r="A137" s="38"/>
      <c r="B137" s="39"/>
      <c r="C137" s="218" t="s">
        <v>275</v>
      </c>
      <c r="D137" s="218" t="s">
        <v>183</v>
      </c>
      <c r="E137" s="219" t="s">
        <v>4063</v>
      </c>
      <c r="F137" s="220" t="s">
        <v>4064</v>
      </c>
      <c r="G137" s="221" t="s">
        <v>4031</v>
      </c>
      <c r="H137" s="222">
        <v>1</v>
      </c>
      <c r="I137" s="223"/>
      <c r="J137" s="224">
        <f>ROUND(I137*H137,2)</f>
        <v>0</v>
      </c>
      <c r="K137" s="220" t="s">
        <v>729</v>
      </c>
      <c r="L137" s="44"/>
      <c r="M137" s="225" t="s">
        <v>1</v>
      </c>
      <c r="N137" s="226" t="s">
        <v>45</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188</v>
      </c>
      <c r="AT137" s="229" t="s">
        <v>183</v>
      </c>
      <c r="AU137" s="229" t="s">
        <v>86</v>
      </c>
      <c r="AY137" s="17" t="s">
        <v>181</v>
      </c>
      <c r="BE137" s="230">
        <f>IF(N137="základní",J137,0)</f>
        <v>0</v>
      </c>
      <c r="BF137" s="230">
        <f>IF(N137="snížená",J137,0)</f>
        <v>0</v>
      </c>
      <c r="BG137" s="230">
        <f>IF(N137="zákl. přenesená",J137,0)</f>
        <v>0</v>
      </c>
      <c r="BH137" s="230">
        <f>IF(N137="sníž. přenesená",J137,0)</f>
        <v>0</v>
      </c>
      <c r="BI137" s="230">
        <f>IF(N137="nulová",J137,0)</f>
        <v>0</v>
      </c>
      <c r="BJ137" s="17" t="s">
        <v>127</v>
      </c>
      <c r="BK137" s="230">
        <f>ROUND(I137*H137,2)</f>
        <v>0</v>
      </c>
      <c r="BL137" s="17" t="s">
        <v>188</v>
      </c>
      <c r="BM137" s="229" t="s">
        <v>278</v>
      </c>
    </row>
    <row r="138" s="2" customFormat="1" ht="24.15" customHeight="1">
      <c r="A138" s="38"/>
      <c r="B138" s="39"/>
      <c r="C138" s="218" t="s">
        <v>236</v>
      </c>
      <c r="D138" s="218" t="s">
        <v>183</v>
      </c>
      <c r="E138" s="219" t="s">
        <v>4065</v>
      </c>
      <c r="F138" s="220" t="s">
        <v>4066</v>
      </c>
      <c r="G138" s="221" t="s">
        <v>4031</v>
      </c>
      <c r="H138" s="222">
        <v>1</v>
      </c>
      <c r="I138" s="223"/>
      <c r="J138" s="224">
        <f>ROUND(I138*H138,2)</f>
        <v>0</v>
      </c>
      <c r="K138" s="220" t="s">
        <v>729</v>
      </c>
      <c r="L138" s="44"/>
      <c r="M138" s="225" t="s">
        <v>1</v>
      </c>
      <c r="N138" s="226" t="s">
        <v>45</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188</v>
      </c>
      <c r="AT138" s="229" t="s">
        <v>183</v>
      </c>
      <c r="AU138" s="229" t="s">
        <v>86</v>
      </c>
      <c r="AY138" s="17" t="s">
        <v>181</v>
      </c>
      <c r="BE138" s="230">
        <f>IF(N138="základní",J138,0)</f>
        <v>0</v>
      </c>
      <c r="BF138" s="230">
        <f>IF(N138="snížená",J138,0)</f>
        <v>0</v>
      </c>
      <c r="BG138" s="230">
        <f>IF(N138="zákl. přenesená",J138,0)</f>
        <v>0</v>
      </c>
      <c r="BH138" s="230">
        <f>IF(N138="sníž. přenesená",J138,0)</f>
        <v>0</v>
      </c>
      <c r="BI138" s="230">
        <f>IF(N138="nulová",J138,0)</f>
        <v>0</v>
      </c>
      <c r="BJ138" s="17" t="s">
        <v>127</v>
      </c>
      <c r="BK138" s="230">
        <f>ROUND(I138*H138,2)</f>
        <v>0</v>
      </c>
      <c r="BL138" s="17" t="s">
        <v>188</v>
      </c>
      <c r="BM138" s="229" t="s">
        <v>283</v>
      </c>
    </row>
    <row r="139" s="2" customFormat="1" ht="24.15" customHeight="1">
      <c r="A139" s="38"/>
      <c r="B139" s="39"/>
      <c r="C139" s="218" t="s">
        <v>286</v>
      </c>
      <c r="D139" s="218" t="s">
        <v>183</v>
      </c>
      <c r="E139" s="219" t="s">
        <v>4067</v>
      </c>
      <c r="F139" s="220" t="s">
        <v>4068</v>
      </c>
      <c r="G139" s="221" t="s">
        <v>4031</v>
      </c>
      <c r="H139" s="222">
        <v>1</v>
      </c>
      <c r="I139" s="223"/>
      <c r="J139" s="224">
        <f>ROUND(I139*H139,2)</f>
        <v>0</v>
      </c>
      <c r="K139" s="220" t="s">
        <v>729</v>
      </c>
      <c r="L139" s="44"/>
      <c r="M139" s="225" t="s">
        <v>1</v>
      </c>
      <c r="N139" s="226" t="s">
        <v>45</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188</v>
      </c>
      <c r="AT139" s="229" t="s">
        <v>183</v>
      </c>
      <c r="AU139" s="229" t="s">
        <v>86</v>
      </c>
      <c r="AY139" s="17" t="s">
        <v>181</v>
      </c>
      <c r="BE139" s="230">
        <f>IF(N139="základní",J139,0)</f>
        <v>0</v>
      </c>
      <c r="BF139" s="230">
        <f>IF(N139="snížená",J139,0)</f>
        <v>0</v>
      </c>
      <c r="BG139" s="230">
        <f>IF(N139="zákl. přenesená",J139,0)</f>
        <v>0</v>
      </c>
      <c r="BH139" s="230">
        <f>IF(N139="sníž. přenesená",J139,0)</f>
        <v>0</v>
      </c>
      <c r="BI139" s="230">
        <f>IF(N139="nulová",J139,0)</f>
        <v>0</v>
      </c>
      <c r="BJ139" s="17" t="s">
        <v>127</v>
      </c>
      <c r="BK139" s="230">
        <f>ROUND(I139*H139,2)</f>
        <v>0</v>
      </c>
      <c r="BL139" s="17" t="s">
        <v>188</v>
      </c>
      <c r="BM139" s="229" t="s">
        <v>289</v>
      </c>
    </row>
    <row r="140" s="2" customFormat="1" ht="24.15" customHeight="1">
      <c r="A140" s="38"/>
      <c r="B140" s="39"/>
      <c r="C140" s="218" t="s">
        <v>242</v>
      </c>
      <c r="D140" s="218" t="s">
        <v>183</v>
      </c>
      <c r="E140" s="219" t="s">
        <v>4069</v>
      </c>
      <c r="F140" s="220" t="s">
        <v>4070</v>
      </c>
      <c r="G140" s="221" t="s">
        <v>4031</v>
      </c>
      <c r="H140" s="222">
        <v>1</v>
      </c>
      <c r="I140" s="223"/>
      <c r="J140" s="224">
        <f>ROUND(I140*H140,2)</f>
        <v>0</v>
      </c>
      <c r="K140" s="220" t="s">
        <v>729</v>
      </c>
      <c r="L140" s="44"/>
      <c r="M140" s="225" t="s">
        <v>1</v>
      </c>
      <c r="N140" s="226" t="s">
        <v>45</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188</v>
      </c>
      <c r="AT140" s="229" t="s">
        <v>183</v>
      </c>
      <c r="AU140" s="229" t="s">
        <v>86</v>
      </c>
      <c r="AY140" s="17" t="s">
        <v>181</v>
      </c>
      <c r="BE140" s="230">
        <f>IF(N140="základní",J140,0)</f>
        <v>0</v>
      </c>
      <c r="BF140" s="230">
        <f>IF(N140="snížená",J140,0)</f>
        <v>0</v>
      </c>
      <c r="BG140" s="230">
        <f>IF(N140="zákl. přenesená",J140,0)</f>
        <v>0</v>
      </c>
      <c r="BH140" s="230">
        <f>IF(N140="sníž. přenesená",J140,0)</f>
        <v>0</v>
      </c>
      <c r="BI140" s="230">
        <f>IF(N140="nulová",J140,0)</f>
        <v>0</v>
      </c>
      <c r="BJ140" s="17" t="s">
        <v>127</v>
      </c>
      <c r="BK140" s="230">
        <f>ROUND(I140*H140,2)</f>
        <v>0</v>
      </c>
      <c r="BL140" s="17" t="s">
        <v>188</v>
      </c>
      <c r="BM140" s="229" t="s">
        <v>293</v>
      </c>
    </row>
    <row r="141" s="2" customFormat="1" ht="24.15" customHeight="1">
      <c r="A141" s="38"/>
      <c r="B141" s="39"/>
      <c r="C141" s="218" t="s">
        <v>7</v>
      </c>
      <c r="D141" s="218" t="s">
        <v>183</v>
      </c>
      <c r="E141" s="219" t="s">
        <v>4071</v>
      </c>
      <c r="F141" s="220" t="s">
        <v>4072</v>
      </c>
      <c r="G141" s="221" t="s">
        <v>4031</v>
      </c>
      <c r="H141" s="222">
        <v>1</v>
      </c>
      <c r="I141" s="223"/>
      <c r="J141" s="224">
        <f>ROUND(I141*H141,2)</f>
        <v>0</v>
      </c>
      <c r="K141" s="220" t="s">
        <v>729</v>
      </c>
      <c r="L141" s="44"/>
      <c r="M141" s="225" t="s">
        <v>1</v>
      </c>
      <c r="N141" s="226" t="s">
        <v>45</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188</v>
      </c>
      <c r="AT141" s="229" t="s">
        <v>183</v>
      </c>
      <c r="AU141" s="229" t="s">
        <v>86</v>
      </c>
      <c r="AY141" s="17" t="s">
        <v>181</v>
      </c>
      <c r="BE141" s="230">
        <f>IF(N141="základní",J141,0)</f>
        <v>0</v>
      </c>
      <c r="BF141" s="230">
        <f>IF(N141="snížená",J141,0)</f>
        <v>0</v>
      </c>
      <c r="BG141" s="230">
        <f>IF(N141="zákl. přenesená",J141,0)</f>
        <v>0</v>
      </c>
      <c r="BH141" s="230">
        <f>IF(N141="sníž. přenesená",J141,0)</f>
        <v>0</v>
      </c>
      <c r="BI141" s="230">
        <f>IF(N141="nulová",J141,0)</f>
        <v>0</v>
      </c>
      <c r="BJ141" s="17" t="s">
        <v>127</v>
      </c>
      <c r="BK141" s="230">
        <f>ROUND(I141*H141,2)</f>
        <v>0</v>
      </c>
      <c r="BL141" s="17" t="s">
        <v>188</v>
      </c>
      <c r="BM141" s="229" t="s">
        <v>298</v>
      </c>
    </row>
    <row r="142" s="2" customFormat="1" ht="24.15" customHeight="1">
      <c r="A142" s="38"/>
      <c r="B142" s="39"/>
      <c r="C142" s="218" t="s">
        <v>247</v>
      </c>
      <c r="D142" s="218" t="s">
        <v>183</v>
      </c>
      <c r="E142" s="219" t="s">
        <v>4073</v>
      </c>
      <c r="F142" s="220" t="s">
        <v>4074</v>
      </c>
      <c r="G142" s="221" t="s">
        <v>4031</v>
      </c>
      <c r="H142" s="222">
        <v>1</v>
      </c>
      <c r="I142" s="223"/>
      <c r="J142" s="224">
        <f>ROUND(I142*H142,2)</f>
        <v>0</v>
      </c>
      <c r="K142" s="220" t="s">
        <v>729</v>
      </c>
      <c r="L142" s="44"/>
      <c r="M142" s="284" t="s">
        <v>1</v>
      </c>
      <c r="N142" s="285" t="s">
        <v>45</v>
      </c>
      <c r="O142" s="282"/>
      <c r="P142" s="286">
        <f>O142*H142</f>
        <v>0</v>
      </c>
      <c r="Q142" s="286">
        <v>0</v>
      </c>
      <c r="R142" s="286">
        <f>Q142*H142</f>
        <v>0</v>
      </c>
      <c r="S142" s="286">
        <v>0</v>
      </c>
      <c r="T142" s="287">
        <f>S142*H142</f>
        <v>0</v>
      </c>
      <c r="U142" s="38"/>
      <c r="V142" s="38"/>
      <c r="W142" s="38"/>
      <c r="X142" s="38"/>
      <c r="Y142" s="38"/>
      <c r="Z142" s="38"/>
      <c r="AA142" s="38"/>
      <c r="AB142" s="38"/>
      <c r="AC142" s="38"/>
      <c r="AD142" s="38"/>
      <c r="AE142" s="38"/>
      <c r="AR142" s="229" t="s">
        <v>188</v>
      </c>
      <c r="AT142" s="229" t="s">
        <v>183</v>
      </c>
      <c r="AU142" s="229" t="s">
        <v>86</v>
      </c>
      <c r="AY142" s="17" t="s">
        <v>181</v>
      </c>
      <c r="BE142" s="230">
        <f>IF(N142="základní",J142,0)</f>
        <v>0</v>
      </c>
      <c r="BF142" s="230">
        <f>IF(N142="snížená",J142,0)</f>
        <v>0</v>
      </c>
      <c r="BG142" s="230">
        <f>IF(N142="zákl. přenesená",J142,0)</f>
        <v>0</v>
      </c>
      <c r="BH142" s="230">
        <f>IF(N142="sníž. přenesená",J142,0)</f>
        <v>0</v>
      </c>
      <c r="BI142" s="230">
        <f>IF(N142="nulová",J142,0)</f>
        <v>0</v>
      </c>
      <c r="BJ142" s="17" t="s">
        <v>127</v>
      </c>
      <c r="BK142" s="230">
        <f>ROUND(I142*H142,2)</f>
        <v>0</v>
      </c>
      <c r="BL142" s="17" t="s">
        <v>188</v>
      </c>
      <c r="BM142" s="229" t="s">
        <v>305</v>
      </c>
    </row>
    <row r="143" s="2" customFormat="1" ht="6.96" customHeight="1">
      <c r="A143" s="38"/>
      <c r="B143" s="66"/>
      <c r="C143" s="67"/>
      <c r="D143" s="67"/>
      <c r="E143" s="67"/>
      <c r="F143" s="67"/>
      <c r="G143" s="67"/>
      <c r="H143" s="67"/>
      <c r="I143" s="67"/>
      <c r="J143" s="67"/>
      <c r="K143" s="67"/>
      <c r="L143" s="44"/>
      <c r="M143" s="38"/>
      <c r="O143" s="38"/>
      <c r="P143" s="38"/>
      <c r="Q143" s="38"/>
      <c r="R143" s="38"/>
      <c r="S143" s="38"/>
      <c r="T143" s="38"/>
      <c r="U143" s="38"/>
      <c r="V143" s="38"/>
      <c r="W143" s="38"/>
      <c r="X143" s="38"/>
      <c r="Y143" s="38"/>
      <c r="Z143" s="38"/>
      <c r="AA143" s="38"/>
      <c r="AB143" s="38"/>
      <c r="AC143" s="38"/>
      <c r="AD143" s="38"/>
      <c r="AE143" s="38"/>
    </row>
  </sheetData>
  <sheetProtection sheet="1" autoFilter="0" formatColumns="0" formatRows="0" objects="1" scenarios="1" spinCount="100000" saltValue="N7kZem4sLqXgOO7GrRmV9BfMQQeqU4rTLMdgM/PdXkUHUn3L9LVey2AmCD2uUKTu7TviP7clZG4R7XiimzzUpw==" hashValue="H8w5rb7uWYORbk48CKThWq/pe8Eq2Wj2I5uilt/nhS9J0JkLmUHCkhBZbIT8yRVeu/wyLZTgrIAyBxKn8x3z1A==" algorithmName="SHA-512" password="C24F"/>
  <autoFilter ref="C117:K142"/>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Jaroslav Dvořák</dc:creator>
  <cp:lastModifiedBy>Jaroslav Dvořák</cp:lastModifiedBy>
  <dcterms:created xsi:type="dcterms:W3CDTF">2025-03-29T07:55:56Z</dcterms:created>
  <dcterms:modified xsi:type="dcterms:W3CDTF">2025-03-29T07:56:11Z</dcterms:modified>
</cp:coreProperties>
</file>