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2\221001_DC Veslá srážkové vody\01 DUR\02 PDF\F_Rozpočet a soupis\"/>
    </mc:Choice>
  </mc:AlternateContent>
  <xr:revisionPtr revIDLastSave="0" documentId="13_ncr:11_{45D00F14-3D19-4A80-B4ED-CF0F68E0D8D5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1 Pol" sheetId="12" r:id="rId4"/>
    <sheet name="1 1 Pol" sheetId="13" r:id="rId5"/>
    <sheet name="2 1 Pol" sheetId="14" r:id="rId6"/>
    <sheet name="3 1 Pol" sheetId="15" r:id="rId7"/>
  </sheets>
  <externalReferences>
    <externalReference r:id="rId8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1 Pol'!$1:$7</definedName>
    <definedName name="_xlnm.Print_Titles" localSheetId="4">'1 1 Pol'!$1:$7</definedName>
    <definedName name="_xlnm.Print_Titles" localSheetId="5">'2 1 Pol'!$1:$7</definedName>
    <definedName name="_xlnm.Print_Titles" localSheetId="6">'3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1 Pol'!$A$1:$Y$54</definedName>
    <definedName name="_xlnm.Print_Area" localSheetId="4">'1 1 Pol'!$A$1:$Y$472</definedName>
    <definedName name="_xlnm.Print_Area" localSheetId="5">'2 1 Pol'!$A$1:$Y$330</definedName>
    <definedName name="_xlnm.Print_Area" localSheetId="6">'3 1 Pol'!$A$1:$Y$410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6" i="1" l="1"/>
  <c r="I75" i="1"/>
  <c r="I74" i="1"/>
  <c r="I73" i="1"/>
  <c r="I72" i="1"/>
  <c r="I71" i="1"/>
  <c r="I70" i="1"/>
  <c r="I69" i="1"/>
  <c r="I68" i="1"/>
  <c r="I67" i="1"/>
  <c r="I66" i="1"/>
  <c r="I65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409" i="15"/>
  <c r="BA208" i="15"/>
  <c r="BA202" i="15"/>
  <c r="BA197" i="15"/>
  <c r="BA140" i="15"/>
  <c r="BA121" i="15"/>
  <c r="BA83" i="15"/>
  <c r="BA68" i="15"/>
  <c r="BA50" i="15"/>
  <c r="BA37" i="15"/>
  <c r="BA35" i="15"/>
  <c r="BA21" i="15"/>
  <c r="BA19" i="15"/>
  <c r="BA15" i="15"/>
  <c r="BA10" i="15"/>
  <c r="G9" i="15"/>
  <c r="M9" i="15" s="1"/>
  <c r="I9" i="15"/>
  <c r="K9" i="15"/>
  <c r="K8" i="15" s="1"/>
  <c r="O9" i="15"/>
  <c r="O8" i="15" s="1"/>
  <c r="Q9" i="15"/>
  <c r="Q8" i="15" s="1"/>
  <c r="V9" i="15"/>
  <c r="V8" i="15" s="1"/>
  <c r="G14" i="15"/>
  <c r="I14" i="15"/>
  <c r="K14" i="15"/>
  <c r="M14" i="15"/>
  <c r="O14" i="15"/>
  <c r="Q14" i="15"/>
  <c r="V14" i="15"/>
  <c r="G18" i="15"/>
  <c r="I18" i="15"/>
  <c r="K18" i="15"/>
  <c r="M18" i="15"/>
  <c r="O18" i="15"/>
  <c r="Q18" i="15"/>
  <c r="V18" i="15"/>
  <c r="G20" i="15"/>
  <c r="I20" i="15"/>
  <c r="I8" i="15" s="1"/>
  <c r="K20" i="15"/>
  <c r="M20" i="15"/>
  <c r="O20" i="15"/>
  <c r="Q20" i="15"/>
  <c r="V20" i="15"/>
  <c r="G34" i="15"/>
  <c r="I34" i="15"/>
  <c r="K34" i="15"/>
  <c r="M34" i="15"/>
  <c r="O34" i="15"/>
  <c r="Q34" i="15"/>
  <c r="V34" i="15"/>
  <c r="G36" i="15"/>
  <c r="I36" i="15"/>
  <c r="K36" i="15"/>
  <c r="M36" i="15"/>
  <c r="O36" i="15"/>
  <c r="Q36" i="15"/>
  <c r="V36" i="15"/>
  <c r="G49" i="15"/>
  <c r="M49" i="15" s="1"/>
  <c r="I49" i="15"/>
  <c r="K49" i="15"/>
  <c r="O49" i="15"/>
  <c r="Q49" i="15"/>
  <c r="V49" i="15"/>
  <c r="G51" i="15"/>
  <c r="M51" i="15" s="1"/>
  <c r="I51" i="15"/>
  <c r="K51" i="15"/>
  <c r="O51" i="15"/>
  <c r="Q51" i="15"/>
  <c r="V51" i="15"/>
  <c r="G65" i="15"/>
  <c r="M65" i="15" s="1"/>
  <c r="I65" i="15"/>
  <c r="K65" i="15"/>
  <c r="O65" i="15"/>
  <c r="Q65" i="15"/>
  <c r="V65" i="15"/>
  <c r="G67" i="15"/>
  <c r="I67" i="15"/>
  <c r="K67" i="15"/>
  <c r="M67" i="15"/>
  <c r="O67" i="15"/>
  <c r="Q67" i="15"/>
  <c r="V67" i="15"/>
  <c r="G82" i="15"/>
  <c r="I82" i="15"/>
  <c r="K82" i="15"/>
  <c r="M82" i="15"/>
  <c r="O82" i="15"/>
  <c r="Q82" i="15"/>
  <c r="V82" i="15"/>
  <c r="G85" i="15"/>
  <c r="I85" i="15"/>
  <c r="K85" i="15"/>
  <c r="M85" i="15"/>
  <c r="O85" i="15"/>
  <c r="Q85" i="15"/>
  <c r="V85" i="15"/>
  <c r="G93" i="15"/>
  <c r="I93" i="15"/>
  <c r="K93" i="15"/>
  <c r="M93" i="15"/>
  <c r="O93" i="15"/>
  <c r="Q93" i="15"/>
  <c r="V93" i="15"/>
  <c r="G96" i="15"/>
  <c r="I96" i="15"/>
  <c r="K96" i="15"/>
  <c r="M96" i="15"/>
  <c r="O96" i="15"/>
  <c r="Q96" i="15"/>
  <c r="V96" i="15"/>
  <c r="G104" i="15"/>
  <c r="I104" i="15"/>
  <c r="K104" i="15"/>
  <c r="M104" i="15"/>
  <c r="O104" i="15"/>
  <c r="Q104" i="15"/>
  <c r="V104" i="15"/>
  <c r="G120" i="15"/>
  <c r="M120" i="15" s="1"/>
  <c r="I120" i="15"/>
  <c r="K120" i="15"/>
  <c r="O120" i="15"/>
  <c r="Q120" i="15"/>
  <c r="V120" i="15"/>
  <c r="G134" i="15"/>
  <c r="M134" i="15" s="1"/>
  <c r="I134" i="15"/>
  <c r="K134" i="15"/>
  <c r="O134" i="15"/>
  <c r="Q134" i="15"/>
  <c r="V134" i="15"/>
  <c r="G139" i="15"/>
  <c r="I139" i="15"/>
  <c r="K139" i="15"/>
  <c r="M139" i="15"/>
  <c r="O139" i="15"/>
  <c r="Q139" i="15"/>
  <c r="V139" i="15"/>
  <c r="G141" i="15"/>
  <c r="I141" i="15"/>
  <c r="K141" i="15"/>
  <c r="M141" i="15"/>
  <c r="O141" i="15"/>
  <c r="Q141" i="15"/>
  <c r="V141" i="15"/>
  <c r="G143" i="15"/>
  <c r="I143" i="15"/>
  <c r="K143" i="15"/>
  <c r="M143" i="15"/>
  <c r="O143" i="15"/>
  <c r="Q143" i="15"/>
  <c r="V143" i="15"/>
  <c r="G151" i="15"/>
  <c r="I151" i="15"/>
  <c r="K151" i="15"/>
  <c r="M151" i="15"/>
  <c r="O151" i="15"/>
  <c r="Q151" i="15"/>
  <c r="V151" i="15"/>
  <c r="G159" i="15"/>
  <c r="I159" i="15"/>
  <c r="V159" i="15"/>
  <c r="G160" i="15"/>
  <c r="M160" i="15" s="1"/>
  <c r="M159" i="15" s="1"/>
  <c r="I160" i="15"/>
  <c r="K160" i="15"/>
  <c r="O160" i="15"/>
  <c r="Q160" i="15"/>
  <c r="V160" i="15"/>
  <c r="G175" i="15"/>
  <c r="M175" i="15" s="1"/>
  <c r="I175" i="15"/>
  <c r="K175" i="15"/>
  <c r="K159" i="15" s="1"/>
  <c r="O175" i="15"/>
  <c r="O159" i="15" s="1"/>
  <c r="Q175" i="15"/>
  <c r="Q159" i="15" s="1"/>
  <c r="V175" i="15"/>
  <c r="G189" i="15"/>
  <c r="I189" i="15"/>
  <c r="K189" i="15"/>
  <c r="M189" i="15"/>
  <c r="O189" i="15"/>
  <c r="O188" i="15" s="1"/>
  <c r="Q189" i="15"/>
  <c r="V189" i="15"/>
  <c r="V188" i="15" s="1"/>
  <c r="G194" i="15"/>
  <c r="I194" i="15"/>
  <c r="K194" i="15"/>
  <c r="K188" i="15" s="1"/>
  <c r="M194" i="15"/>
  <c r="O194" i="15"/>
  <c r="Q194" i="15"/>
  <c r="V194" i="15"/>
  <c r="G196" i="15"/>
  <c r="I196" i="15"/>
  <c r="K196" i="15"/>
  <c r="M196" i="15"/>
  <c r="O196" i="15"/>
  <c r="Q196" i="15"/>
  <c r="V196" i="15"/>
  <c r="G199" i="15"/>
  <c r="I199" i="15"/>
  <c r="K199" i="15"/>
  <c r="M199" i="15"/>
  <c r="O199" i="15"/>
  <c r="Q199" i="15"/>
  <c r="Q188" i="15" s="1"/>
  <c r="V199" i="15"/>
  <c r="G201" i="15"/>
  <c r="I201" i="15"/>
  <c r="K201" i="15"/>
  <c r="M201" i="15"/>
  <c r="O201" i="15"/>
  <c r="Q201" i="15"/>
  <c r="V201" i="15"/>
  <c r="G204" i="15"/>
  <c r="I204" i="15"/>
  <c r="K204" i="15"/>
  <c r="M204" i="15"/>
  <c r="O204" i="15"/>
  <c r="Q204" i="15"/>
  <c r="V204" i="15"/>
  <c r="G207" i="15"/>
  <c r="M207" i="15" s="1"/>
  <c r="I207" i="15"/>
  <c r="K207" i="15"/>
  <c r="O207" i="15"/>
  <c r="Q207" i="15"/>
  <c r="V207" i="15"/>
  <c r="G210" i="15"/>
  <c r="I210" i="15"/>
  <c r="K210" i="15"/>
  <c r="M210" i="15"/>
  <c r="O210" i="15"/>
  <c r="Q210" i="15"/>
  <c r="V210" i="15"/>
  <c r="G219" i="15"/>
  <c r="I219" i="15"/>
  <c r="K219" i="15"/>
  <c r="M219" i="15"/>
  <c r="O219" i="15"/>
  <c r="Q219" i="15"/>
  <c r="V219" i="15"/>
  <c r="G227" i="15"/>
  <c r="I227" i="15"/>
  <c r="K227" i="15"/>
  <c r="M227" i="15"/>
  <c r="O227" i="15"/>
  <c r="Q227" i="15"/>
  <c r="V227" i="15"/>
  <c r="G235" i="15"/>
  <c r="I235" i="15"/>
  <c r="K235" i="15"/>
  <c r="M235" i="15"/>
  <c r="O235" i="15"/>
  <c r="Q235" i="15"/>
  <c r="V235" i="15"/>
  <c r="G238" i="15"/>
  <c r="I238" i="15"/>
  <c r="K238" i="15"/>
  <c r="M238" i="15"/>
  <c r="O238" i="15"/>
  <c r="Q238" i="15"/>
  <c r="V238" i="15"/>
  <c r="G240" i="15"/>
  <c r="M240" i="15" s="1"/>
  <c r="I240" i="15"/>
  <c r="K240" i="15"/>
  <c r="O240" i="15"/>
  <c r="Q240" i="15"/>
  <c r="V240" i="15"/>
  <c r="G242" i="15"/>
  <c r="M242" i="15" s="1"/>
  <c r="I242" i="15"/>
  <c r="K242" i="15"/>
  <c r="O242" i="15"/>
  <c r="Q242" i="15"/>
  <c r="V242" i="15"/>
  <c r="G244" i="15"/>
  <c r="M244" i="15" s="1"/>
  <c r="I244" i="15"/>
  <c r="K244" i="15"/>
  <c r="O244" i="15"/>
  <c r="Q244" i="15"/>
  <c r="V244" i="15"/>
  <c r="G245" i="15"/>
  <c r="M245" i="15" s="1"/>
  <c r="I245" i="15"/>
  <c r="I188" i="15" s="1"/>
  <c r="K245" i="15"/>
  <c r="O245" i="15"/>
  <c r="Q245" i="15"/>
  <c r="V245" i="15"/>
  <c r="G246" i="15"/>
  <c r="I246" i="15"/>
  <c r="K246" i="15"/>
  <c r="M246" i="15"/>
  <c r="O246" i="15"/>
  <c r="Q246" i="15"/>
  <c r="V246" i="15"/>
  <c r="G249" i="15"/>
  <c r="I249" i="15"/>
  <c r="K249" i="15"/>
  <c r="M249" i="15"/>
  <c r="O249" i="15"/>
  <c r="Q249" i="15"/>
  <c r="Q248" i="15" s="1"/>
  <c r="V249" i="15"/>
  <c r="V248" i="15" s="1"/>
  <c r="G253" i="15"/>
  <c r="I253" i="15"/>
  <c r="I248" i="15" s="1"/>
  <c r="K253" i="15"/>
  <c r="K248" i="15" s="1"/>
  <c r="M253" i="15"/>
  <c r="O253" i="15"/>
  <c r="O248" i="15" s="1"/>
  <c r="Q253" i="15"/>
  <c r="V253" i="15"/>
  <c r="G263" i="15"/>
  <c r="I263" i="15"/>
  <c r="K263" i="15"/>
  <c r="M263" i="15"/>
  <c r="O263" i="15"/>
  <c r="Q263" i="15"/>
  <c r="V263" i="15"/>
  <c r="G265" i="15"/>
  <c r="I265" i="15"/>
  <c r="K265" i="15"/>
  <c r="M265" i="15"/>
  <c r="O265" i="15"/>
  <c r="Q265" i="15"/>
  <c r="V265" i="15"/>
  <c r="G267" i="15"/>
  <c r="M267" i="15" s="1"/>
  <c r="I267" i="15"/>
  <c r="K267" i="15"/>
  <c r="O267" i="15"/>
  <c r="Q267" i="15"/>
  <c r="V267" i="15"/>
  <c r="G270" i="15"/>
  <c r="I270" i="15"/>
  <c r="K270" i="15"/>
  <c r="M270" i="15"/>
  <c r="O270" i="15"/>
  <c r="Q270" i="15"/>
  <c r="V270" i="15"/>
  <c r="G272" i="15"/>
  <c r="I272" i="15"/>
  <c r="K272" i="15"/>
  <c r="M272" i="15"/>
  <c r="O272" i="15"/>
  <c r="Q272" i="15"/>
  <c r="V272" i="15"/>
  <c r="G274" i="15"/>
  <c r="I274" i="15"/>
  <c r="K274" i="15"/>
  <c r="M274" i="15"/>
  <c r="O274" i="15"/>
  <c r="Q274" i="15"/>
  <c r="V274" i="15"/>
  <c r="G276" i="15"/>
  <c r="I276" i="15"/>
  <c r="K276" i="15"/>
  <c r="M276" i="15"/>
  <c r="O276" i="15"/>
  <c r="Q276" i="15"/>
  <c r="V276" i="15"/>
  <c r="G278" i="15"/>
  <c r="I278" i="15"/>
  <c r="K278" i="15"/>
  <c r="M278" i="15"/>
  <c r="O278" i="15"/>
  <c r="Q278" i="15"/>
  <c r="V278" i="15"/>
  <c r="G280" i="15"/>
  <c r="I280" i="15"/>
  <c r="K280" i="15"/>
  <c r="M280" i="15"/>
  <c r="O280" i="15"/>
  <c r="Q280" i="15"/>
  <c r="V280" i="15"/>
  <c r="G282" i="15"/>
  <c r="M282" i="15" s="1"/>
  <c r="I282" i="15"/>
  <c r="K282" i="15"/>
  <c r="O282" i="15"/>
  <c r="Q282" i="15"/>
  <c r="V282" i="15"/>
  <c r="G284" i="15"/>
  <c r="M284" i="15" s="1"/>
  <c r="I284" i="15"/>
  <c r="K284" i="15"/>
  <c r="O284" i="15"/>
  <c r="Q284" i="15"/>
  <c r="V284" i="15"/>
  <c r="G286" i="15"/>
  <c r="M286" i="15" s="1"/>
  <c r="I286" i="15"/>
  <c r="K286" i="15"/>
  <c r="O286" i="15"/>
  <c r="Q286" i="15"/>
  <c r="V286" i="15"/>
  <c r="G289" i="15"/>
  <c r="I289" i="15"/>
  <c r="K289" i="15"/>
  <c r="M289" i="15"/>
  <c r="O289" i="15"/>
  <c r="Q289" i="15"/>
  <c r="V289" i="15"/>
  <c r="G290" i="15"/>
  <c r="I290" i="15"/>
  <c r="K290" i="15"/>
  <c r="M290" i="15"/>
  <c r="O290" i="15"/>
  <c r="Q290" i="15"/>
  <c r="V290" i="15"/>
  <c r="G291" i="15"/>
  <c r="I291" i="15"/>
  <c r="K291" i="15"/>
  <c r="M291" i="15"/>
  <c r="O291" i="15"/>
  <c r="Q291" i="15"/>
  <c r="V291" i="15"/>
  <c r="G292" i="15"/>
  <c r="I292" i="15"/>
  <c r="K292" i="15"/>
  <c r="M292" i="15"/>
  <c r="O292" i="15"/>
  <c r="Q292" i="15"/>
  <c r="V292" i="15"/>
  <c r="G293" i="15"/>
  <c r="I293" i="15"/>
  <c r="K293" i="15"/>
  <c r="M293" i="15"/>
  <c r="O293" i="15"/>
  <c r="Q293" i="15"/>
  <c r="V293" i="15"/>
  <c r="G295" i="15"/>
  <c r="M295" i="15" s="1"/>
  <c r="M294" i="15" s="1"/>
  <c r="I295" i="15"/>
  <c r="K295" i="15"/>
  <c r="O295" i="15"/>
  <c r="Q295" i="15"/>
  <c r="V295" i="15"/>
  <c r="G299" i="15"/>
  <c r="I299" i="15"/>
  <c r="K299" i="15"/>
  <c r="K294" i="15" s="1"/>
  <c r="M299" i="15"/>
  <c r="O299" i="15"/>
  <c r="Q299" i="15"/>
  <c r="Q294" i="15" s="1"/>
  <c r="V299" i="15"/>
  <c r="V294" i="15" s="1"/>
  <c r="G301" i="15"/>
  <c r="I301" i="15"/>
  <c r="I294" i="15" s="1"/>
  <c r="K301" i="15"/>
  <c r="M301" i="15"/>
  <c r="O301" i="15"/>
  <c r="Q301" i="15"/>
  <c r="V301" i="15"/>
  <c r="G304" i="15"/>
  <c r="I304" i="15"/>
  <c r="K304" i="15"/>
  <c r="M304" i="15"/>
  <c r="O304" i="15"/>
  <c r="Q304" i="15"/>
  <c r="V304" i="15"/>
  <c r="G306" i="15"/>
  <c r="I306" i="15"/>
  <c r="K306" i="15"/>
  <c r="M306" i="15"/>
  <c r="O306" i="15"/>
  <c r="O294" i="15" s="1"/>
  <c r="Q306" i="15"/>
  <c r="V306" i="15"/>
  <c r="G307" i="15"/>
  <c r="I307" i="15"/>
  <c r="K307" i="15"/>
  <c r="M307" i="15"/>
  <c r="O307" i="15"/>
  <c r="Q307" i="15"/>
  <c r="V307" i="15"/>
  <c r="G308" i="15"/>
  <c r="I308" i="15"/>
  <c r="K308" i="15"/>
  <c r="M308" i="15"/>
  <c r="O308" i="15"/>
  <c r="Q308" i="15"/>
  <c r="V308" i="15"/>
  <c r="G309" i="15"/>
  <c r="M309" i="15" s="1"/>
  <c r="I309" i="15"/>
  <c r="K309" i="15"/>
  <c r="O309" i="15"/>
  <c r="Q309" i="15"/>
  <c r="V309" i="15"/>
  <c r="G317" i="15"/>
  <c r="M317" i="15" s="1"/>
  <c r="M316" i="15" s="1"/>
  <c r="I317" i="15"/>
  <c r="I316" i="15" s="1"/>
  <c r="K317" i="15"/>
  <c r="O317" i="15"/>
  <c r="Q317" i="15"/>
  <c r="V317" i="15"/>
  <c r="G324" i="15"/>
  <c r="I324" i="15"/>
  <c r="K324" i="15"/>
  <c r="M324" i="15"/>
  <c r="O324" i="15"/>
  <c r="O316" i="15" s="1"/>
  <c r="Q324" i="15"/>
  <c r="V324" i="15"/>
  <c r="V316" i="15" s="1"/>
  <c r="G331" i="15"/>
  <c r="I331" i="15"/>
  <c r="K331" i="15"/>
  <c r="K316" i="15" s="1"/>
  <c r="M331" i="15"/>
  <c r="O331" i="15"/>
  <c r="Q331" i="15"/>
  <c r="V331" i="15"/>
  <c r="G333" i="15"/>
  <c r="I333" i="15"/>
  <c r="K333" i="15"/>
  <c r="M333" i="15"/>
  <c r="O333" i="15"/>
  <c r="Q333" i="15"/>
  <c r="V333" i="15"/>
  <c r="G335" i="15"/>
  <c r="I335" i="15"/>
  <c r="K335" i="15"/>
  <c r="M335" i="15"/>
  <c r="O335" i="15"/>
  <c r="Q335" i="15"/>
  <c r="Q316" i="15" s="1"/>
  <c r="V335" i="15"/>
  <c r="G336" i="15"/>
  <c r="I336" i="15"/>
  <c r="K336" i="15"/>
  <c r="M336" i="15"/>
  <c r="O336" i="15"/>
  <c r="Q336" i="15"/>
  <c r="V336" i="15"/>
  <c r="G337" i="15"/>
  <c r="M337" i="15" s="1"/>
  <c r="I337" i="15"/>
  <c r="K337" i="15"/>
  <c r="O337" i="15"/>
  <c r="Q337" i="15"/>
  <c r="V337" i="15"/>
  <c r="G338" i="15"/>
  <c r="M338" i="15" s="1"/>
  <c r="I338" i="15"/>
  <c r="K338" i="15"/>
  <c r="O338" i="15"/>
  <c r="Q338" i="15"/>
  <c r="V338" i="15"/>
  <c r="G344" i="15"/>
  <c r="I344" i="15"/>
  <c r="K344" i="15"/>
  <c r="M344" i="15"/>
  <c r="O344" i="15"/>
  <c r="Q344" i="15"/>
  <c r="V344" i="15"/>
  <c r="G345" i="15"/>
  <c r="I345" i="15"/>
  <c r="K345" i="15"/>
  <c r="M345" i="15"/>
  <c r="O345" i="15"/>
  <c r="Q345" i="15"/>
  <c r="V345" i="15"/>
  <c r="G351" i="15"/>
  <c r="I351" i="15"/>
  <c r="K351" i="15"/>
  <c r="M351" i="15"/>
  <c r="O351" i="15"/>
  <c r="Q351" i="15"/>
  <c r="V351" i="15"/>
  <c r="G353" i="15"/>
  <c r="I353" i="15"/>
  <c r="K353" i="15"/>
  <c r="M353" i="15"/>
  <c r="O353" i="15"/>
  <c r="Q353" i="15"/>
  <c r="V353" i="15"/>
  <c r="G355" i="15"/>
  <c r="M355" i="15" s="1"/>
  <c r="I355" i="15"/>
  <c r="K355" i="15"/>
  <c r="O355" i="15"/>
  <c r="Q355" i="15"/>
  <c r="V355" i="15"/>
  <c r="G356" i="15"/>
  <c r="I356" i="15"/>
  <c r="K356" i="15"/>
  <c r="M356" i="15"/>
  <c r="O356" i="15"/>
  <c r="Q356" i="15"/>
  <c r="V356" i="15"/>
  <c r="G357" i="15"/>
  <c r="M357" i="15" s="1"/>
  <c r="I357" i="15"/>
  <c r="K357" i="15"/>
  <c r="O357" i="15"/>
  <c r="Q357" i="15"/>
  <c r="V357" i="15"/>
  <c r="G358" i="15"/>
  <c r="M358" i="15" s="1"/>
  <c r="I358" i="15"/>
  <c r="K358" i="15"/>
  <c r="O358" i="15"/>
  <c r="Q358" i="15"/>
  <c r="V358" i="15"/>
  <c r="G364" i="15"/>
  <c r="I364" i="15"/>
  <c r="G365" i="15"/>
  <c r="I365" i="15"/>
  <c r="K365" i="15"/>
  <c r="K364" i="15" s="1"/>
  <c r="M365" i="15"/>
  <c r="M364" i="15" s="1"/>
  <c r="O365" i="15"/>
  <c r="O364" i="15" s="1"/>
  <c r="Q365" i="15"/>
  <c r="Q364" i="15" s="1"/>
  <c r="V365" i="15"/>
  <c r="V364" i="15" s="1"/>
  <c r="G368" i="15"/>
  <c r="I368" i="15"/>
  <c r="K368" i="15"/>
  <c r="M368" i="15"/>
  <c r="O368" i="15"/>
  <c r="O367" i="15" s="1"/>
  <c r="Q368" i="15"/>
  <c r="Q367" i="15" s="1"/>
  <c r="V368" i="15"/>
  <c r="V367" i="15" s="1"/>
  <c r="G370" i="15"/>
  <c r="I370" i="15"/>
  <c r="I367" i="15" s="1"/>
  <c r="K370" i="15"/>
  <c r="K367" i="15" s="1"/>
  <c r="M370" i="15"/>
  <c r="O370" i="15"/>
  <c r="Q370" i="15"/>
  <c r="V370" i="15"/>
  <c r="G373" i="15"/>
  <c r="I373" i="15"/>
  <c r="K373" i="15"/>
  <c r="M373" i="15"/>
  <c r="O373" i="15"/>
  <c r="Q373" i="15"/>
  <c r="V373" i="15"/>
  <c r="G375" i="15"/>
  <c r="M375" i="15" s="1"/>
  <c r="M367" i="15" s="1"/>
  <c r="I375" i="15"/>
  <c r="K375" i="15"/>
  <c r="O375" i="15"/>
  <c r="Q375" i="15"/>
  <c r="V375" i="15"/>
  <c r="G378" i="15"/>
  <c r="M378" i="15" s="1"/>
  <c r="I378" i="15"/>
  <c r="K378" i="15"/>
  <c r="O378" i="15"/>
  <c r="Q378" i="15"/>
  <c r="V378" i="15"/>
  <c r="G381" i="15"/>
  <c r="I381" i="15"/>
  <c r="I380" i="15" s="1"/>
  <c r="K381" i="15"/>
  <c r="K380" i="15" s="1"/>
  <c r="M381" i="15"/>
  <c r="O381" i="15"/>
  <c r="Q381" i="15"/>
  <c r="V381" i="15"/>
  <c r="G382" i="15"/>
  <c r="I382" i="15"/>
  <c r="K382" i="15"/>
  <c r="M382" i="15"/>
  <c r="O382" i="15"/>
  <c r="O380" i="15" s="1"/>
  <c r="Q382" i="15"/>
  <c r="Q380" i="15" s="1"/>
  <c r="V382" i="15"/>
  <c r="G383" i="15"/>
  <c r="I383" i="15"/>
  <c r="K383" i="15"/>
  <c r="M383" i="15"/>
  <c r="O383" i="15"/>
  <c r="Q383" i="15"/>
  <c r="V383" i="15"/>
  <c r="G384" i="15"/>
  <c r="I384" i="15"/>
  <c r="K384" i="15"/>
  <c r="M384" i="15"/>
  <c r="O384" i="15"/>
  <c r="Q384" i="15"/>
  <c r="V384" i="15"/>
  <c r="G385" i="15"/>
  <c r="G380" i="15" s="1"/>
  <c r="I385" i="15"/>
  <c r="K385" i="15"/>
  <c r="M385" i="15"/>
  <c r="O385" i="15"/>
  <c r="Q385" i="15"/>
  <c r="V385" i="15"/>
  <c r="V380" i="15" s="1"/>
  <c r="G386" i="15"/>
  <c r="M386" i="15" s="1"/>
  <c r="I386" i="15"/>
  <c r="K386" i="15"/>
  <c r="O386" i="15"/>
  <c r="Q386" i="15"/>
  <c r="V386" i="15"/>
  <c r="G387" i="15"/>
  <c r="M387" i="15" s="1"/>
  <c r="I387" i="15"/>
  <c r="K387" i="15"/>
  <c r="O387" i="15"/>
  <c r="Q387" i="15"/>
  <c r="V387" i="15"/>
  <c r="G388" i="15"/>
  <c r="M388" i="15" s="1"/>
  <c r="I388" i="15"/>
  <c r="K388" i="15"/>
  <c r="O388" i="15"/>
  <c r="Q388" i="15"/>
  <c r="V388" i="15"/>
  <c r="G389" i="15"/>
  <c r="I389" i="15"/>
  <c r="K389" i="15"/>
  <c r="M389" i="15"/>
  <c r="O389" i="15"/>
  <c r="Q389" i="15"/>
  <c r="V389" i="15"/>
  <c r="G390" i="15"/>
  <c r="I390" i="15"/>
  <c r="K390" i="15"/>
  <c r="M390" i="15"/>
  <c r="O390" i="15"/>
  <c r="Q390" i="15"/>
  <c r="V390" i="15"/>
  <c r="G391" i="15"/>
  <c r="I391" i="15"/>
  <c r="K391" i="15"/>
  <c r="M391" i="15"/>
  <c r="O391" i="15"/>
  <c r="Q391" i="15"/>
  <c r="V391" i="15"/>
  <c r="Q392" i="15"/>
  <c r="G393" i="15"/>
  <c r="I393" i="15"/>
  <c r="K393" i="15"/>
  <c r="M393" i="15"/>
  <c r="O393" i="15"/>
  <c r="Q393" i="15"/>
  <c r="V393" i="15"/>
  <c r="V392" i="15" s="1"/>
  <c r="G394" i="15"/>
  <c r="M394" i="15" s="1"/>
  <c r="I394" i="15"/>
  <c r="I392" i="15" s="1"/>
  <c r="K394" i="15"/>
  <c r="O394" i="15"/>
  <c r="O392" i="15" s="1"/>
  <c r="Q394" i="15"/>
  <c r="V394" i="15"/>
  <c r="G395" i="15"/>
  <c r="M395" i="15" s="1"/>
  <c r="I395" i="15"/>
  <c r="K395" i="15"/>
  <c r="O395" i="15"/>
  <c r="Q395" i="15"/>
  <c r="V395" i="15"/>
  <c r="G396" i="15"/>
  <c r="I396" i="15"/>
  <c r="K396" i="15"/>
  <c r="M396" i="15"/>
  <c r="O396" i="15"/>
  <c r="Q396" i="15"/>
  <c r="V396" i="15"/>
  <c r="G397" i="15"/>
  <c r="I397" i="15"/>
  <c r="K397" i="15"/>
  <c r="K392" i="15" s="1"/>
  <c r="M397" i="15"/>
  <c r="O397" i="15"/>
  <c r="Q397" i="15"/>
  <c r="V397" i="15"/>
  <c r="G398" i="15"/>
  <c r="I398" i="15"/>
  <c r="K398" i="15"/>
  <c r="M398" i="15"/>
  <c r="O398" i="15"/>
  <c r="Q398" i="15"/>
  <c r="V398" i="15"/>
  <c r="G399" i="15"/>
  <c r="I399" i="15"/>
  <c r="K399" i="15"/>
  <c r="M399" i="15"/>
  <c r="O399" i="15"/>
  <c r="Q399" i="15"/>
  <c r="V399" i="15"/>
  <c r="G400" i="15"/>
  <c r="M400" i="15" s="1"/>
  <c r="I400" i="15"/>
  <c r="K400" i="15"/>
  <c r="O400" i="15"/>
  <c r="Q400" i="15"/>
  <c r="V400" i="15"/>
  <c r="G401" i="15"/>
  <c r="I401" i="15"/>
  <c r="K401" i="15"/>
  <c r="M401" i="15"/>
  <c r="O401" i="15"/>
  <c r="Q401" i="15"/>
  <c r="V401" i="15"/>
  <c r="G402" i="15"/>
  <c r="M402" i="15" s="1"/>
  <c r="I402" i="15"/>
  <c r="K402" i="15"/>
  <c r="O402" i="15"/>
  <c r="Q402" i="15"/>
  <c r="V402" i="15"/>
  <c r="G403" i="15"/>
  <c r="M403" i="15" s="1"/>
  <c r="I403" i="15"/>
  <c r="K403" i="15"/>
  <c r="O403" i="15"/>
  <c r="Q403" i="15"/>
  <c r="V403" i="15"/>
  <c r="G404" i="15"/>
  <c r="M404" i="15" s="1"/>
  <c r="I404" i="15"/>
  <c r="K404" i="15"/>
  <c r="O404" i="15"/>
  <c r="Q404" i="15"/>
  <c r="V404" i="15"/>
  <c r="G405" i="15"/>
  <c r="I405" i="15"/>
  <c r="K405" i="15"/>
  <c r="M405" i="15"/>
  <c r="O405" i="15"/>
  <c r="Q405" i="15"/>
  <c r="V405" i="15"/>
  <c r="G406" i="15"/>
  <c r="I406" i="15"/>
  <c r="K406" i="15"/>
  <c r="M406" i="15"/>
  <c r="O406" i="15"/>
  <c r="Q406" i="15"/>
  <c r="V406" i="15"/>
  <c r="G407" i="15"/>
  <c r="I407" i="15"/>
  <c r="K407" i="15"/>
  <c r="M407" i="15"/>
  <c r="O407" i="15"/>
  <c r="Q407" i="15"/>
  <c r="V407" i="15"/>
  <c r="AE409" i="15"/>
  <c r="G329" i="14"/>
  <c r="BA150" i="14"/>
  <c r="BA132" i="14"/>
  <c r="BA52" i="14"/>
  <c r="BA42" i="14"/>
  <c r="BA32" i="14"/>
  <c r="BA30" i="14"/>
  <c r="BA21" i="14"/>
  <c r="BA19" i="14"/>
  <c r="BA15" i="14"/>
  <c r="BA10" i="14"/>
  <c r="G9" i="14"/>
  <c r="I9" i="14"/>
  <c r="K9" i="14"/>
  <c r="M9" i="14"/>
  <c r="O9" i="14"/>
  <c r="Q9" i="14"/>
  <c r="V9" i="14"/>
  <c r="V8" i="14" s="1"/>
  <c r="G14" i="14"/>
  <c r="I14" i="14"/>
  <c r="K14" i="14"/>
  <c r="K8" i="14" s="1"/>
  <c r="M14" i="14"/>
  <c r="O14" i="14"/>
  <c r="Q14" i="14"/>
  <c r="V14" i="14"/>
  <c r="G18" i="14"/>
  <c r="M18" i="14" s="1"/>
  <c r="I18" i="14"/>
  <c r="K18" i="14"/>
  <c r="O18" i="14"/>
  <c r="Q18" i="14"/>
  <c r="V18" i="14"/>
  <c r="G20" i="14"/>
  <c r="I20" i="14"/>
  <c r="K20" i="14"/>
  <c r="M20" i="14"/>
  <c r="O20" i="14"/>
  <c r="O8" i="14" s="1"/>
  <c r="Q20" i="14"/>
  <c r="V20" i="14"/>
  <c r="G29" i="14"/>
  <c r="M29" i="14" s="1"/>
  <c r="I29" i="14"/>
  <c r="I8" i="14" s="1"/>
  <c r="K29" i="14"/>
  <c r="O29" i="14"/>
  <c r="Q29" i="14"/>
  <c r="V29" i="14"/>
  <c r="G31" i="14"/>
  <c r="M31" i="14" s="1"/>
  <c r="I31" i="14"/>
  <c r="K31" i="14"/>
  <c r="O31" i="14"/>
  <c r="Q31" i="14"/>
  <c r="V31" i="14"/>
  <c r="G41" i="14"/>
  <c r="I41" i="14"/>
  <c r="K41" i="14"/>
  <c r="M41" i="14"/>
  <c r="O41" i="14"/>
  <c r="Q41" i="14"/>
  <c r="V41" i="14"/>
  <c r="G43" i="14"/>
  <c r="I43" i="14"/>
  <c r="K43" i="14"/>
  <c r="M43" i="14"/>
  <c r="O43" i="14"/>
  <c r="Q43" i="14"/>
  <c r="V43" i="14"/>
  <c r="G49" i="14"/>
  <c r="I49" i="14"/>
  <c r="K49" i="14"/>
  <c r="M49" i="14"/>
  <c r="O49" i="14"/>
  <c r="Q49" i="14"/>
  <c r="V49" i="14"/>
  <c r="G51" i="14"/>
  <c r="I51" i="14"/>
  <c r="K51" i="14"/>
  <c r="M51" i="14"/>
  <c r="O51" i="14"/>
  <c r="Q51" i="14"/>
  <c r="V51" i="14"/>
  <c r="G62" i="14"/>
  <c r="I62" i="14"/>
  <c r="K62" i="14"/>
  <c r="M62" i="14"/>
  <c r="O62" i="14"/>
  <c r="Q62" i="14"/>
  <c r="V62" i="14"/>
  <c r="G73" i="14"/>
  <c r="M73" i="14" s="1"/>
  <c r="I73" i="14"/>
  <c r="K73" i="14"/>
  <c r="O73" i="14"/>
  <c r="Q73" i="14"/>
  <c r="V73" i="14"/>
  <c r="G76" i="14"/>
  <c r="M76" i="14" s="1"/>
  <c r="I76" i="14"/>
  <c r="K76" i="14"/>
  <c r="O76" i="14"/>
  <c r="Q76" i="14"/>
  <c r="V76" i="14"/>
  <c r="G95" i="14"/>
  <c r="I95" i="14"/>
  <c r="K95" i="14"/>
  <c r="M95" i="14"/>
  <c r="O95" i="14"/>
  <c r="Q95" i="14"/>
  <c r="V95" i="14"/>
  <c r="G131" i="14"/>
  <c r="I131" i="14"/>
  <c r="K131" i="14"/>
  <c r="M131" i="14"/>
  <c r="O131" i="14"/>
  <c r="Q131" i="14"/>
  <c r="V131" i="14"/>
  <c r="G144" i="14"/>
  <c r="M144" i="14" s="1"/>
  <c r="I144" i="14"/>
  <c r="K144" i="14"/>
  <c r="O144" i="14"/>
  <c r="Q144" i="14"/>
  <c r="Q8" i="14" s="1"/>
  <c r="V144" i="14"/>
  <c r="G149" i="14"/>
  <c r="I149" i="14"/>
  <c r="K149" i="14"/>
  <c r="M149" i="14"/>
  <c r="O149" i="14"/>
  <c r="Q149" i="14"/>
  <c r="V149" i="14"/>
  <c r="G151" i="14"/>
  <c r="I151" i="14"/>
  <c r="K151" i="14"/>
  <c r="M151" i="14"/>
  <c r="O151" i="14"/>
  <c r="Q151" i="14"/>
  <c r="V151" i="14"/>
  <c r="G153" i="14"/>
  <c r="M153" i="14" s="1"/>
  <c r="I153" i="14"/>
  <c r="K153" i="14"/>
  <c r="O153" i="14"/>
  <c r="Q153" i="14"/>
  <c r="V153" i="14"/>
  <c r="G161" i="14"/>
  <c r="I161" i="14"/>
  <c r="K161" i="14"/>
  <c r="M161" i="14"/>
  <c r="O161" i="14"/>
  <c r="Q161" i="14"/>
  <c r="V161" i="14"/>
  <c r="G169" i="14"/>
  <c r="I169" i="14"/>
  <c r="K169" i="14"/>
  <c r="G170" i="14"/>
  <c r="M170" i="14" s="1"/>
  <c r="M169" i="14" s="1"/>
  <c r="I170" i="14"/>
  <c r="K170" i="14"/>
  <c r="O170" i="14"/>
  <c r="O169" i="14" s="1"/>
  <c r="Q170" i="14"/>
  <c r="Q169" i="14" s="1"/>
  <c r="V170" i="14"/>
  <c r="V169" i="14" s="1"/>
  <c r="G184" i="14"/>
  <c r="I184" i="14"/>
  <c r="K184" i="14"/>
  <c r="M184" i="14"/>
  <c r="O184" i="14"/>
  <c r="Q184" i="14"/>
  <c r="V184" i="14"/>
  <c r="G194" i="14"/>
  <c r="I194" i="14"/>
  <c r="I193" i="14" s="1"/>
  <c r="K194" i="14"/>
  <c r="M194" i="14"/>
  <c r="O194" i="14"/>
  <c r="O193" i="14" s="1"/>
  <c r="Q194" i="14"/>
  <c r="Q193" i="14" s="1"/>
  <c r="V194" i="14"/>
  <c r="V193" i="14" s="1"/>
  <c r="G198" i="14"/>
  <c r="I198" i="14"/>
  <c r="K198" i="14"/>
  <c r="K193" i="14" s="1"/>
  <c r="M198" i="14"/>
  <c r="O198" i="14"/>
  <c r="Q198" i="14"/>
  <c r="V198" i="14"/>
  <c r="G207" i="14"/>
  <c r="I207" i="14"/>
  <c r="K207" i="14"/>
  <c r="M207" i="14"/>
  <c r="O207" i="14"/>
  <c r="Q207" i="14"/>
  <c r="V207" i="14"/>
  <c r="G209" i="14"/>
  <c r="M209" i="14" s="1"/>
  <c r="I209" i="14"/>
  <c r="K209" i="14"/>
  <c r="O209" i="14"/>
  <c r="Q209" i="14"/>
  <c r="V209" i="14"/>
  <c r="G211" i="14"/>
  <c r="M211" i="14" s="1"/>
  <c r="I211" i="14"/>
  <c r="K211" i="14"/>
  <c r="O211" i="14"/>
  <c r="Q211" i="14"/>
  <c r="V211" i="14"/>
  <c r="G214" i="14"/>
  <c r="I214" i="14"/>
  <c r="K214" i="14"/>
  <c r="M214" i="14"/>
  <c r="O214" i="14"/>
  <c r="Q214" i="14"/>
  <c r="V214" i="14"/>
  <c r="G216" i="14"/>
  <c r="I216" i="14"/>
  <c r="K216" i="14"/>
  <c r="M216" i="14"/>
  <c r="O216" i="14"/>
  <c r="Q216" i="14"/>
  <c r="V216" i="14"/>
  <c r="G218" i="14"/>
  <c r="I218" i="14"/>
  <c r="K218" i="14"/>
  <c r="M218" i="14"/>
  <c r="O218" i="14"/>
  <c r="Q218" i="14"/>
  <c r="V218" i="14"/>
  <c r="G220" i="14"/>
  <c r="I220" i="14"/>
  <c r="K220" i="14"/>
  <c r="M220" i="14"/>
  <c r="O220" i="14"/>
  <c r="Q220" i="14"/>
  <c r="V220" i="14"/>
  <c r="G222" i="14"/>
  <c r="I222" i="14"/>
  <c r="K222" i="14"/>
  <c r="M222" i="14"/>
  <c r="O222" i="14"/>
  <c r="Q222" i="14"/>
  <c r="V222" i="14"/>
  <c r="G224" i="14"/>
  <c r="M224" i="14" s="1"/>
  <c r="I224" i="14"/>
  <c r="K224" i="14"/>
  <c r="O224" i="14"/>
  <c r="Q224" i="14"/>
  <c r="V224" i="14"/>
  <c r="G226" i="14"/>
  <c r="I226" i="14"/>
  <c r="K226" i="14"/>
  <c r="M226" i="14"/>
  <c r="O226" i="14"/>
  <c r="Q226" i="14"/>
  <c r="V226" i="14"/>
  <c r="G228" i="14"/>
  <c r="M228" i="14" s="1"/>
  <c r="I228" i="14"/>
  <c r="K228" i="14"/>
  <c r="O228" i="14"/>
  <c r="Q228" i="14"/>
  <c r="V228" i="14"/>
  <c r="G230" i="14"/>
  <c r="M230" i="14" s="1"/>
  <c r="I230" i="14"/>
  <c r="K230" i="14"/>
  <c r="O230" i="14"/>
  <c r="Q230" i="14"/>
  <c r="V230" i="14"/>
  <c r="G232" i="14"/>
  <c r="I232" i="14"/>
  <c r="K232" i="14"/>
  <c r="M232" i="14"/>
  <c r="O232" i="14"/>
  <c r="Q232" i="14"/>
  <c r="V232" i="14"/>
  <c r="G233" i="14"/>
  <c r="M233" i="14" s="1"/>
  <c r="I233" i="14"/>
  <c r="K233" i="14"/>
  <c r="O233" i="14"/>
  <c r="Q233" i="14"/>
  <c r="V233" i="14"/>
  <c r="G234" i="14"/>
  <c r="I234" i="14"/>
  <c r="K234" i="14"/>
  <c r="M234" i="14"/>
  <c r="O234" i="14"/>
  <c r="Q234" i="14"/>
  <c r="V234" i="14"/>
  <c r="G236" i="14"/>
  <c r="I236" i="14"/>
  <c r="I235" i="14" s="1"/>
  <c r="K236" i="14"/>
  <c r="M236" i="14"/>
  <c r="O236" i="14"/>
  <c r="Q236" i="14"/>
  <c r="Q235" i="14" s="1"/>
  <c r="V236" i="14"/>
  <c r="V235" i="14" s="1"/>
  <c r="G240" i="14"/>
  <c r="G235" i="14" s="1"/>
  <c r="I240" i="14"/>
  <c r="K240" i="14"/>
  <c r="O240" i="14"/>
  <c r="O235" i="14" s="1"/>
  <c r="Q240" i="14"/>
  <c r="V240" i="14"/>
  <c r="G242" i="14"/>
  <c r="M242" i="14" s="1"/>
  <c r="I242" i="14"/>
  <c r="K242" i="14"/>
  <c r="O242" i="14"/>
  <c r="Q242" i="14"/>
  <c r="V242" i="14"/>
  <c r="G245" i="14"/>
  <c r="I245" i="14"/>
  <c r="K245" i="14"/>
  <c r="K235" i="14" s="1"/>
  <c r="M245" i="14"/>
  <c r="O245" i="14"/>
  <c r="Q245" i="14"/>
  <c r="V245" i="14"/>
  <c r="G247" i="14"/>
  <c r="I247" i="14"/>
  <c r="K247" i="14"/>
  <c r="M247" i="14"/>
  <c r="O247" i="14"/>
  <c r="Q247" i="14"/>
  <c r="V247" i="14"/>
  <c r="G248" i="14"/>
  <c r="I248" i="14"/>
  <c r="K248" i="14"/>
  <c r="M248" i="14"/>
  <c r="O248" i="14"/>
  <c r="Q248" i="14"/>
  <c r="V248" i="14"/>
  <c r="G249" i="14"/>
  <c r="I249" i="14"/>
  <c r="K249" i="14"/>
  <c r="M249" i="14"/>
  <c r="O249" i="14"/>
  <c r="Q249" i="14"/>
  <c r="V249" i="14"/>
  <c r="G250" i="14"/>
  <c r="M250" i="14" s="1"/>
  <c r="I250" i="14"/>
  <c r="K250" i="14"/>
  <c r="O250" i="14"/>
  <c r="Q250" i="14"/>
  <c r="V250" i="14"/>
  <c r="G257" i="14"/>
  <c r="G258" i="14"/>
  <c r="I258" i="14"/>
  <c r="K258" i="14"/>
  <c r="K257" i="14" s="1"/>
  <c r="M258" i="14"/>
  <c r="O258" i="14"/>
  <c r="O257" i="14" s="1"/>
  <c r="Q258" i="14"/>
  <c r="V258" i="14"/>
  <c r="V257" i="14" s="1"/>
  <c r="G262" i="14"/>
  <c r="M262" i="14" s="1"/>
  <c r="I262" i="14"/>
  <c r="I257" i="14" s="1"/>
  <c r="K262" i="14"/>
  <c r="O262" i="14"/>
  <c r="Q262" i="14"/>
  <c r="Q257" i="14" s="1"/>
  <c r="V262" i="14"/>
  <c r="G265" i="14"/>
  <c r="M265" i="14" s="1"/>
  <c r="I265" i="14"/>
  <c r="K265" i="14"/>
  <c r="O265" i="14"/>
  <c r="Q265" i="14"/>
  <c r="V265" i="14"/>
  <c r="G267" i="14"/>
  <c r="I267" i="14"/>
  <c r="K267" i="14"/>
  <c r="M267" i="14"/>
  <c r="O267" i="14"/>
  <c r="Q267" i="14"/>
  <c r="V267" i="14"/>
  <c r="G269" i="14"/>
  <c r="M269" i="14" s="1"/>
  <c r="I269" i="14"/>
  <c r="K269" i="14"/>
  <c r="O269" i="14"/>
  <c r="Q269" i="14"/>
  <c r="V269" i="14"/>
  <c r="G270" i="14"/>
  <c r="I270" i="14"/>
  <c r="K270" i="14"/>
  <c r="M270" i="14"/>
  <c r="O270" i="14"/>
  <c r="Q270" i="14"/>
  <c r="V270" i="14"/>
  <c r="G271" i="14"/>
  <c r="M271" i="14" s="1"/>
  <c r="I271" i="14"/>
  <c r="K271" i="14"/>
  <c r="O271" i="14"/>
  <c r="Q271" i="14"/>
  <c r="V271" i="14"/>
  <c r="G272" i="14"/>
  <c r="I272" i="14"/>
  <c r="K272" i="14"/>
  <c r="M272" i="14"/>
  <c r="O272" i="14"/>
  <c r="Q272" i="14"/>
  <c r="V272" i="14"/>
  <c r="G275" i="14"/>
  <c r="M275" i="14" s="1"/>
  <c r="I275" i="14"/>
  <c r="K275" i="14"/>
  <c r="O275" i="14"/>
  <c r="Q275" i="14"/>
  <c r="V275" i="14"/>
  <c r="G278" i="14"/>
  <c r="M278" i="14" s="1"/>
  <c r="I278" i="14"/>
  <c r="K278" i="14"/>
  <c r="O278" i="14"/>
  <c r="Q278" i="14"/>
  <c r="V278" i="14"/>
  <c r="G279" i="14"/>
  <c r="I279" i="14"/>
  <c r="K279" i="14"/>
  <c r="M279" i="14"/>
  <c r="O279" i="14"/>
  <c r="Q279" i="14"/>
  <c r="V279" i="14"/>
  <c r="G281" i="14"/>
  <c r="I281" i="14"/>
  <c r="K281" i="14"/>
  <c r="M281" i="14"/>
  <c r="O281" i="14"/>
  <c r="Q281" i="14"/>
  <c r="V281" i="14"/>
  <c r="G283" i="14"/>
  <c r="I283" i="14"/>
  <c r="K283" i="14"/>
  <c r="M283" i="14"/>
  <c r="O283" i="14"/>
  <c r="Q283" i="14"/>
  <c r="V283" i="14"/>
  <c r="G284" i="14"/>
  <c r="I284" i="14"/>
  <c r="K284" i="14"/>
  <c r="M284" i="14"/>
  <c r="O284" i="14"/>
  <c r="Q284" i="14"/>
  <c r="V284" i="14"/>
  <c r="G285" i="14"/>
  <c r="M285" i="14" s="1"/>
  <c r="I285" i="14"/>
  <c r="K285" i="14"/>
  <c r="O285" i="14"/>
  <c r="Q285" i="14"/>
  <c r="V285" i="14"/>
  <c r="G288" i="14"/>
  <c r="I288" i="14"/>
  <c r="M288" i="14"/>
  <c r="Q288" i="14"/>
  <c r="G289" i="14"/>
  <c r="I289" i="14"/>
  <c r="K289" i="14"/>
  <c r="K288" i="14" s="1"/>
  <c r="M289" i="14"/>
  <c r="O289" i="14"/>
  <c r="O288" i="14" s="1"/>
  <c r="Q289" i="14"/>
  <c r="V289" i="14"/>
  <c r="V288" i="14" s="1"/>
  <c r="G291" i="14"/>
  <c r="K291" i="14"/>
  <c r="G292" i="14"/>
  <c r="M292" i="14" s="1"/>
  <c r="M291" i="14" s="1"/>
  <c r="I292" i="14"/>
  <c r="K292" i="14"/>
  <c r="O292" i="14"/>
  <c r="O291" i="14" s="1"/>
  <c r="Q292" i="14"/>
  <c r="V292" i="14"/>
  <c r="V291" i="14" s="1"/>
  <c r="G294" i="14"/>
  <c r="I294" i="14"/>
  <c r="K294" i="14"/>
  <c r="M294" i="14"/>
  <c r="O294" i="14"/>
  <c r="Q294" i="14"/>
  <c r="V294" i="14"/>
  <c r="G296" i="14"/>
  <c r="M296" i="14" s="1"/>
  <c r="I296" i="14"/>
  <c r="K296" i="14"/>
  <c r="O296" i="14"/>
  <c r="Q296" i="14"/>
  <c r="V296" i="14"/>
  <c r="G299" i="14"/>
  <c r="I299" i="14"/>
  <c r="I291" i="14" s="1"/>
  <c r="K299" i="14"/>
  <c r="M299" i="14"/>
  <c r="O299" i="14"/>
  <c r="Q299" i="14"/>
  <c r="Q291" i="14" s="1"/>
  <c r="V299" i="14"/>
  <c r="G302" i="14"/>
  <c r="I302" i="14"/>
  <c r="I301" i="14" s="1"/>
  <c r="K302" i="14"/>
  <c r="M302" i="14"/>
  <c r="O302" i="14"/>
  <c r="Q302" i="14"/>
  <c r="Q301" i="14" s="1"/>
  <c r="V302" i="14"/>
  <c r="V301" i="14" s="1"/>
  <c r="G303" i="14"/>
  <c r="G301" i="14" s="1"/>
  <c r="I303" i="14"/>
  <c r="K303" i="14"/>
  <c r="O303" i="14"/>
  <c r="O301" i="14" s="1"/>
  <c r="Q303" i="14"/>
  <c r="V303" i="14"/>
  <c r="G304" i="14"/>
  <c r="M304" i="14" s="1"/>
  <c r="I304" i="14"/>
  <c r="K304" i="14"/>
  <c r="O304" i="14"/>
  <c r="Q304" i="14"/>
  <c r="V304" i="14"/>
  <c r="G305" i="14"/>
  <c r="I305" i="14"/>
  <c r="K305" i="14"/>
  <c r="M305" i="14"/>
  <c r="O305" i="14"/>
  <c r="Q305" i="14"/>
  <c r="V305" i="14"/>
  <c r="G306" i="14"/>
  <c r="I306" i="14"/>
  <c r="K306" i="14"/>
  <c r="M306" i="14"/>
  <c r="O306" i="14"/>
  <c r="Q306" i="14"/>
  <c r="V306" i="14"/>
  <c r="G307" i="14"/>
  <c r="I307" i="14"/>
  <c r="K307" i="14"/>
  <c r="M307" i="14"/>
  <c r="O307" i="14"/>
  <c r="Q307" i="14"/>
  <c r="V307" i="14"/>
  <c r="G308" i="14"/>
  <c r="I308" i="14"/>
  <c r="K308" i="14"/>
  <c r="M308" i="14"/>
  <c r="O308" i="14"/>
  <c r="Q308" i="14"/>
  <c r="V308" i="14"/>
  <c r="G309" i="14"/>
  <c r="M309" i="14" s="1"/>
  <c r="I309" i="14"/>
  <c r="K309" i="14"/>
  <c r="K301" i="14" s="1"/>
  <c r="O309" i="14"/>
  <c r="Q309" i="14"/>
  <c r="V309" i="14"/>
  <c r="G310" i="14"/>
  <c r="M310" i="14" s="1"/>
  <c r="I310" i="14"/>
  <c r="K310" i="14"/>
  <c r="O310" i="14"/>
  <c r="Q310" i="14"/>
  <c r="V310" i="14"/>
  <c r="G313" i="14"/>
  <c r="M313" i="14" s="1"/>
  <c r="I313" i="14"/>
  <c r="I312" i="14" s="1"/>
  <c r="K313" i="14"/>
  <c r="K312" i="14" s="1"/>
  <c r="O313" i="14"/>
  <c r="Q313" i="14"/>
  <c r="Q312" i="14" s="1"/>
  <c r="V313" i="14"/>
  <c r="G314" i="14"/>
  <c r="M314" i="14" s="1"/>
  <c r="I314" i="14"/>
  <c r="K314" i="14"/>
  <c r="O314" i="14"/>
  <c r="Q314" i="14"/>
  <c r="V314" i="14"/>
  <c r="V312" i="14" s="1"/>
  <c r="G315" i="14"/>
  <c r="I315" i="14"/>
  <c r="K315" i="14"/>
  <c r="M315" i="14"/>
  <c r="O315" i="14"/>
  <c r="O312" i="14" s="1"/>
  <c r="Q315" i="14"/>
  <c r="V315" i="14"/>
  <c r="G316" i="14"/>
  <c r="M316" i="14" s="1"/>
  <c r="I316" i="14"/>
  <c r="K316" i="14"/>
  <c r="O316" i="14"/>
  <c r="Q316" i="14"/>
  <c r="V316" i="14"/>
  <c r="G317" i="14"/>
  <c r="I317" i="14"/>
  <c r="K317" i="14"/>
  <c r="M317" i="14"/>
  <c r="O317" i="14"/>
  <c r="Q317" i="14"/>
  <c r="V317" i="14"/>
  <c r="G318" i="14"/>
  <c r="M318" i="14" s="1"/>
  <c r="I318" i="14"/>
  <c r="K318" i="14"/>
  <c r="O318" i="14"/>
  <c r="Q318" i="14"/>
  <c r="V318" i="14"/>
  <c r="G319" i="14"/>
  <c r="I319" i="14"/>
  <c r="K319" i="14"/>
  <c r="M319" i="14"/>
  <c r="O319" i="14"/>
  <c r="Q319" i="14"/>
  <c r="V319" i="14"/>
  <c r="G320" i="14"/>
  <c r="M320" i="14" s="1"/>
  <c r="I320" i="14"/>
  <c r="K320" i="14"/>
  <c r="O320" i="14"/>
  <c r="Q320" i="14"/>
  <c r="V320" i="14"/>
  <c r="G321" i="14"/>
  <c r="M321" i="14" s="1"/>
  <c r="I321" i="14"/>
  <c r="K321" i="14"/>
  <c r="O321" i="14"/>
  <c r="Q321" i="14"/>
  <c r="V321" i="14"/>
  <c r="G322" i="14"/>
  <c r="I322" i="14"/>
  <c r="K322" i="14"/>
  <c r="M322" i="14"/>
  <c r="O322" i="14"/>
  <c r="Q322" i="14"/>
  <c r="V322" i="14"/>
  <c r="G323" i="14"/>
  <c r="I323" i="14"/>
  <c r="K323" i="14"/>
  <c r="M323" i="14"/>
  <c r="O323" i="14"/>
  <c r="Q323" i="14"/>
  <c r="V323" i="14"/>
  <c r="G324" i="14"/>
  <c r="I324" i="14"/>
  <c r="K324" i="14"/>
  <c r="M324" i="14"/>
  <c r="O324" i="14"/>
  <c r="Q324" i="14"/>
  <c r="V324" i="14"/>
  <c r="G325" i="14"/>
  <c r="I325" i="14"/>
  <c r="K325" i="14"/>
  <c r="M325" i="14"/>
  <c r="O325" i="14"/>
  <c r="Q325" i="14"/>
  <c r="V325" i="14"/>
  <c r="G326" i="14"/>
  <c r="M326" i="14" s="1"/>
  <c r="I326" i="14"/>
  <c r="K326" i="14"/>
  <c r="O326" i="14"/>
  <c r="Q326" i="14"/>
  <c r="V326" i="14"/>
  <c r="G327" i="14"/>
  <c r="M327" i="14" s="1"/>
  <c r="I327" i="14"/>
  <c r="K327" i="14"/>
  <c r="O327" i="14"/>
  <c r="Q327" i="14"/>
  <c r="V327" i="14"/>
  <c r="AE329" i="14"/>
  <c r="G471" i="13"/>
  <c r="BA230" i="13"/>
  <c r="BA226" i="13"/>
  <c r="BA220" i="13"/>
  <c r="BA217" i="13"/>
  <c r="BA214" i="13"/>
  <c r="BA203" i="13"/>
  <c r="BA132" i="13"/>
  <c r="BA111" i="13"/>
  <c r="BA69" i="13"/>
  <c r="BA56" i="13"/>
  <c r="BA39" i="13"/>
  <c r="BA37" i="13"/>
  <c r="BA25" i="13"/>
  <c r="BA21" i="13"/>
  <c r="BA18" i="13"/>
  <c r="BA15" i="13"/>
  <c r="BA10" i="13"/>
  <c r="G9" i="13"/>
  <c r="G8" i="13" s="1"/>
  <c r="I9" i="13"/>
  <c r="I8" i="13" s="1"/>
  <c r="K9" i="13"/>
  <c r="K8" i="13" s="1"/>
  <c r="M9" i="13"/>
  <c r="O9" i="13"/>
  <c r="O8" i="13" s="1"/>
  <c r="Q9" i="13"/>
  <c r="Q8" i="13" s="1"/>
  <c r="V9" i="13"/>
  <c r="V8" i="13" s="1"/>
  <c r="G14" i="13"/>
  <c r="M14" i="13" s="1"/>
  <c r="I14" i="13"/>
  <c r="K14" i="13"/>
  <c r="O14" i="13"/>
  <c r="Q14" i="13"/>
  <c r="V14" i="13"/>
  <c r="G17" i="13"/>
  <c r="I17" i="13"/>
  <c r="K17" i="13"/>
  <c r="M17" i="13"/>
  <c r="O17" i="13"/>
  <c r="Q17" i="13"/>
  <c r="V17" i="13"/>
  <c r="G20" i="13"/>
  <c r="M20" i="13" s="1"/>
  <c r="I20" i="13"/>
  <c r="K20" i="13"/>
  <c r="O20" i="13"/>
  <c r="Q20" i="13"/>
  <c r="V20" i="13"/>
  <c r="G24" i="13"/>
  <c r="M24" i="13" s="1"/>
  <c r="I24" i="13"/>
  <c r="K24" i="13"/>
  <c r="O24" i="13"/>
  <c r="Q24" i="13"/>
  <c r="V24" i="13"/>
  <c r="G36" i="13"/>
  <c r="I36" i="13"/>
  <c r="K36" i="13"/>
  <c r="M36" i="13"/>
  <c r="O36" i="13"/>
  <c r="Q36" i="13"/>
  <c r="V36" i="13"/>
  <c r="G38" i="13"/>
  <c r="I38" i="13"/>
  <c r="K38" i="13"/>
  <c r="M38" i="13"/>
  <c r="O38" i="13"/>
  <c r="Q38" i="13"/>
  <c r="V38" i="13"/>
  <c r="G55" i="13"/>
  <c r="I55" i="13"/>
  <c r="K55" i="13"/>
  <c r="M55" i="13"/>
  <c r="O55" i="13"/>
  <c r="Q55" i="13"/>
  <c r="V55" i="13"/>
  <c r="G57" i="13"/>
  <c r="I57" i="13"/>
  <c r="K57" i="13"/>
  <c r="M57" i="13"/>
  <c r="O57" i="13"/>
  <c r="Q57" i="13"/>
  <c r="V57" i="13"/>
  <c r="G66" i="13"/>
  <c r="I66" i="13"/>
  <c r="K66" i="13"/>
  <c r="M66" i="13"/>
  <c r="O66" i="13"/>
  <c r="Q66" i="13"/>
  <c r="V66" i="13"/>
  <c r="G68" i="13"/>
  <c r="M68" i="13" s="1"/>
  <c r="I68" i="13"/>
  <c r="K68" i="13"/>
  <c r="O68" i="13"/>
  <c r="Q68" i="13"/>
  <c r="V68" i="13"/>
  <c r="G73" i="13"/>
  <c r="I73" i="13"/>
  <c r="K73" i="13"/>
  <c r="M73" i="13"/>
  <c r="O73" i="13"/>
  <c r="Q73" i="13"/>
  <c r="V73" i="13"/>
  <c r="G84" i="13"/>
  <c r="I84" i="13"/>
  <c r="K84" i="13"/>
  <c r="M84" i="13"/>
  <c r="O84" i="13"/>
  <c r="Q84" i="13"/>
  <c r="V84" i="13"/>
  <c r="G87" i="13"/>
  <c r="I87" i="13"/>
  <c r="K87" i="13"/>
  <c r="M87" i="13"/>
  <c r="O87" i="13"/>
  <c r="Q87" i="13"/>
  <c r="V87" i="13"/>
  <c r="G94" i="13"/>
  <c r="I94" i="13"/>
  <c r="K94" i="13"/>
  <c r="M94" i="13"/>
  <c r="O94" i="13"/>
  <c r="Q94" i="13"/>
  <c r="V94" i="13"/>
  <c r="G110" i="13"/>
  <c r="I110" i="13"/>
  <c r="K110" i="13"/>
  <c r="M110" i="13"/>
  <c r="O110" i="13"/>
  <c r="Q110" i="13"/>
  <c r="V110" i="13"/>
  <c r="G126" i="13"/>
  <c r="I126" i="13"/>
  <c r="K126" i="13"/>
  <c r="M126" i="13"/>
  <c r="O126" i="13"/>
  <c r="Q126" i="13"/>
  <c r="V126" i="13"/>
  <c r="G131" i="13"/>
  <c r="M131" i="13" s="1"/>
  <c r="I131" i="13"/>
  <c r="K131" i="13"/>
  <c r="O131" i="13"/>
  <c r="Q131" i="13"/>
  <c r="V131" i="13"/>
  <c r="G136" i="13"/>
  <c r="I136" i="13"/>
  <c r="K136" i="13"/>
  <c r="M136" i="13"/>
  <c r="O136" i="13"/>
  <c r="Q136" i="13"/>
  <c r="V136" i="13"/>
  <c r="G138" i="13"/>
  <c r="M138" i="13" s="1"/>
  <c r="I138" i="13"/>
  <c r="K138" i="13"/>
  <c r="O138" i="13"/>
  <c r="Q138" i="13"/>
  <c r="V138" i="13"/>
  <c r="G146" i="13"/>
  <c r="M146" i="13" s="1"/>
  <c r="I146" i="13"/>
  <c r="K146" i="13"/>
  <c r="O146" i="13"/>
  <c r="Q146" i="13"/>
  <c r="V146" i="13"/>
  <c r="G154" i="13"/>
  <c r="I154" i="13"/>
  <c r="K154" i="13"/>
  <c r="M154" i="13"/>
  <c r="O154" i="13"/>
  <c r="Q154" i="13"/>
  <c r="V154" i="13"/>
  <c r="K156" i="13"/>
  <c r="G157" i="13"/>
  <c r="G156" i="13" s="1"/>
  <c r="I157" i="13"/>
  <c r="I156" i="13" s="1"/>
  <c r="K157" i="13"/>
  <c r="M157" i="13"/>
  <c r="O157" i="13"/>
  <c r="O156" i="13" s="1"/>
  <c r="Q157" i="13"/>
  <c r="Q156" i="13" s="1"/>
  <c r="V157" i="13"/>
  <c r="V156" i="13" s="1"/>
  <c r="G174" i="13"/>
  <c r="M174" i="13" s="1"/>
  <c r="I174" i="13"/>
  <c r="K174" i="13"/>
  <c r="O174" i="13"/>
  <c r="Q174" i="13"/>
  <c r="V174" i="13"/>
  <c r="G191" i="13"/>
  <c r="M191" i="13" s="1"/>
  <c r="I191" i="13"/>
  <c r="I190" i="13" s="1"/>
  <c r="K191" i="13"/>
  <c r="O191" i="13"/>
  <c r="Q191" i="13"/>
  <c r="V191" i="13"/>
  <c r="G194" i="13"/>
  <c r="I194" i="13"/>
  <c r="K194" i="13"/>
  <c r="K190" i="13" s="1"/>
  <c r="M194" i="13"/>
  <c r="O194" i="13"/>
  <c r="Q194" i="13"/>
  <c r="V194" i="13"/>
  <c r="G198" i="13"/>
  <c r="I198" i="13"/>
  <c r="K198" i="13"/>
  <c r="M198" i="13"/>
  <c r="O198" i="13"/>
  <c r="Q198" i="13"/>
  <c r="V198" i="13"/>
  <c r="G202" i="13"/>
  <c r="I202" i="13"/>
  <c r="K202" i="13"/>
  <c r="M202" i="13"/>
  <c r="O202" i="13"/>
  <c r="Q202" i="13"/>
  <c r="V202" i="13"/>
  <c r="G205" i="13"/>
  <c r="I205" i="13"/>
  <c r="K205" i="13"/>
  <c r="M205" i="13"/>
  <c r="O205" i="13"/>
  <c r="O190" i="13" s="1"/>
  <c r="Q205" i="13"/>
  <c r="Q190" i="13" s="1"/>
  <c r="V205" i="13"/>
  <c r="G209" i="13"/>
  <c r="I209" i="13"/>
  <c r="K209" i="13"/>
  <c r="M209" i="13"/>
  <c r="O209" i="13"/>
  <c r="Q209" i="13"/>
  <c r="V209" i="13"/>
  <c r="G213" i="13"/>
  <c r="I213" i="13"/>
  <c r="K213" i="13"/>
  <c r="M213" i="13"/>
  <c r="O213" i="13"/>
  <c r="Q213" i="13"/>
  <c r="V213" i="13"/>
  <c r="V190" i="13" s="1"/>
  <c r="G216" i="13"/>
  <c r="M216" i="13" s="1"/>
  <c r="I216" i="13"/>
  <c r="K216" i="13"/>
  <c r="O216" i="13"/>
  <c r="Q216" i="13"/>
  <c r="V216" i="13"/>
  <c r="G219" i="13"/>
  <c r="I219" i="13"/>
  <c r="K219" i="13"/>
  <c r="M219" i="13"/>
  <c r="O219" i="13"/>
  <c r="Q219" i="13"/>
  <c r="V219" i="13"/>
  <c r="G222" i="13"/>
  <c r="M222" i="13" s="1"/>
  <c r="I222" i="13"/>
  <c r="K222" i="13"/>
  <c r="O222" i="13"/>
  <c r="Q222" i="13"/>
  <c r="V222" i="13"/>
  <c r="G225" i="13"/>
  <c r="M225" i="13" s="1"/>
  <c r="I225" i="13"/>
  <c r="K225" i="13"/>
  <c r="O225" i="13"/>
  <c r="Q225" i="13"/>
  <c r="V225" i="13"/>
  <c r="G229" i="13"/>
  <c r="I229" i="13"/>
  <c r="K229" i="13"/>
  <c r="M229" i="13"/>
  <c r="O229" i="13"/>
  <c r="Q229" i="13"/>
  <c r="V229" i="13"/>
  <c r="G232" i="13"/>
  <c r="M232" i="13" s="1"/>
  <c r="I232" i="13"/>
  <c r="K232" i="13"/>
  <c r="O232" i="13"/>
  <c r="Q232" i="13"/>
  <c r="V232" i="13"/>
  <c r="G241" i="13"/>
  <c r="I241" i="13"/>
  <c r="K241" i="13"/>
  <c r="M241" i="13"/>
  <c r="O241" i="13"/>
  <c r="Q241" i="13"/>
  <c r="V241" i="13"/>
  <c r="G249" i="13"/>
  <c r="I249" i="13"/>
  <c r="K249" i="13"/>
  <c r="M249" i="13"/>
  <c r="O249" i="13"/>
  <c r="Q249" i="13"/>
  <c r="V249" i="13"/>
  <c r="G257" i="13"/>
  <c r="I257" i="13"/>
  <c r="K257" i="13"/>
  <c r="M257" i="13"/>
  <c r="O257" i="13"/>
  <c r="Q257" i="13"/>
  <c r="V257" i="13"/>
  <c r="G259" i="13"/>
  <c r="M259" i="13" s="1"/>
  <c r="I259" i="13"/>
  <c r="K259" i="13"/>
  <c r="O259" i="13"/>
  <c r="Q259" i="13"/>
  <c r="V259" i="13"/>
  <c r="G261" i="13"/>
  <c r="I261" i="13"/>
  <c r="K261" i="13"/>
  <c r="M261" i="13"/>
  <c r="O261" i="13"/>
  <c r="Q261" i="13"/>
  <c r="V261" i="13"/>
  <c r="G263" i="13"/>
  <c r="I263" i="13"/>
  <c r="K263" i="13"/>
  <c r="M263" i="13"/>
  <c r="O263" i="13"/>
  <c r="Q263" i="13"/>
  <c r="V263" i="13"/>
  <c r="G265" i="13"/>
  <c r="I265" i="13"/>
  <c r="K265" i="13"/>
  <c r="M265" i="13"/>
  <c r="O265" i="13"/>
  <c r="Q265" i="13"/>
  <c r="V265" i="13"/>
  <c r="G267" i="13"/>
  <c r="I267" i="13"/>
  <c r="K267" i="13"/>
  <c r="M267" i="13"/>
  <c r="O267" i="13"/>
  <c r="Q267" i="13"/>
  <c r="V267" i="13"/>
  <c r="G268" i="13"/>
  <c r="I268" i="13"/>
  <c r="K268" i="13"/>
  <c r="M268" i="13"/>
  <c r="O268" i="13"/>
  <c r="Q268" i="13"/>
  <c r="V268" i="13"/>
  <c r="G269" i="13"/>
  <c r="I269" i="13"/>
  <c r="K269" i="13"/>
  <c r="M269" i="13"/>
  <c r="O269" i="13"/>
  <c r="Q269" i="13"/>
  <c r="V269" i="13"/>
  <c r="G271" i="13"/>
  <c r="G272" i="13"/>
  <c r="I272" i="13"/>
  <c r="I271" i="13" s="1"/>
  <c r="K272" i="13"/>
  <c r="K271" i="13" s="1"/>
  <c r="M272" i="13"/>
  <c r="O272" i="13"/>
  <c r="O271" i="13" s="1"/>
  <c r="Q272" i="13"/>
  <c r="V272" i="13"/>
  <c r="V271" i="13" s="1"/>
  <c r="G276" i="13"/>
  <c r="M276" i="13" s="1"/>
  <c r="I276" i="13"/>
  <c r="K276" i="13"/>
  <c r="O276" i="13"/>
  <c r="Q276" i="13"/>
  <c r="V276" i="13"/>
  <c r="G288" i="13"/>
  <c r="M288" i="13" s="1"/>
  <c r="I288" i="13"/>
  <c r="K288" i="13"/>
  <c r="O288" i="13"/>
  <c r="Q288" i="13"/>
  <c r="V288" i="13"/>
  <c r="G290" i="13"/>
  <c r="I290" i="13"/>
  <c r="K290" i="13"/>
  <c r="M290" i="13"/>
  <c r="O290" i="13"/>
  <c r="Q290" i="13"/>
  <c r="V290" i="13"/>
  <c r="G292" i="13"/>
  <c r="M292" i="13" s="1"/>
  <c r="I292" i="13"/>
  <c r="K292" i="13"/>
  <c r="O292" i="13"/>
  <c r="Q292" i="13"/>
  <c r="V292" i="13"/>
  <c r="G295" i="13"/>
  <c r="I295" i="13"/>
  <c r="K295" i="13"/>
  <c r="M295" i="13"/>
  <c r="O295" i="13"/>
  <c r="Q295" i="13"/>
  <c r="Q271" i="13" s="1"/>
  <c r="V295" i="13"/>
  <c r="G297" i="13"/>
  <c r="M297" i="13" s="1"/>
  <c r="I297" i="13"/>
  <c r="K297" i="13"/>
  <c r="O297" i="13"/>
  <c r="Q297" i="13"/>
  <c r="V297" i="13"/>
  <c r="G299" i="13"/>
  <c r="I299" i="13"/>
  <c r="K299" i="13"/>
  <c r="M299" i="13"/>
  <c r="O299" i="13"/>
  <c r="Q299" i="13"/>
  <c r="V299" i="13"/>
  <c r="G301" i="13"/>
  <c r="M301" i="13" s="1"/>
  <c r="I301" i="13"/>
  <c r="K301" i="13"/>
  <c r="O301" i="13"/>
  <c r="Q301" i="13"/>
  <c r="V301" i="13"/>
  <c r="G303" i="13"/>
  <c r="I303" i="13"/>
  <c r="K303" i="13"/>
  <c r="M303" i="13"/>
  <c r="O303" i="13"/>
  <c r="Q303" i="13"/>
  <c r="V303" i="13"/>
  <c r="G305" i="13"/>
  <c r="I305" i="13"/>
  <c r="K305" i="13"/>
  <c r="M305" i="13"/>
  <c r="O305" i="13"/>
  <c r="Q305" i="13"/>
  <c r="V305" i="13"/>
  <c r="G307" i="13"/>
  <c r="I307" i="13"/>
  <c r="K307" i="13"/>
  <c r="M307" i="13"/>
  <c r="O307" i="13"/>
  <c r="Q307" i="13"/>
  <c r="V307" i="13"/>
  <c r="G309" i="13"/>
  <c r="I309" i="13"/>
  <c r="K309" i="13"/>
  <c r="M309" i="13"/>
  <c r="O309" i="13"/>
  <c r="Q309" i="13"/>
  <c r="V309" i="13"/>
  <c r="G311" i="13"/>
  <c r="I311" i="13"/>
  <c r="K311" i="13"/>
  <c r="M311" i="13"/>
  <c r="O311" i="13"/>
  <c r="Q311" i="13"/>
  <c r="V311" i="13"/>
  <c r="G313" i="13"/>
  <c r="I313" i="13"/>
  <c r="K313" i="13"/>
  <c r="M313" i="13"/>
  <c r="O313" i="13"/>
  <c r="Q313" i="13"/>
  <c r="V313" i="13"/>
  <c r="G315" i="13"/>
  <c r="M315" i="13" s="1"/>
  <c r="I315" i="13"/>
  <c r="K315" i="13"/>
  <c r="O315" i="13"/>
  <c r="Q315" i="13"/>
  <c r="V315" i="13"/>
  <c r="G317" i="13"/>
  <c r="I317" i="13"/>
  <c r="K317" i="13"/>
  <c r="M317" i="13"/>
  <c r="O317" i="13"/>
  <c r="Q317" i="13"/>
  <c r="V317" i="13"/>
  <c r="G318" i="13"/>
  <c r="M318" i="13" s="1"/>
  <c r="I318" i="13"/>
  <c r="K318" i="13"/>
  <c r="O318" i="13"/>
  <c r="Q318" i="13"/>
  <c r="V318" i="13"/>
  <c r="G319" i="13"/>
  <c r="M319" i="13" s="1"/>
  <c r="I319" i="13"/>
  <c r="K319" i="13"/>
  <c r="O319" i="13"/>
  <c r="Q319" i="13"/>
  <c r="V319" i="13"/>
  <c r="G320" i="13"/>
  <c r="I320" i="13"/>
  <c r="K320" i="13"/>
  <c r="M320" i="13"/>
  <c r="O320" i="13"/>
  <c r="Q320" i="13"/>
  <c r="V320" i="13"/>
  <c r="G322" i="13"/>
  <c r="I322" i="13"/>
  <c r="I321" i="13" s="1"/>
  <c r="K322" i="13"/>
  <c r="M322" i="13"/>
  <c r="M321" i="13" s="1"/>
  <c r="O322" i="13"/>
  <c r="O321" i="13" s="1"/>
  <c r="Q322" i="13"/>
  <c r="Q321" i="13" s="1"/>
  <c r="V322" i="13"/>
  <c r="V321" i="13" s="1"/>
  <c r="G326" i="13"/>
  <c r="I326" i="13"/>
  <c r="K326" i="13"/>
  <c r="M326" i="13"/>
  <c r="O326" i="13"/>
  <c r="Q326" i="13"/>
  <c r="V326" i="13"/>
  <c r="G328" i="13"/>
  <c r="I328" i="13"/>
  <c r="K328" i="13"/>
  <c r="M328" i="13"/>
  <c r="O328" i="13"/>
  <c r="Q328" i="13"/>
  <c r="V328" i="13"/>
  <c r="G331" i="13"/>
  <c r="M331" i="13" s="1"/>
  <c r="I331" i="13"/>
  <c r="K331" i="13"/>
  <c r="O331" i="13"/>
  <c r="Q331" i="13"/>
  <c r="V331" i="13"/>
  <c r="G333" i="13"/>
  <c r="I333" i="13"/>
  <c r="K333" i="13"/>
  <c r="M333" i="13"/>
  <c r="O333" i="13"/>
  <c r="Q333" i="13"/>
  <c r="V333" i="13"/>
  <c r="G334" i="13"/>
  <c r="I334" i="13"/>
  <c r="K334" i="13"/>
  <c r="K321" i="13" s="1"/>
  <c r="M334" i="13"/>
  <c r="O334" i="13"/>
  <c r="Q334" i="13"/>
  <c r="V334" i="13"/>
  <c r="G335" i="13"/>
  <c r="I335" i="13"/>
  <c r="K335" i="13"/>
  <c r="M335" i="13"/>
  <c r="O335" i="13"/>
  <c r="Q335" i="13"/>
  <c r="V335" i="13"/>
  <c r="G336" i="13"/>
  <c r="I336" i="13"/>
  <c r="K336" i="13"/>
  <c r="M336" i="13"/>
  <c r="O336" i="13"/>
  <c r="Q336" i="13"/>
  <c r="V336" i="13"/>
  <c r="G344" i="13"/>
  <c r="G343" i="13" s="1"/>
  <c r="I344" i="13"/>
  <c r="K344" i="13"/>
  <c r="K343" i="13" s="1"/>
  <c r="M344" i="13"/>
  <c r="O344" i="13"/>
  <c r="O343" i="13" s="1"/>
  <c r="Q344" i="13"/>
  <c r="Q343" i="13" s="1"/>
  <c r="V344" i="13"/>
  <c r="V343" i="13" s="1"/>
  <c r="G355" i="13"/>
  <c r="M355" i="13" s="1"/>
  <c r="I355" i="13"/>
  <c r="K355" i="13"/>
  <c r="O355" i="13"/>
  <c r="Q355" i="13"/>
  <c r="V355" i="13"/>
  <c r="G365" i="13"/>
  <c r="I365" i="13"/>
  <c r="K365" i="13"/>
  <c r="M365" i="13"/>
  <c r="O365" i="13"/>
  <c r="Q365" i="13"/>
  <c r="V365" i="13"/>
  <c r="G367" i="13"/>
  <c r="M367" i="13" s="1"/>
  <c r="I367" i="13"/>
  <c r="I343" i="13" s="1"/>
  <c r="K367" i="13"/>
  <c r="O367" i="13"/>
  <c r="Q367" i="13"/>
  <c r="V367" i="13"/>
  <c r="G369" i="13"/>
  <c r="M369" i="13" s="1"/>
  <c r="I369" i="13"/>
  <c r="K369" i="13"/>
  <c r="O369" i="13"/>
  <c r="Q369" i="13"/>
  <c r="V369" i="13"/>
  <c r="G370" i="13"/>
  <c r="I370" i="13"/>
  <c r="K370" i="13"/>
  <c r="M370" i="13"/>
  <c r="O370" i="13"/>
  <c r="Q370" i="13"/>
  <c r="V370" i="13"/>
  <c r="G371" i="13"/>
  <c r="M371" i="13" s="1"/>
  <c r="I371" i="13"/>
  <c r="K371" i="13"/>
  <c r="O371" i="13"/>
  <c r="Q371" i="13"/>
  <c r="V371" i="13"/>
  <c r="G381" i="13"/>
  <c r="I381" i="13"/>
  <c r="K381" i="13"/>
  <c r="M381" i="13"/>
  <c r="O381" i="13"/>
  <c r="Q381" i="13"/>
  <c r="V381" i="13"/>
  <c r="G395" i="13"/>
  <c r="I395" i="13"/>
  <c r="K395" i="13"/>
  <c r="M395" i="13"/>
  <c r="O395" i="13"/>
  <c r="Q395" i="13"/>
  <c r="V395" i="13"/>
  <c r="G405" i="13"/>
  <c r="I405" i="13"/>
  <c r="K405" i="13"/>
  <c r="M405" i="13"/>
  <c r="O405" i="13"/>
  <c r="Q405" i="13"/>
  <c r="V405" i="13"/>
  <c r="G407" i="13"/>
  <c r="M407" i="13" s="1"/>
  <c r="I407" i="13"/>
  <c r="K407" i="13"/>
  <c r="O407" i="13"/>
  <c r="Q407" i="13"/>
  <c r="V407" i="13"/>
  <c r="G409" i="13"/>
  <c r="I409" i="13"/>
  <c r="K409" i="13"/>
  <c r="M409" i="13"/>
  <c r="O409" i="13"/>
  <c r="Q409" i="13"/>
  <c r="V409" i="13"/>
  <c r="G410" i="13"/>
  <c r="I410" i="13"/>
  <c r="K410" i="13"/>
  <c r="M410" i="13"/>
  <c r="O410" i="13"/>
  <c r="Q410" i="13"/>
  <c r="V410" i="13"/>
  <c r="G411" i="13"/>
  <c r="I411" i="13"/>
  <c r="K411" i="13"/>
  <c r="M411" i="13"/>
  <c r="O411" i="13"/>
  <c r="Q411" i="13"/>
  <c r="V411" i="13"/>
  <c r="G412" i="13"/>
  <c r="I412" i="13"/>
  <c r="K412" i="13"/>
  <c r="M412" i="13"/>
  <c r="O412" i="13"/>
  <c r="Q412" i="13"/>
  <c r="V412" i="13"/>
  <c r="G422" i="13"/>
  <c r="I422" i="13"/>
  <c r="M422" i="13"/>
  <c r="G423" i="13"/>
  <c r="I423" i="13"/>
  <c r="K423" i="13"/>
  <c r="K422" i="13" s="1"/>
  <c r="M423" i="13"/>
  <c r="O423" i="13"/>
  <c r="O422" i="13" s="1"/>
  <c r="Q423" i="13"/>
  <c r="Q422" i="13" s="1"/>
  <c r="V423" i="13"/>
  <c r="V422" i="13" s="1"/>
  <c r="G425" i="13"/>
  <c r="G426" i="13"/>
  <c r="I426" i="13"/>
  <c r="I425" i="13" s="1"/>
  <c r="K426" i="13"/>
  <c r="M426" i="13"/>
  <c r="O426" i="13"/>
  <c r="O425" i="13" s="1"/>
  <c r="Q426" i="13"/>
  <c r="V426" i="13"/>
  <c r="V425" i="13" s="1"/>
  <c r="G427" i="13"/>
  <c r="M427" i="13" s="1"/>
  <c r="M425" i="13" s="1"/>
  <c r="I427" i="13"/>
  <c r="K427" i="13"/>
  <c r="K425" i="13" s="1"/>
  <c r="O427" i="13"/>
  <c r="Q427" i="13"/>
  <c r="V427" i="13"/>
  <c r="G429" i="13"/>
  <c r="M429" i="13" s="1"/>
  <c r="I429" i="13"/>
  <c r="K429" i="13"/>
  <c r="O429" i="13"/>
  <c r="Q429" i="13"/>
  <c r="V429" i="13"/>
  <c r="G431" i="13"/>
  <c r="I431" i="13"/>
  <c r="K431" i="13"/>
  <c r="M431" i="13"/>
  <c r="O431" i="13"/>
  <c r="Q431" i="13"/>
  <c r="V431" i="13"/>
  <c r="G433" i="13"/>
  <c r="M433" i="13" s="1"/>
  <c r="I433" i="13"/>
  <c r="K433" i="13"/>
  <c r="O433" i="13"/>
  <c r="Q433" i="13"/>
  <c r="V433" i="13"/>
  <c r="G436" i="13"/>
  <c r="I436" i="13"/>
  <c r="K436" i="13"/>
  <c r="M436" i="13"/>
  <c r="O436" i="13"/>
  <c r="Q436" i="13"/>
  <c r="Q425" i="13" s="1"/>
  <c r="V436" i="13"/>
  <c r="G438" i="13"/>
  <c r="I438" i="13"/>
  <c r="K438" i="13"/>
  <c r="M438" i="13"/>
  <c r="O438" i="13"/>
  <c r="Q438" i="13"/>
  <c r="V438" i="13"/>
  <c r="G441" i="13"/>
  <c r="M441" i="13" s="1"/>
  <c r="I441" i="13"/>
  <c r="I440" i="13" s="1"/>
  <c r="K441" i="13"/>
  <c r="O441" i="13"/>
  <c r="Q441" i="13"/>
  <c r="V441" i="13"/>
  <c r="G442" i="13"/>
  <c r="I442" i="13"/>
  <c r="K442" i="13"/>
  <c r="K440" i="13" s="1"/>
  <c r="M442" i="13"/>
  <c r="O442" i="13"/>
  <c r="Q442" i="13"/>
  <c r="V442" i="13"/>
  <c r="G443" i="13"/>
  <c r="I443" i="13"/>
  <c r="K443" i="13"/>
  <c r="M443" i="13"/>
  <c r="O443" i="13"/>
  <c r="Q443" i="13"/>
  <c r="V443" i="13"/>
  <c r="G444" i="13"/>
  <c r="I444" i="13"/>
  <c r="K444" i="13"/>
  <c r="M444" i="13"/>
  <c r="O444" i="13"/>
  <c r="Q444" i="13"/>
  <c r="V444" i="13"/>
  <c r="G445" i="13"/>
  <c r="I445" i="13"/>
  <c r="K445" i="13"/>
  <c r="M445" i="13"/>
  <c r="O445" i="13"/>
  <c r="O440" i="13" s="1"/>
  <c r="Q445" i="13"/>
  <c r="Q440" i="13" s="1"/>
  <c r="V445" i="13"/>
  <c r="G446" i="13"/>
  <c r="I446" i="13"/>
  <c r="K446" i="13"/>
  <c r="M446" i="13"/>
  <c r="O446" i="13"/>
  <c r="Q446" i="13"/>
  <c r="V446" i="13"/>
  <c r="G447" i="13"/>
  <c r="I447" i="13"/>
  <c r="K447" i="13"/>
  <c r="M447" i="13"/>
  <c r="O447" i="13"/>
  <c r="Q447" i="13"/>
  <c r="V447" i="13"/>
  <c r="V440" i="13" s="1"/>
  <c r="G448" i="13"/>
  <c r="M448" i="13" s="1"/>
  <c r="I448" i="13"/>
  <c r="K448" i="13"/>
  <c r="O448" i="13"/>
  <c r="Q448" i="13"/>
  <c r="V448" i="13"/>
  <c r="G449" i="13"/>
  <c r="I449" i="13"/>
  <c r="K449" i="13"/>
  <c r="M449" i="13"/>
  <c r="O449" i="13"/>
  <c r="Q449" i="13"/>
  <c r="V449" i="13"/>
  <c r="G450" i="13"/>
  <c r="M450" i="13" s="1"/>
  <c r="I450" i="13"/>
  <c r="K450" i="13"/>
  <c r="O450" i="13"/>
  <c r="Q450" i="13"/>
  <c r="V450" i="13"/>
  <c r="G451" i="13"/>
  <c r="M451" i="13" s="1"/>
  <c r="I451" i="13"/>
  <c r="K451" i="13"/>
  <c r="O451" i="13"/>
  <c r="Q451" i="13"/>
  <c r="V451" i="13"/>
  <c r="G452" i="13"/>
  <c r="I452" i="13"/>
  <c r="K452" i="13"/>
  <c r="M452" i="13"/>
  <c r="O452" i="13"/>
  <c r="Q452" i="13"/>
  <c r="V452" i="13"/>
  <c r="G455" i="13"/>
  <c r="I455" i="13"/>
  <c r="I454" i="13" s="1"/>
  <c r="K455" i="13"/>
  <c r="M455" i="13"/>
  <c r="O455" i="13"/>
  <c r="O454" i="13" s="1"/>
  <c r="Q455" i="13"/>
  <c r="Q454" i="13" s="1"/>
  <c r="V455" i="13"/>
  <c r="V454" i="13" s="1"/>
  <c r="G456" i="13"/>
  <c r="M456" i="13" s="1"/>
  <c r="I456" i="13"/>
  <c r="K456" i="13"/>
  <c r="O456" i="13"/>
  <c r="Q456" i="13"/>
  <c r="V456" i="13"/>
  <c r="G457" i="13"/>
  <c r="I457" i="13"/>
  <c r="K457" i="13"/>
  <c r="M457" i="13"/>
  <c r="O457" i="13"/>
  <c r="Q457" i="13"/>
  <c r="V457" i="13"/>
  <c r="G458" i="13"/>
  <c r="G454" i="13" s="1"/>
  <c r="I458" i="13"/>
  <c r="K458" i="13"/>
  <c r="O458" i="13"/>
  <c r="Q458" i="13"/>
  <c r="V458" i="13"/>
  <c r="G459" i="13"/>
  <c r="I459" i="13"/>
  <c r="K459" i="13"/>
  <c r="M459" i="13"/>
  <c r="O459" i="13"/>
  <c r="Q459" i="13"/>
  <c r="V459" i="13"/>
  <c r="G460" i="13"/>
  <c r="I460" i="13"/>
  <c r="K460" i="13"/>
  <c r="K454" i="13" s="1"/>
  <c r="M460" i="13"/>
  <c r="O460" i="13"/>
  <c r="Q460" i="13"/>
  <c r="V460" i="13"/>
  <c r="G461" i="13"/>
  <c r="I461" i="13"/>
  <c r="K461" i="13"/>
  <c r="M461" i="13"/>
  <c r="O461" i="13"/>
  <c r="Q461" i="13"/>
  <c r="V461" i="13"/>
  <c r="G462" i="13"/>
  <c r="I462" i="13"/>
  <c r="K462" i="13"/>
  <c r="M462" i="13"/>
  <c r="O462" i="13"/>
  <c r="Q462" i="13"/>
  <c r="V462" i="13"/>
  <c r="G463" i="13"/>
  <c r="I463" i="13"/>
  <c r="K463" i="13"/>
  <c r="M463" i="13"/>
  <c r="O463" i="13"/>
  <c r="Q463" i="13"/>
  <c r="V463" i="13"/>
  <c r="G464" i="13"/>
  <c r="I464" i="13"/>
  <c r="K464" i="13"/>
  <c r="M464" i="13"/>
  <c r="O464" i="13"/>
  <c r="Q464" i="13"/>
  <c r="V464" i="13"/>
  <c r="G465" i="13"/>
  <c r="M465" i="13" s="1"/>
  <c r="I465" i="13"/>
  <c r="K465" i="13"/>
  <c r="O465" i="13"/>
  <c r="Q465" i="13"/>
  <c r="V465" i="13"/>
  <c r="G466" i="13"/>
  <c r="I466" i="13"/>
  <c r="K466" i="13"/>
  <c r="M466" i="13"/>
  <c r="O466" i="13"/>
  <c r="Q466" i="13"/>
  <c r="V466" i="13"/>
  <c r="G467" i="13"/>
  <c r="M467" i="13" s="1"/>
  <c r="I467" i="13"/>
  <c r="K467" i="13"/>
  <c r="O467" i="13"/>
  <c r="Q467" i="13"/>
  <c r="V467" i="13"/>
  <c r="G468" i="13"/>
  <c r="M468" i="13" s="1"/>
  <c r="I468" i="13"/>
  <c r="K468" i="13"/>
  <c r="O468" i="13"/>
  <c r="Q468" i="13"/>
  <c r="V468" i="13"/>
  <c r="G469" i="13"/>
  <c r="I469" i="13"/>
  <c r="K469" i="13"/>
  <c r="M469" i="13"/>
  <c r="O469" i="13"/>
  <c r="Q469" i="13"/>
  <c r="V469" i="13"/>
  <c r="AE471" i="13"/>
  <c r="G53" i="12"/>
  <c r="BA51" i="12"/>
  <c r="BA49" i="12"/>
  <c r="BA46" i="12"/>
  <c r="BA44" i="12"/>
  <c r="BA42" i="12"/>
  <c r="BA40" i="12"/>
  <c r="BA35" i="12"/>
  <c r="BA30" i="12"/>
  <c r="BA29" i="12"/>
  <c r="BA26" i="12"/>
  <c r="BA22" i="12"/>
  <c r="BA20" i="12"/>
  <c r="BA17" i="12"/>
  <c r="BA15" i="12"/>
  <c r="BA11" i="12"/>
  <c r="G8" i="12"/>
  <c r="G9" i="12"/>
  <c r="I9" i="12"/>
  <c r="I8" i="12" s="1"/>
  <c r="K9" i="12"/>
  <c r="K8" i="12" s="1"/>
  <c r="M9" i="12"/>
  <c r="O9" i="12"/>
  <c r="O8" i="12" s="1"/>
  <c r="Q9" i="12"/>
  <c r="Q8" i="12" s="1"/>
  <c r="V9" i="12"/>
  <c r="V8" i="12" s="1"/>
  <c r="G18" i="12"/>
  <c r="M18" i="12" s="1"/>
  <c r="I18" i="12"/>
  <c r="K18" i="12"/>
  <c r="O18" i="12"/>
  <c r="Q18" i="12"/>
  <c r="V18" i="12"/>
  <c r="G24" i="12"/>
  <c r="I24" i="12"/>
  <c r="K24" i="12"/>
  <c r="M24" i="12"/>
  <c r="O24" i="12"/>
  <c r="Q24" i="12"/>
  <c r="V24" i="12"/>
  <c r="G33" i="12"/>
  <c r="G34" i="12"/>
  <c r="I34" i="12"/>
  <c r="K34" i="12"/>
  <c r="M34" i="12"/>
  <c r="O34" i="12"/>
  <c r="Q34" i="12"/>
  <c r="Q33" i="12" s="1"/>
  <c r="V34" i="12"/>
  <c r="V33" i="12" s="1"/>
  <c r="G36" i="12"/>
  <c r="I36" i="12"/>
  <c r="K36" i="12"/>
  <c r="M36" i="12"/>
  <c r="O36" i="12"/>
  <c r="O33" i="12" s="1"/>
  <c r="Q36" i="12"/>
  <c r="V36" i="12"/>
  <c r="G37" i="12"/>
  <c r="I37" i="12"/>
  <c r="K37" i="12"/>
  <c r="M37" i="12"/>
  <c r="O37" i="12"/>
  <c r="Q37" i="12"/>
  <c r="V37" i="12"/>
  <c r="G39" i="12"/>
  <c r="I39" i="12"/>
  <c r="K39" i="12"/>
  <c r="M39" i="12"/>
  <c r="O39" i="12"/>
  <c r="Q39" i="12"/>
  <c r="V39" i="12"/>
  <c r="G41" i="12"/>
  <c r="M41" i="12" s="1"/>
  <c r="M33" i="12" s="1"/>
  <c r="I41" i="12"/>
  <c r="I33" i="12" s="1"/>
  <c r="K41" i="12"/>
  <c r="O41" i="12"/>
  <c r="Q41" i="12"/>
  <c r="V41" i="12"/>
  <c r="G43" i="12"/>
  <c r="I43" i="12"/>
  <c r="K43" i="12"/>
  <c r="M43" i="12"/>
  <c r="O43" i="12"/>
  <c r="Q43" i="12"/>
  <c r="V43" i="12"/>
  <c r="G45" i="12"/>
  <c r="I45" i="12"/>
  <c r="K45" i="12"/>
  <c r="K33" i="12" s="1"/>
  <c r="M45" i="12"/>
  <c r="O45" i="12"/>
  <c r="Q45" i="12"/>
  <c r="V45" i="12"/>
  <c r="G47" i="12"/>
  <c r="I47" i="12"/>
  <c r="K47" i="12"/>
  <c r="M47" i="12"/>
  <c r="O47" i="12"/>
  <c r="Q47" i="12"/>
  <c r="V47" i="12"/>
  <c r="G48" i="12"/>
  <c r="I48" i="12"/>
  <c r="K48" i="12"/>
  <c r="M48" i="12"/>
  <c r="O48" i="12"/>
  <c r="Q48" i="12"/>
  <c r="V48" i="12"/>
  <c r="G50" i="12"/>
  <c r="I50" i="12"/>
  <c r="K50" i="12"/>
  <c r="M50" i="12"/>
  <c r="O50" i="12"/>
  <c r="Q50" i="12"/>
  <c r="V50" i="12"/>
  <c r="AE53" i="12"/>
  <c r="AF53" i="12"/>
  <c r="I20" i="1"/>
  <c r="I19" i="1"/>
  <c r="I18" i="1"/>
  <c r="I17" i="1"/>
  <c r="I16" i="1"/>
  <c r="I77" i="1"/>
  <c r="J76" i="1" s="1"/>
  <c r="F49" i="1"/>
  <c r="G23" i="1" s="1"/>
  <c r="G49" i="1"/>
  <c r="G25" i="1" s="1"/>
  <c r="A25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49" i="1" s="1"/>
  <c r="J28" i="1"/>
  <c r="J26" i="1"/>
  <c r="G38" i="1"/>
  <c r="F38" i="1"/>
  <c r="J23" i="1"/>
  <c r="J24" i="1"/>
  <c r="J25" i="1"/>
  <c r="J27" i="1"/>
  <c r="E24" i="1"/>
  <c r="E26" i="1"/>
  <c r="J75" i="1" l="1"/>
  <c r="J74" i="1"/>
  <c r="J73" i="1"/>
  <c r="J72" i="1"/>
  <c r="J65" i="1"/>
  <c r="J67" i="1"/>
  <c r="J66" i="1"/>
  <c r="J68" i="1"/>
  <c r="J69" i="1"/>
  <c r="J70" i="1"/>
  <c r="J71" i="1"/>
  <c r="G28" i="1"/>
  <c r="G26" i="1"/>
  <c r="A26" i="1"/>
  <c r="A23" i="1"/>
  <c r="M8" i="15"/>
  <c r="M188" i="15"/>
  <c r="M392" i="15"/>
  <c r="M380" i="15"/>
  <c r="M248" i="15"/>
  <c r="G8" i="15"/>
  <c r="G188" i="15"/>
  <c r="G248" i="15"/>
  <c r="G367" i="15"/>
  <c r="AF409" i="15"/>
  <c r="G392" i="15"/>
  <c r="G294" i="15"/>
  <c r="G316" i="15"/>
  <c r="M257" i="14"/>
  <c r="M312" i="14"/>
  <c r="M8" i="14"/>
  <c r="M193" i="14"/>
  <c r="G8" i="14"/>
  <c r="AF329" i="14"/>
  <c r="G312" i="14"/>
  <c r="G193" i="14"/>
  <c r="M303" i="14"/>
  <c r="M301" i="14" s="1"/>
  <c r="M240" i="14"/>
  <c r="M235" i="14" s="1"/>
  <c r="M156" i="13"/>
  <c r="M440" i="13"/>
  <c r="M8" i="13"/>
  <c r="M190" i="13"/>
  <c r="M271" i="13"/>
  <c r="M343" i="13"/>
  <c r="G440" i="13"/>
  <c r="G190" i="13"/>
  <c r="AF471" i="13"/>
  <c r="G321" i="13"/>
  <c r="M458" i="13"/>
  <c r="M454" i="13" s="1"/>
  <c r="M8" i="12"/>
  <c r="I21" i="1"/>
  <c r="I39" i="1"/>
  <c r="I49" i="1" s="1"/>
  <c r="J77" i="1" l="1"/>
  <c r="G24" i="1"/>
  <c r="A27" i="1" s="1"/>
  <c r="A24" i="1"/>
  <c r="J44" i="1"/>
  <c r="J46" i="1"/>
  <c r="J43" i="1"/>
  <c r="J39" i="1"/>
  <c r="J49" i="1" s="1"/>
  <c r="J48" i="1"/>
  <c r="J42" i="1"/>
  <c r="J41" i="1"/>
  <c r="J45" i="1"/>
  <c r="J47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749E1A6B-5058-479F-A890-03D1E283215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0F96829-8AD3-41D9-952E-5F10B3078B3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81BF5640-E4D8-4BB3-A33D-AFD9AB6F92B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8ABEC6D-2157-4611-8801-9D6A98F3ADE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55D6E524-3EB8-4140-8A4C-E7F9E8785DD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4D6029C-93D2-4DB4-8701-0CFE1FB96F8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C467A873-654D-4D75-A431-A1D65582392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F93FC35-0313-42F8-9FB0-D4994348C78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<sst xmlns="http://schemas.openxmlformats.org/spreadsheetml/2006/main" count="5157" uniqueCount="899">
  <si>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</si>
  <si>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</si>
  <si>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</si>
  <si>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</si>
  <si>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</si>
  <si>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</si>
  <si>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</si>
  <si>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</si>
  <si>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</si>
  <si>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</si>
  <si>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</si>
  <si>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</si>
  <si>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</si>
  <si>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</si>
  <si>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</si>
  <si>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</si>
  <si>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</si>
  <si>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</si>
  <si>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</si>
  <si>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</si>
  <si>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</si>
  <si>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</si>
  <si>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</si>
  <si>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</si>
  <si>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</si>
  <si>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</si>
  <si>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</si>
  <si>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</si>
  <si>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</si>
  <si>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</si>
  <si>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</si>
  <si>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</si>
  <si>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</si>
  <si>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</si>
  <si>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</si>
  <si>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</si>
  <si>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</si>
  <si>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</si>
  <si>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</si>
  <si>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</si>
  <si>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</si>
  <si>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</si>
  <si>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</si>
  <si>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Sinc s.r.o.</t>
  </si>
  <si>
    <t>221001</t>
  </si>
  <si>
    <t>Dětské centrum Veská, středisko Veská- hospodaření se srážkovými vodami</t>
  </si>
  <si>
    <t>Pardubický kraj</t>
  </si>
  <si>
    <t>Komenského náměstí 125</t>
  </si>
  <si>
    <t>Pardubice-Pardubice-Staré Město</t>
  </si>
  <si>
    <t>53002</t>
  </si>
  <si>
    <t>70892822</t>
  </si>
  <si>
    <t>CZ70892822</t>
  </si>
  <si>
    <t>Průmyslová 560</t>
  </si>
  <si>
    <t>Pardubice-Pardubičky</t>
  </si>
  <si>
    <t>53003</t>
  </si>
  <si>
    <t>28814878</t>
  </si>
  <si>
    <t>CZ28814878</t>
  </si>
  <si>
    <t>Stavba</t>
  </si>
  <si>
    <t>Stavební objekt</t>
  </si>
  <si>
    <t>00</t>
  </si>
  <si>
    <t>SO-001 Ostatní a vedlejší náklady</t>
  </si>
  <si>
    <t>1</t>
  </si>
  <si>
    <t xml:space="preserve"> Ostatní a vedlejší náklady</t>
  </si>
  <si>
    <t>SO 01 HLAVNÍ BUDOVA</t>
  </si>
  <si>
    <t>Hlavní budova-hospodaření se srážkovými vodami</t>
  </si>
  <si>
    <t>2</t>
  </si>
  <si>
    <t>SO 02 ADMINISTRATIVNÍ BUDOVA</t>
  </si>
  <si>
    <t>Administrativní budova-hospodaření se srážkovými v</t>
  </si>
  <si>
    <t>3</t>
  </si>
  <si>
    <t>SO-03 Bytové jednotky</t>
  </si>
  <si>
    <t>Bytové jednotky-hospodaření se srážkovými vodami</t>
  </si>
  <si>
    <t>Celkem za stavbu</t>
  </si>
  <si>
    <t>CZK</t>
  </si>
  <si>
    <t>#POPS</t>
  </si>
  <si>
    <t>Popis stavby: 221001 - Dětské centrum Veská, středisko Veská- hospodaření se srážkovými vodami</t>
  </si>
  <si>
    <t>#POPO</t>
  </si>
  <si>
    <t>Popis objektu: 00 - SO-001 Ostatní a vedlejší náklady</t>
  </si>
  <si>
    <t>#POPR</t>
  </si>
  <si>
    <t>Popis rozpočtu: 1 -  Ostatní a vedlejší náklady</t>
  </si>
  <si>
    <t>Popis objektu: 1 - SO 01 HLAVNÍ BUDOVA</t>
  </si>
  <si>
    <t>Popis rozpočtu: 1 - Hlavní budova-hospodaření se srážkovými vodami</t>
  </si>
  <si>
    <t>Popis objektu: 2 - SO 02 ADMINISTRATIVNÍ BUDOVA</t>
  </si>
  <si>
    <t>Popis rozpočtu: 1 - Administrativní budova-hospodaření se srážkovými v</t>
  </si>
  <si>
    <t>Popis objektu: 3 - SO-03 Bytové jednotky</t>
  </si>
  <si>
    <t>Popis rozpočtu: 1 - Bytové jednotky-hospodaření se srážkovými vodami</t>
  </si>
  <si>
    <t>Rekapitulace dílů</t>
  </si>
  <si>
    <t>Typ dílu</t>
  </si>
  <si>
    <t>Zemní práce</t>
  </si>
  <si>
    <t>45</t>
  </si>
  <si>
    <t>Podkladní a vedlejší konstrukce</t>
  </si>
  <si>
    <t>59</t>
  </si>
  <si>
    <t>Dlažby a předlažby komunikací</t>
  </si>
  <si>
    <t>8</t>
  </si>
  <si>
    <t>Trubní vedení</t>
  </si>
  <si>
    <t>80</t>
  </si>
  <si>
    <t>Odvodnění</t>
  </si>
  <si>
    <t>89</t>
  </si>
  <si>
    <t>Ostatní konstrukce na trubním vedení</t>
  </si>
  <si>
    <t>99</t>
  </si>
  <si>
    <t>Staveništní přesun hmot</t>
  </si>
  <si>
    <t>764</t>
  </si>
  <si>
    <t>Konstrukce klempířské</t>
  </si>
  <si>
    <t>M46</t>
  </si>
  <si>
    <t>Zemní práce při montážích</t>
  </si>
  <si>
    <t>M650</t>
  </si>
  <si>
    <t>Elektromontáže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</si>
  <si>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</si>
  <si>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</si>
  <si>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</si>
  <si>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</si>
  <si>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</si>
  <si>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</si>
  <si>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</si>
  <si>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</si>
  <si>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</si>
  <si>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</si>
  <si>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</si>
  <si>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</si>
  <si>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</si>
  <si>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</si>
  <si>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</si>
  <si>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</si>
  <si>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</si>
  <si>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</si>
  <si>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</si>
  <si>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</si>
  <si>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</si>
  <si>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</si>
  <si>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</si>
  <si>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</si>
  <si>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</si>
  <si>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</si>
  <si>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</si>
  <si>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</si>
  <si>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</si>
  <si>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</si>
  <si>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</si>
  <si>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005121011R</t>
  </si>
  <si>
    <t>Vybudování zařízení staveniště pro JKSO 801 až 803</t>
  </si>
  <si>
    <t>Soubor</t>
  </si>
  <si>
    <t>RTS 24/ II</t>
  </si>
  <si>
    <t>Indiv</t>
  </si>
  <si>
    <t>VRN</t>
  </si>
  <si>
    <t>Běžná</t>
  </si>
  <si>
    <t>POL99_</t>
  </si>
  <si>
    <t>Vybudování zpevněných ploch pro skladování materiálu, doprava a osazení kontejnerů pro skladování.</t>
  </si>
  <si>
    <t>POP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</si>
  <si>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</si>
  <si>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šatny.</t>
  </si>
  <si>
    <t>Doprava a osazení dočasného oplocení staveniště.</t>
  </si>
  <si>
    <t>Doprava a osazení kanceláří stavby a technického dozoru.</t>
  </si>
  <si>
    <t>Zřízení vnitrostaveništního rozvodu energie do 5 kV od připojení na hlavní přívod na staveništi včetně rozvaděčů pro připojení přenosných zásuvkových skříní, obecné osvětlení staveniště (včetně stožárů a osvětlovacích těles).</t>
  </si>
  <si>
    <t>Zřízení základů a opěrných konstrukcí pro stavební stroje (mimo jeřábové dráhy)</t>
  </si>
  <si>
    <t>Zřízení přípojky elektrické energie a vody do vzdálenosti 1 km od obvodu staveniště. Náhradní zdroj elektrické energie.</t>
  </si>
  <si>
    <t>005121021R</t>
  </si>
  <si>
    <t>Provoz zařízení staveniště pro JKSO 801 až 803</t>
  </si>
  <si>
    <t>Opotřebení nebo pronájem skladovacích kontejnerů.</t>
  </si>
  <si>
    <t>Opotřebení a údržba nebo pronájem sociálního zařízení – umývárny, toalety, šatny. Opotřebení nebo pronájem dočasného oplocení staveniště.</t>
  </si>
  <si>
    <t>Opotřebení nebo pronájem kanceláří stavby a technického dozoru.</t>
  </si>
  <si>
    <t>Spotřeba vody a elektrické energie pro potřebu sociálních zařízení a kanceláří stavby. Pronájem, opotřebení a spotřeba pohonných hmot náhradního zdroje elektrické energie.</t>
  </si>
  <si>
    <t>Úklid v prostorách sociálního zařízení a kanceláří stavby.</t>
  </si>
  <si>
    <t>005121031R</t>
  </si>
  <si>
    <t>Odstranění zařízení staveniště pro JKSO 801 až 803</t>
  </si>
  <si>
    <t>Odvoz kontejnerů pro skladování a uvedení zpevněných ploch pro skladování do původního stavu.</t>
  </si>
  <si>
    <t>Uvedení zpevněných ploch pro objekty sociálního zařízení staveniště a kanceláří stavby do původního stavu. Případné ohumusování.</t>
  </si>
  <si>
    <t>Odvoz mobilních buněk sociálního zařízení, nebo uvedení do původního stavu prostor pronajatých.</t>
  </si>
  <si>
    <t>Odvoz dočasného oplocení staveniště.</t>
  </si>
  <si>
    <t>Odvoz mobilních kanceláří stavby a technického dozoru, nebo uvedení do původního stavu prostor pronajatých.</t>
  </si>
  <si>
    <t>Zrušení vnitrostaveništního rozvodu energie včetně rozvaděčů a osvětlení staveniště (včetně stožárů a osvětlovacích těles).</t>
  </si>
  <si>
    <t>Odstranění základů a opěrných konstrukcí pro stavební stroje.</t>
  </si>
  <si>
    <t>Zrušení přípojky elektrické energie a vody.</t>
  </si>
  <si>
    <t>005111022T</t>
  </si>
  <si>
    <t xml:space="preserve">Vytyčení inženýrských sítí,ochrana stávajících vedení a zařízení před poškozením </t>
  </si>
  <si>
    <t>Vlastní</t>
  </si>
  <si>
    <t>Práce</t>
  </si>
  <si>
    <t>POL1_1</t>
  </si>
  <si>
    <t>Zaměření a vytýčení stávajících inženýrských sítí v místě stavby z hlediska jejich ochrany při provádění stavby.</t>
  </si>
  <si>
    <t>00511 T</t>
  </si>
  <si>
    <t>Geodetické práce -zaměření veškerých objektů v digitální podobě</t>
  </si>
  <si>
    <t>005211010R</t>
  </si>
  <si>
    <t>Předání a převzetí staveniště</t>
  </si>
  <si>
    <t>Náklady spojené s účastí zhotovitele na předání a převzetí staveniště.</t>
  </si>
  <si>
    <t>00524 R</t>
  </si>
  <si>
    <t>Předání a převzetí díla</t>
  </si>
  <si>
    <t>Náklady zhotovitele, které vzniknou v souvislosti s povinnostmi zhotovitele při předání a převzetí díla.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</si>
  <si>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</si>
  <si>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</si>
  <si>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</si>
  <si>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</si>
  <si>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</si>
  <si>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„Náklady na vyhotovení dokumentace skutečného provedení stavby v počtu třech  paré. Dokumentace bude předána v tištěné formě a na CD ve dvou formátech (veškerá dokumetnace v PDF,  výkresová část v DWG a PDF)“</t>
  </si>
  <si>
    <t>005281025</t>
  </si>
  <si>
    <t>Propagace – zhotovení a montáž informačního plakátu A3</t>
  </si>
  <si>
    <t xml:space="preserve">ks    </t>
  </si>
  <si>
    <t>Náklady na zhotovení dočasného celobarevného plakátu formátu A3 z materiálu odolného proti povětrnostním podmínkám, který bude instalován po celou dobu realizace projektu na viditelném místě staveniště. Požadavek na umístění a grafický podklad pro tisk plakátu předá objednatel zhotoviteli před zahájením realizace stavby.</t>
  </si>
  <si>
    <t>005261012T</t>
  </si>
  <si>
    <t xml:space="preserve">Náklady spojené s pojištěním odpovědnosti za škodu jak je uvedeno v návrhu smlouvy o dílo </t>
  </si>
  <si>
    <t>005261021RV</t>
  </si>
  <si>
    <t>Bankovní záruky za řádné provedení díla</t>
  </si>
  <si>
    <t>soubor</t>
  </si>
  <si>
    <t>POL1_</t>
  </si>
  <si>
    <t>Náklady zhotovitele spojené se zabezpečením a poskytnutím zajišťovacích bankovních záruk za řádné provedení díla, jak je zadavatel požaduje v obchodních podmínkách.</t>
  </si>
  <si>
    <t>005261022RV</t>
  </si>
  <si>
    <t>Bankovní záruky za splněí záručních podmínek</t>
  </si>
  <si>
    <t>Náklady zhotovitele spojené se zabezpečením a poskytnutím zajišťovacích bankovních záruk za splnění záručních podmínek, jak je zadavatel požaduje v obchodních podmínkách.</t>
  </si>
  <si>
    <t>SUM</t>
  </si>
  <si>
    <t>END</t>
  </si>
  <si>
    <t>121101100R00</t>
  </si>
  <si>
    <t>Sejmutí ornice s přemístěním na vzdálenost do 50 m</t>
  </si>
  <si>
    <t>m3</t>
  </si>
  <si>
    <t>800-1</t>
  </si>
  <si>
    <t>nebo lesní půdy, s vodorovným přemístěním na hromady v místě upotřebení nebo na dočasné či trvalé skládky se složením</t>
  </si>
  <si>
    <t>SPI</t>
  </si>
  <si>
    <t>ozn 5 : 95,9*0,15</t>
  </si>
  <si>
    <t>VV</t>
  </si>
  <si>
    <t>č.v.01-04 vsakovací objekt : 9,8*4,2*0,15</t>
  </si>
  <si>
    <t>č.v.01-04 akumulační nádrž : 6*4*0,15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</si>
  <si>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</si>
  <si>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</si>
  <si>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</si>
  <si>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č.v.01-04 vsakovací objekt : 9,8*4,2*1,67</t>
  </si>
  <si>
    <t>131201111R00</t>
  </si>
  <si>
    <t>Hloubení nezapažených jam a zářezů do 100 m3, v hornině 3, hloubení strojně</t>
  </si>
  <si>
    <t>č.v.01-04 akumulační nádrž : 6*4*4</t>
  </si>
  <si>
    <t>131201119R00</t>
  </si>
  <si>
    <t xml:space="preserve">Hloubení nezapažených jam a zářezů příplatek za lepivost, v hornině 3,  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</si>
  <si>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</si>
  <si>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</si>
  <si>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</si>
  <si>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č.v.01-04 PVC 150 : 27,1*0,85*1,258</t>
  </si>
  <si>
    <t>PVC 125 : 6,3*0,85*1,043</t>
  </si>
  <si>
    <t>PVC 150 : 52,3*0,85*1,118</t>
  </si>
  <si>
    <t>PVC 125 : 3,8*0,85*0,65</t>
  </si>
  <si>
    <t>PVC 125 : 4,2*0,85*1,102</t>
  </si>
  <si>
    <t>PVC 125 : 1,6*0,85*1</t>
  </si>
  <si>
    <t>PVC 125 : 2,5*0,85*1,176</t>
  </si>
  <si>
    <t>PVC 150 : 0,4*0,85*1,176</t>
  </si>
  <si>
    <t>PVC 125 : 1,9*0,85*0,863</t>
  </si>
  <si>
    <t>PVC 150 : 0,4*0,85*0,863</t>
  </si>
  <si>
    <t>132201219R00</t>
  </si>
  <si>
    <t xml:space="preserve">Hloubení rýh šířky přes 60 do 200 cm příplatek za lepivost, v hornině 3,  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</si>
  <si>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</si>
  <si>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</si>
  <si>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</si>
  <si>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Začátek provozního součtu</t>
  </si>
  <si>
    <t xml:space="preserve">  Fš 1 : 1,337</t>
  </si>
  <si>
    <t xml:space="preserve">  ŠD 1-1 : 1,032</t>
  </si>
  <si>
    <t xml:space="preserve">  ŠD 1-2 : 1,258</t>
  </si>
  <si>
    <t xml:space="preserve">  ŠD 1-3 : 1,118</t>
  </si>
  <si>
    <t xml:space="preserve">  ŠD 1-4 : 0,863</t>
  </si>
  <si>
    <t xml:space="preserve">  ŠD 1-5 : 0,650</t>
  </si>
  <si>
    <t xml:space="preserve">  ŠD 1-6 : 1,142</t>
  </si>
  <si>
    <t xml:space="preserve">  ŠD 1-7 : 1,04</t>
  </si>
  <si>
    <t xml:space="preserve">  ŠD 1-8 : 1,1</t>
  </si>
  <si>
    <t xml:space="preserve">  ŠD 1-9 : 1,043</t>
  </si>
  <si>
    <t xml:space="preserve">  Mezisoučet</t>
  </si>
  <si>
    <t>Konec provozního součtu</t>
  </si>
  <si>
    <t>0,85*0,85*10,583</t>
  </si>
  <si>
    <t>šachta rozvodu vody : 1,5*1,5*1,5</t>
  </si>
  <si>
    <t>133201109R00</t>
  </si>
  <si>
    <t>Hloubení šachet v hornině 3  příplatek za lepivost horniny</t>
  </si>
  <si>
    <t>151101101R00</t>
  </si>
  <si>
    <t>Zřízení pažení a rozepření stěn rýh příložné  pro jakoukoliv mezerovitost, hloubky do 2 m</t>
  </si>
  <si>
    <t>m2</t>
  </si>
  <si>
    <t>pro podzemní vedení pro všechny šířky rýhy,</t>
  </si>
  <si>
    <t>č.v.01-04 PVC 150 : 27,1*1,258*2</t>
  </si>
  <si>
    <t>PVC 125 : 6,3*1,043*2</t>
  </si>
  <si>
    <t>PVC 150 : 52,3*1,118*2</t>
  </si>
  <si>
    <t>PVC 125 : 4,2*1,102*2</t>
  </si>
  <si>
    <t>PVC 125 : 1,6*1*2</t>
  </si>
  <si>
    <t>PVC 125 : 2,5*1,176*2</t>
  </si>
  <si>
    <t>PVC 150 : 0,4*1,176*2</t>
  </si>
  <si>
    <t>151101111R00</t>
  </si>
  <si>
    <t>Odstranění pažení a rozepření rýh příložné , hloubky do 2 m</t>
  </si>
  <si>
    <t>pro podzemní vedení s uložením materiálu na vzdálenost do 3 m od 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</si>
  <si>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</si>
  <si>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</si>
  <si>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</si>
  <si>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č.v.01-04 akumulační nádrž : 5,5*4*4</t>
  </si>
  <si>
    <t>č.v.01-04 rýhy : 96,24363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</si>
  <si>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</si>
  <si>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</si>
  <si>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</si>
  <si>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obsyp : 85,425*0,45</t>
  </si>
  <si>
    <t xml:space="preserve">  č.v.01-04 akumulační nádrž : 6*4*4</t>
  </si>
  <si>
    <t xml:space="preserve">  -3,5*2,04*2,085</t>
  </si>
  <si>
    <t xml:space="preserve">  č.v.01-04 akumulační nádrž : -5*3*0,15</t>
  </si>
  <si>
    <t>zásyp : 78,8631</t>
  </si>
  <si>
    <t>č.v.01-04 pod zpevněnými plochami : (15+32+18)*0,85*0,9</t>
  </si>
  <si>
    <t>162701109R00</t>
  </si>
  <si>
    <t>Vodorovné přemístění výkopku příplatek k ceně za každých dalších i započatých 1 000 m přes 10 000 m  z horniny 1 až 4</t>
  </si>
  <si>
    <t>167,02935*10</t>
  </si>
  <si>
    <t>171201201R00</t>
  </si>
  <si>
    <t>Uložení sypaniny na dočasnou skládku tak, že na 1 m2 plochy připadá přes 2 m3 výkopku nebo ornice</t>
  </si>
  <si>
    <t>v místě stavby</t>
  </si>
  <si>
    <t>šachty : 0,85*0,85*10,583</t>
  </si>
  <si>
    <t>174101101R00</t>
  </si>
  <si>
    <t>Zásyp sypaninou se zhutněním jam, šachet, rýh nebo kolem objektů v těchto vykopávkách</t>
  </si>
  <si>
    <t>z jakékoliv horniny s uložením výkopku po vrstvách,</t>
  </si>
  <si>
    <t>-3,5*2,04*2,085</t>
  </si>
  <si>
    <t>č.v.01-04 akumulační nádrž : -5*3*0,15</t>
  </si>
  <si>
    <t>-8,8*3,2*0,64</t>
  </si>
  <si>
    <t>č.v.01-04 vsakovací objekt obsyp : -9,8*4,2*0,1</t>
  </si>
  <si>
    <t>-9,8*4,2*0,15</t>
  </si>
  <si>
    <t>obsyp : -85,425*0,45</t>
  </si>
  <si>
    <t>podsyp : -85,425*0,1</t>
  </si>
  <si>
    <t>obsyp : -0,2*0,2*3,14*1,583*9</t>
  </si>
  <si>
    <t>-0,6*0,6*3,14*1,5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</si>
  <si>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</si>
  <si>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</si>
  <si>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</si>
  <si>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 xml:space="preserve">  č.v.01-04 PVC 150 : 27,1*0,85</t>
  </si>
  <si>
    <t xml:space="preserve">  PVC 125 : 6,3*0,85</t>
  </si>
  <si>
    <t xml:space="preserve">  PVC 150 : 52,3*0,85</t>
  </si>
  <si>
    <t xml:space="preserve">  PVC 125 : 3,8*0,85</t>
  </si>
  <si>
    <t xml:space="preserve">  PVC 125 : 4,2*0,85</t>
  </si>
  <si>
    <t xml:space="preserve">  PVC 125 : 1,6*0,85</t>
  </si>
  <si>
    <t xml:space="preserve">  PVC 125 : 2,5*0,85</t>
  </si>
  <si>
    <t xml:space="preserve">  PVC 150 : 0,4*0,85</t>
  </si>
  <si>
    <t xml:space="preserve">  PVC 125 : 1,9*0,85</t>
  </si>
  <si>
    <t>85,425*0,45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</si>
  <si>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</si>
  <si>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</si>
  <si>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</si>
  <si>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</si>
  <si>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ozn 5 : 95,9</t>
  </si>
  <si>
    <t>č.v.01-04 vsakovací objekt : 9,8*4,2</t>
  </si>
  <si>
    <t>č.v.01-04 akumulační nádrž : 6*4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</si>
  <si>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</si>
  <si>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</si>
  <si>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</si>
  <si>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199000000V</t>
  </si>
  <si>
    <t>Poplatek za uložení zeminy a kamení na recyklační skládce (skládkovné) kód odpadu 17 05 04</t>
  </si>
  <si>
    <t>t</t>
  </si>
  <si>
    <t>RTS 23/ I</t>
  </si>
  <si>
    <t>167,02935*1,9</t>
  </si>
  <si>
    <t>00572410R</t>
  </si>
  <si>
    <t>směs travní parková, pro mírnou zátěž</t>
  </si>
  <si>
    <t>kg</t>
  </si>
  <si>
    <t>SPCM</t>
  </si>
  <si>
    <t>Specifikace</t>
  </si>
  <si>
    <t>POL3_1</t>
  </si>
  <si>
    <t xml:space="preserve">  ozn 5 : 95,9</t>
  </si>
  <si>
    <t xml:space="preserve">  č.v.01-04 vsakovací objekt : 9,8*4,2</t>
  </si>
  <si>
    <t xml:space="preserve">  č.v.01-04 akumulační nádrž : 6*4</t>
  </si>
  <si>
    <t>161,06*0,05</t>
  </si>
  <si>
    <t>58330002.AR</t>
  </si>
  <si>
    <t>Kamenivo nestanovené těžené; typ: netříděný; štěrkopísek k zásypu</t>
  </si>
  <si>
    <t>78,8631*1,834</t>
  </si>
  <si>
    <t>58344197R</t>
  </si>
  <si>
    <t>štěrkodrť frakce 0,0 až 63,0 mm; třída A</t>
  </si>
  <si>
    <t>č.v.01-04 pod zpevněnými plochami : (15+32+18)*0,85*0,9*1,834</t>
  </si>
  <si>
    <t>451572211R00</t>
  </si>
  <si>
    <t>Lože pod potrubí, stoky a drobné objekty z kameniva těženého 4÷8 mm</t>
  </si>
  <si>
    <t>827-1</t>
  </si>
  <si>
    <t>v otevřeném výkopu,</t>
  </si>
  <si>
    <t>85,425*0,1</t>
  </si>
  <si>
    <t>č.v.01-04 akumulační nádrž : 5*3*0,15</t>
  </si>
  <si>
    <t>452311131R00</t>
  </si>
  <si>
    <t>Podkladní a zajišťovací konstrukce z betonu desky pod potrubí, stoky a drobné objekty , z betonu prostého třídy C 12/15</t>
  </si>
  <si>
    <t>z cementu portlandského nebo struskoportlandského, v otevřeném výkopu,</t>
  </si>
  <si>
    <t xml:space="preserve">  Fš 1 : 1</t>
  </si>
  <si>
    <t xml:space="preserve">  ŠD 1-1 : 1</t>
  </si>
  <si>
    <t xml:space="preserve">  ŠD 1-2 : 1</t>
  </si>
  <si>
    <t xml:space="preserve">  ŠD 1-3 : 1</t>
  </si>
  <si>
    <t xml:space="preserve">  ŠD 1-4 : 1</t>
  </si>
  <si>
    <t xml:space="preserve">  ŠD 1-5 : 1</t>
  </si>
  <si>
    <t xml:space="preserve">  ŠD 1-6 : 1</t>
  </si>
  <si>
    <t xml:space="preserve">  ŠD 1-7 : 1</t>
  </si>
  <si>
    <t xml:space="preserve">  ŠD 1-8 : 1</t>
  </si>
  <si>
    <t xml:space="preserve">  ŠD 1-9 : 1</t>
  </si>
  <si>
    <t>0,85*0,85*0,1*10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</si>
  <si>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</si>
  <si>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</si>
  <si>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822-1</t>
  </si>
  <si>
    <t>s přemístěním hmot na skládku na vzdálenost do 3 m nebo s naložením na dopravní prostředek</t>
  </si>
  <si>
    <t>C4  ozn.1 : 13,4</t>
  </si>
  <si>
    <t>113106231R00</t>
  </si>
  <si>
    <t>Rozebrání vozovek a ploch s jakoukoliv výplní spár   v jakékoliv ploše, ze zámkové dlažky, kladených do lože z kameniva</t>
  </si>
  <si>
    <t>C4  ozn.2 : 27</t>
  </si>
  <si>
    <t>ozn 3 : 14,7</t>
  </si>
  <si>
    <t>113107515R00</t>
  </si>
  <si>
    <t>Odstranění podkladů nebo krytů z kameniva hrubého drceného, v ploše jednotlivě do 50 m2, tloušťka vrstvy 150 mm</t>
  </si>
  <si>
    <t>C4  ozn.1 : 13,4*2</t>
  </si>
  <si>
    <t>113204111R00</t>
  </si>
  <si>
    <t>Vytrhání obrub záhonových</t>
  </si>
  <si>
    <t>m</t>
  </si>
  <si>
    <t>s vybouráním lože, s přemístěním hmot na skládku na vzdálenost do 3 m nebo naložením na dopravní prostředek</t>
  </si>
  <si>
    <t>C4  ozn.6 : 7</t>
  </si>
  <si>
    <t>564851111RT4</t>
  </si>
  <si>
    <t>Podklad ze štěrkodrti s rozprostřením a zhutněním frakce 0-63 mm, tloušťka po zhutnění 150 mm</t>
  </si>
  <si>
    <t>C4  ozn.1 žulová dlažba : 13,4</t>
  </si>
  <si>
    <t>ozn 2 zámková dlažba kost : 27</t>
  </si>
  <si>
    <t>ozn 3 zámková dlažba parketa : 14,7</t>
  </si>
  <si>
    <t>564952111R00</t>
  </si>
  <si>
    <t>Podklad nebo kryt z mechanicky zpevněného kameniva (MZK) tloušťka po zhutnění 150 mm</t>
  </si>
  <si>
    <t>s rozprostřením a zhutněním</t>
  </si>
  <si>
    <t>591211211R00</t>
  </si>
  <si>
    <t>Kladení dlažby z kostek drobných z kamene, do lože z kamenné drti tloušťky 50 mm</t>
  </si>
  <si>
    <t>s provedením lože do 50 mm, s vyplněním spár, s dvojím beraněním a se smetením přebytečného materiálu na krajnici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</si>
  <si>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</si>
  <si>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</si>
  <si>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</si>
  <si>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596215061R00</t>
  </si>
  <si>
    <t>Kladení zámkové dlažby do drtě tloušťka dlažby 100 mm, tloušťka lože 40 mm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</si>
  <si>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</si>
  <si>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</si>
  <si>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</si>
  <si>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</si>
  <si>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</si>
  <si>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</si>
  <si>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979071121R00</t>
  </si>
  <si>
    <t xml:space="preserve">Očištění vybouraných dlažebních kostek drobných,  s původním vyplněním spár kamenivem těženým  </t>
  </si>
  <si>
    <t>od spojovacího materiálu, s uložením očištěných kostek na skládku, s odklizením odpadových hmot na hromady a s odklizením vybouraných kostek na vzdálenost do 3 m</t>
  </si>
  <si>
    <t>979081111R00</t>
  </si>
  <si>
    <t>Odvoz suti a vybouraných hmot na skládku do 1 km</t>
  </si>
  <si>
    <t>801-3</t>
  </si>
  <si>
    <t>POL1_3</t>
  </si>
  <si>
    <t xml:space="preserve">  C4  ozn.2 : 27</t>
  </si>
  <si>
    <t xml:space="preserve">  ozn 3 : 14,7</t>
  </si>
  <si>
    <t>30% dlažba : 41,7*0,3*0,225</t>
  </si>
  <si>
    <t>šd : 22,605</t>
  </si>
  <si>
    <t>obrubníky : 0,875</t>
  </si>
  <si>
    <t>979081121R00</t>
  </si>
  <si>
    <t>Odvoz suti a vybouraných hmot na skládku příplatek za každý další 1 km</t>
  </si>
  <si>
    <t xml:space="preserve">  30% dlažba : 41,7*0,3*0,225</t>
  </si>
  <si>
    <t xml:space="preserve">  šd : 22,605</t>
  </si>
  <si>
    <t xml:space="preserve">  obrubníky : 0,875</t>
  </si>
  <si>
    <t>26,29475*19</t>
  </si>
  <si>
    <t>979990103R00</t>
  </si>
  <si>
    <t>Poplatek za skládku za uložení, betonu,  , skupina 17 01 01 z Katalogu odpadů</t>
  </si>
  <si>
    <t>RTS 23/ II</t>
  </si>
  <si>
    <t>199000000.V</t>
  </si>
  <si>
    <t>58380130T</t>
  </si>
  <si>
    <t>Kostka dlažeb.drobná 10/10 řez.štíp. Itř. 1t=3,6m2</t>
  </si>
  <si>
    <t>T</t>
  </si>
  <si>
    <t>C4  ozn.1 10% nových : 13,4/3,6*0,1</t>
  </si>
  <si>
    <t>592173360R</t>
  </si>
  <si>
    <t>obrubník zahradní materiál beton; l = 500,0 mm; š = 50,0 mm; h = 200,0 mm; barva šedá</t>
  </si>
  <si>
    <t>kus</t>
  </si>
  <si>
    <t>C4  ozn.6 : 7*1,01</t>
  </si>
  <si>
    <t>59245019T</t>
  </si>
  <si>
    <t>Dlažba zámková H-PROFIL 20x16x10cm přírodní</t>
  </si>
  <si>
    <t>ozn 2 zámková dlažba kost 30% nová : 27*0,3</t>
  </si>
  <si>
    <t>59245110R</t>
  </si>
  <si>
    <t>dlažba betonová dvouvrstvá, skladebná; obdélník; šedá; l = 200 mm; š = 100 mm; tl. 60,0 mm</t>
  </si>
  <si>
    <t>ozn 3 zámková dlažba parketa 30% nová : 14,7*0,3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</si>
  <si>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</si>
  <si>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</si>
  <si>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</si>
  <si>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</si>
  <si>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979093111R00</t>
  </si>
  <si>
    <t>Uložení suti na skládku bez zhutnění</t>
  </si>
  <si>
    <t>800-6</t>
  </si>
  <si>
    <t>s hrubým urovnáním,</t>
  </si>
  <si>
    <t>871161121R00</t>
  </si>
  <si>
    <t>Montáž potrubí z plastických hmot z tlakových trubek polyetylenových, vnějšího průměru 32 mm</t>
  </si>
  <si>
    <t>uložené ve výkopu pro kanalizaci</t>
  </si>
  <si>
    <t>č.v.01-04 potrubí výtlaku : 64</t>
  </si>
  <si>
    <t>871313121R00</t>
  </si>
  <si>
    <t>Montáž potrubí z trub z plastů těsněných gumovým kroužkem  DN 150 mm</t>
  </si>
  <si>
    <t>v otevřeném výkopu ve sklonu do 20 %,</t>
  </si>
  <si>
    <t>č.v.01-04 PVC 150 : 27,1</t>
  </si>
  <si>
    <t>PVC 125 : 6,3</t>
  </si>
  <si>
    <t>PVC 150 : 52,3</t>
  </si>
  <si>
    <t>PVC 125 : 3,8</t>
  </si>
  <si>
    <t>PVC 125 : 4,2</t>
  </si>
  <si>
    <t>PVC 125 : 1,6</t>
  </si>
  <si>
    <t>PVC 125 : 2,5</t>
  </si>
  <si>
    <t>PVC 150 : 0,4</t>
  </si>
  <si>
    <t>PVC 125 : 1,9</t>
  </si>
  <si>
    <t>877353121R00</t>
  </si>
  <si>
    <t>Montáž tvarovek na potrubí z trub z plastů těsněných gumovým kroužkem odbočných DN 200 mm</t>
  </si>
  <si>
    <t>877313122R00</t>
  </si>
  <si>
    <t>Montáž tvarovek na potrubí z trub z plastů těsněných gumovým kroužkem přesuvek DN 150 mm</t>
  </si>
  <si>
    <t>877313123R00</t>
  </si>
  <si>
    <t>Montáž tvarovek na potrubí z trub z plastů těsněných gumovým kroužkem jednoosých DN 150 mm</t>
  </si>
  <si>
    <t>16+2</t>
  </si>
  <si>
    <t>28611145.AR</t>
  </si>
  <si>
    <t>Trubka plastová pro venkovní kanalizaci spoj: hrdlový; potrubí: vícevrstvé; skladba: PVC-U - pěna - PVC-U; povrch: hladký; DN = 125; de = 125,0 mm; s = 3,2 mm; SDR 41,0; SN 4</t>
  </si>
  <si>
    <t>Trubka kanalizační KGEM SN 4 PVC 125x3,2x 500 mm</t>
  </si>
  <si>
    <t>28611146.AR</t>
  </si>
  <si>
    <t>Trubka kanalizační KGEM SN 4 PVC 125x3,2x1000 mm</t>
  </si>
  <si>
    <t>28611147.AR</t>
  </si>
  <si>
    <t>Trubka kanalizační KGEM SN 4 PVC 125x3,2x2000 mm</t>
  </si>
  <si>
    <t>28611148.AR</t>
  </si>
  <si>
    <t>Trubka kanalizační KGEM SN 4 PVC 125x3,2x3000 mm</t>
  </si>
  <si>
    <t>28611149.AR</t>
  </si>
  <si>
    <t>Trubka kanalizační KGEM SN 4 PVC 125x3,2x5000 mm</t>
  </si>
  <si>
    <t>28611150.AR</t>
  </si>
  <si>
    <t>Trubka plastová pro venkovní kanalizaci spoj: hrdlový; potrubí: vícevrstvé; skladba: PVC-U - pěna - PVC-U; povrch: hladký; DN = 150; de = 160,0 mm; s = 4,0 mm; SDR 41,0; SN 4</t>
  </si>
  <si>
    <t>Trubka kanalizační KGEM SN 4 PVC 160x4,0x 500 mm</t>
  </si>
  <si>
    <t>28611151.AR</t>
  </si>
  <si>
    <t>Trubka kanalizační KGEM SN 4 PVC 160x4,0x1000 mm</t>
  </si>
  <si>
    <t>28611152.AR</t>
  </si>
  <si>
    <t>Trubka kanalizační KGEM SN 4 PVC 160x4,0x2000 mm</t>
  </si>
  <si>
    <t>28611153.AR</t>
  </si>
  <si>
    <t>Trubka kanalizační KGEM SN 4 PVC 160x4,0x3000 mm</t>
  </si>
  <si>
    <t>28611154.AR</t>
  </si>
  <si>
    <t>Trubka kanalizační KGEM SN 4 PVC 150x4,0x5000 mm</t>
  </si>
  <si>
    <t>28613742R</t>
  </si>
  <si>
    <t>trubka plastová vodovodní hladká; HDPE (PE 80); SDR 11,0; PN 10; D = 32,0 mm; s = 3,00 mm; l = 100 000,0 mm</t>
  </si>
  <si>
    <t>č.v.01-04 potrubí výtlaku : 64*1,1</t>
  </si>
  <si>
    <t>28651657.AR</t>
  </si>
  <si>
    <t>Koleno plastové pro venkovní kanalizaci typ: jednoznačné; spoj: hrdlový; potrubí: jednovrstvé; materiál: PVC-U; povrch: hladký; jmenovitý úhel = 45,0 °; DN = 125; SDR 41,0; SN 8</t>
  </si>
  <si>
    <t>28651662.AR</t>
  </si>
  <si>
    <t>Koleno plastové pro venkovní kanalizaci typ: jednoznačné; spoj: hrdlový; potrubí: jednovrstvé; materiál: PVC-U; povrch: hladký; jmenovitý úhel = 45,0 °; DN = 150; SDR 41,0; SN 8</t>
  </si>
  <si>
    <t>28651692.AR</t>
  </si>
  <si>
    <t>Spojka plastová pro venkovní kanalizaci typ: redukovaná excentrická; spoj: hrdlový; potrubí: jednovrstvé; materiál: PVC-U; povrch: hladký; DN = 150; DN2 = 125; SDR 41,0; SN 8</t>
  </si>
  <si>
    <t>28651704.AR</t>
  </si>
  <si>
    <t>Odbočka plastová pro venkovní kanalizaci typ: jednoduchá, redukovaná; spoj: hrdlový; potrubí: jednovrstvé; materiál: PVC-U; povrch: hladký; jmenovitý úhel = 45,0 °; DN = 150; DN3 = 125; SDR 41,0; SN 8</t>
  </si>
  <si>
    <t>212572122T00</t>
  </si>
  <si>
    <t>Lože a kryt trativodu z kameniva oblázkového frakce 8-16mm</t>
  </si>
  <si>
    <t>Včetně vyčištění dna rýh.</t>
  </si>
  <si>
    <t>č.v.01-04 vsakovací objekt : 9,8*4,2*0,1</t>
  </si>
  <si>
    <t>9,8*4,2*0,15</t>
  </si>
  <si>
    <t>213151111R00</t>
  </si>
  <si>
    <t>Montáž vsakovacích nádrží blok nebo tunel do V 450 l</t>
  </si>
  <si>
    <t>č.v.01-04 vsakovací objekt : 88+44+8</t>
  </si>
  <si>
    <t>213151121R00</t>
  </si>
  <si>
    <t>Montáž vsakovacích nádrží položení geotextílie</t>
  </si>
  <si>
    <t>č.v.01-04 vsakovací objekt : 8,8*3,2*2</t>
  </si>
  <si>
    <t>(8,8+3,2)*2*0,64</t>
  </si>
  <si>
    <t>2869791028T</t>
  </si>
  <si>
    <t>Blok vsakovací stohovatelný 80x80x32cm-základní modul</t>
  </si>
  <si>
    <t>11*4*2</t>
  </si>
  <si>
    <t>2869791029T</t>
  </si>
  <si>
    <t>Blok vsakovací podkladová deska 25l</t>
  </si>
  <si>
    <t>2869791030T</t>
  </si>
  <si>
    <t>Blok vsakovací koncová deska (sada 2 kusy)</t>
  </si>
  <si>
    <t>2869791031T</t>
  </si>
  <si>
    <t>Blok vsakovací spojovací konektor</t>
  </si>
  <si>
    <t>69366198R</t>
  </si>
  <si>
    <t>geotextilie PP; funkce separační, ochranná, výztužná, filtrační; plošná hmotnost 300 g/m2; zpevněná oboustranně</t>
  </si>
  <si>
    <t xml:space="preserve">  č.v.01-04 vsakovací objekt : 8,8*3,2*2</t>
  </si>
  <si>
    <t xml:space="preserve">  (8,8+3,2)*2*0,64</t>
  </si>
  <si>
    <t>71,68*1,2</t>
  </si>
  <si>
    <t>894432112R00</t>
  </si>
  <si>
    <t>Osazení plastových šachet revizních průměr 425 mm</t>
  </si>
  <si>
    <t>Fš 1 : 1</t>
  </si>
  <si>
    <t>ŠD 1-1 : 1</t>
  </si>
  <si>
    <t>ŠD 1-2 : 1</t>
  </si>
  <si>
    <t>ŠD 1-3 : 1</t>
  </si>
  <si>
    <t>ŠD 1-4 : 1</t>
  </si>
  <si>
    <t>ŠD 1-5 : 1</t>
  </si>
  <si>
    <t>ŠD 1-6 : 1</t>
  </si>
  <si>
    <t>ŠD 1-7 : 1</t>
  </si>
  <si>
    <t>ŠD 1-8 : 1</t>
  </si>
  <si>
    <t>ŠD 1-9 : 1</t>
  </si>
  <si>
    <t>899102111R00</t>
  </si>
  <si>
    <t>Osazení poklopů litinových a ocelových o hmotnost jednotlivě přes 50  do 100 kg</t>
  </si>
  <si>
    <t>899721112R00</t>
  </si>
  <si>
    <t>Výstražné fólie výstražná fólie pro vodovod, šířka 30 cm</t>
  </si>
  <si>
    <t>899731113R00</t>
  </si>
  <si>
    <t>Signalizační vodič CYY, 4 mm2</t>
  </si>
  <si>
    <t>899 R1</t>
  </si>
  <si>
    <t>Osazení plastové nádrže 16m3</t>
  </si>
  <si>
    <t>899 R2</t>
  </si>
  <si>
    <t>AUTOMATICKÁ VODÁRNA/ČERPADLO-dodávka a montáž</t>
  </si>
  <si>
    <t>28697057.AR</t>
  </si>
  <si>
    <t>dno šachetní 3x vtok; PP; DN = 400,0 mm; l = 686 mm; h = 547 mm; DN žlabu 160 mm</t>
  </si>
  <si>
    <t>28697068.AR</t>
  </si>
  <si>
    <t>manžeta prostupová typ teleskopická; světlost 400/315 mm</t>
  </si>
  <si>
    <t>9</t>
  </si>
  <si>
    <t>28697071.AR</t>
  </si>
  <si>
    <t>skruž plastová PVC; DN 400,0 mm; h = 1 000 mm; hladká</t>
  </si>
  <si>
    <t>28697261T</t>
  </si>
  <si>
    <t>šachta rozvodu vody s hadicovým připojením a ventilem</t>
  </si>
  <si>
    <t>č.v.01-04 : 1</t>
  </si>
  <si>
    <t>28697935R</t>
  </si>
  <si>
    <t>šachta filtrační plastová; hl = 57,0 až 105,0 cm; odvodň. plocha do 500 m2; poklop PE; připojení DN 150</t>
  </si>
  <si>
    <t>2869797616T</t>
  </si>
  <si>
    <t>Nádrž akumulační na dešťovou vodu 16000 l</t>
  </si>
  <si>
    <t>2869797617T</t>
  </si>
  <si>
    <t>šachtová kopule Maxi, černá, otvory DN150 pro nádrž akumulační na dešťovou vodu 16000 l</t>
  </si>
  <si>
    <t>2869797618T</t>
  </si>
  <si>
    <t>teleskopický poklop Litina,B125, pro šachtu D600-nádrž 16000l</t>
  </si>
  <si>
    <t>55243081.AR</t>
  </si>
  <si>
    <t>poklop šachtový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</si>
  <si>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</si>
  <si>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</si>
  <si>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</si>
  <si>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721242110R00</t>
  </si>
  <si>
    <t>Lapač střešních splavenin D 110 mm, s otáč.kul.kloubem na odtoku, s košem , se suchou a nezámr.klapkou,čistícím víčkem a vylam.těs. kroužky pro připoj.potrub.svodů D 75, 90, 100 a 110 mm, včetně dodávky materiálu</t>
  </si>
  <si>
    <t>800-721</t>
  </si>
  <si>
    <t>POL1_7</t>
  </si>
  <si>
    <t>764908108RT2</t>
  </si>
  <si>
    <t>Odpadní trouby kruhové, průměr 87 mm, z pozinkovaného plechu s povrchem z polyesteru, v barvě šedé, černé, červené, bílé, zelené, dodávka a montáž</t>
  </si>
  <si>
    <t>800-764</t>
  </si>
  <si>
    <t>C5  K01 : 2</t>
  </si>
  <si>
    <t>764908109RT2</t>
  </si>
  <si>
    <t>Odpadní trouby kruhové, průměr 100 mm, z pozinkovaného plechu s povrchem z polyesteru, v barvě šedé, černé, červené, bílé, zelené, dodávka a montáž</t>
  </si>
  <si>
    <t>C5  K02 : 2</t>
  </si>
  <si>
    <t>764908110RT2</t>
  </si>
  <si>
    <t>Odpadní trouby kruhové, průměr 120 mm, z pozinkovaného plechu s povrchem z polyesteru, v barvě šedé, černé, červené, bílé, zelené, dodávka a montáž</t>
  </si>
  <si>
    <t>C5  K03 : 2*4</t>
  </si>
  <si>
    <t>764454801R00</t>
  </si>
  <si>
    <t>Demontáž odpadních trub nebo součástí trub kruhových , o průměru 75 a 100 mm</t>
  </si>
  <si>
    <t>764454802R00</t>
  </si>
  <si>
    <t>Demontáž odpadních trub nebo součástí trub kruhových , o průměru 120 mm</t>
  </si>
  <si>
    <t>998764101R00</t>
  </si>
  <si>
    <t>Přesun hmot pro konstrukce klempířské v objektech výšky do 6 m</t>
  </si>
  <si>
    <t>50 m vodorovně</t>
  </si>
  <si>
    <t>460200164R00</t>
  </si>
  <si>
    <t>Výkop kabelové rýhy 35/80 cm  hor.4</t>
  </si>
  <si>
    <t>460200304R00</t>
  </si>
  <si>
    <t>Výkop kabelové rýhy 50/120 cm hor.4</t>
  </si>
  <si>
    <t>460420022R00</t>
  </si>
  <si>
    <t>Zřízení kabelového lože v rýze š. do 65 cm z písku</t>
  </si>
  <si>
    <t>460490012R00</t>
  </si>
  <si>
    <t>Fólie výstražná z PVC, šířka 33 cm</t>
  </si>
  <si>
    <t>460560164R00</t>
  </si>
  <si>
    <t>Zához rýhy 35/80 cm, hornina třídy 4</t>
  </si>
  <si>
    <t>460560304R00</t>
  </si>
  <si>
    <t>Zához rýhy 50/120 cm, hornina třídy 4</t>
  </si>
  <si>
    <t>460620014R00</t>
  </si>
  <si>
    <t>Provizorní úprava terénu v přírodní hornině 4</t>
  </si>
  <si>
    <t>460680021R00</t>
  </si>
  <si>
    <t>Průraz zdivem v cihlové zdi tloušťky 15 cm</t>
  </si>
  <si>
    <t>460680025R00</t>
  </si>
  <si>
    <t>Průraz zdivem v cihlové zdi tloušťky 100 cm</t>
  </si>
  <si>
    <t>460921102R00</t>
  </si>
  <si>
    <t>Zaměření a zobrazení kabel. trasy na pevný bod</t>
  </si>
  <si>
    <t>460961602R00</t>
  </si>
  <si>
    <t>Zpracování výsledku měření</t>
  </si>
  <si>
    <t>R3</t>
  </si>
  <si>
    <t>Odvozy, manipulace, uložení, skládkovné přebytečného výkopku</t>
  </si>
  <si>
    <t>POL3_0</t>
  </si>
  <si>
    <t>650010111R00</t>
  </si>
  <si>
    <t>Montáž lišty elektroinstalační, šířky do 40 mm</t>
  </si>
  <si>
    <t>M65</t>
  </si>
  <si>
    <t>650010635R00</t>
  </si>
  <si>
    <t xml:space="preserve">Montáž trubky ohebné, z PVC, uložené volně, vnější průměr do 40 mm,  ,  </t>
  </si>
  <si>
    <t>650012321R00</t>
  </si>
  <si>
    <t xml:space="preserve">Montáž pancéřové krabice plastové, se zapojením,  </t>
  </si>
  <si>
    <t>650061611R00</t>
  </si>
  <si>
    <t xml:space="preserve">Montáž jističe modulárního, jednopólového, do 25 A </t>
  </si>
  <si>
    <t>650125143R00</t>
  </si>
  <si>
    <t xml:space="preserve">Uložení Cu kabelu 3 x 2,5 mm2, do trubky,  </t>
  </si>
  <si>
    <t>650141111R00</t>
  </si>
  <si>
    <t>Ukončení vodiče v rozvaděči, včetně zapojení, průřez do 2,5 mm2</t>
  </si>
  <si>
    <t>R2</t>
  </si>
  <si>
    <t>Šachtička pro uložení vodotěsné elektroinstalační krabice do země (příloha 06,3) - D+M</t>
  </si>
  <si>
    <t>909      R00</t>
  </si>
  <si>
    <t>Hzs-nezmeritelne stavebni prace</t>
  </si>
  <si>
    <t>h</t>
  </si>
  <si>
    <t>Prav.M</t>
  </si>
  <si>
    <t>HZS</t>
  </si>
  <si>
    <t>POL10_8</t>
  </si>
  <si>
    <t>910      R00</t>
  </si>
  <si>
    <t>Hzs - predbezne obhlidky a revize</t>
  </si>
  <si>
    <t>34111036R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</si>
  <si>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</si>
  <si>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345711594R</t>
  </si>
  <si>
    <t>trubka ohebná, elektroinstalační; mat. PVC samozhášivé; vnější pr.= 40,0 mm; vnitřní pr.= 31,2 mm; mech.odolnost nízká; mezní hodnota zatížení 320 N/5 cm; teplot.rozsah -5 až 60 °C; stupeň hořlavosti A1-F; použití: pro instalaci na povrch, do omítky nebo pod omítku, pro montáž do dutých zdí, příček a stropů</t>
  </si>
  <si>
    <t>345714250R</t>
  </si>
  <si>
    <t>krabice elektroinstalační do prostředí se zvýšení vlhkostí, prachem; s průchodkami, provedení uzavřené; mat. PVC samozhášivé, tmavě šedá RAL 7012; stupeň krytí IP 54; teplot.rozsah -5 až 60 °C; určeno pro rozvody s napětím 400 V a proudem max. 16 A; rozměry-průměr,hloubka 95x95x50 mm</t>
  </si>
  <si>
    <t>34572105R</t>
  </si>
  <si>
    <t>lišta elektroinstalační vkládací; mat. PVC samozhášivé; Š x V 17,7 x 13,7 mm; délka 2,00 m; bílá; stupeň hořlavosti A1-F; teplot.rozsah -5 až 60 °C</t>
  </si>
  <si>
    <t>R1</t>
  </si>
  <si>
    <t>Jednopólový jistič C10/1 na DIN lištu</t>
  </si>
  <si>
    <t>205      R00</t>
  </si>
  <si>
    <t>Zednické výpomoci M 21 podle čl.13-5c</t>
  </si>
  <si>
    <t>Montážní přirážka</t>
  </si>
  <si>
    <t>POL9_</t>
  </si>
  <si>
    <t>ozn 5 : 58*0,15</t>
  </si>
  <si>
    <t>č.v.01-04 vsakovací objekt : 3,4*7,4*0,15</t>
  </si>
  <si>
    <t>akumulační nádrž : 4*3*0,15</t>
  </si>
  <si>
    <t>č.v.01-04 vsakovací objekt : 3,4*7,4*1,31</t>
  </si>
  <si>
    <t>akumulační nádrž : 4*3*3,27</t>
  </si>
  <si>
    <t>č.v.01-04 PVC 150 : 7,7*0,85*1,429</t>
  </si>
  <si>
    <t>PVC 125 : 2,3*0,85*1,179</t>
  </si>
  <si>
    <t>PVC 150 : 52,3*0,85*1,179</t>
  </si>
  <si>
    <t>PVC 125 : 3,6*0,85*1,179</t>
  </si>
  <si>
    <t>PVC 150 : 11,9*0,85*0,956</t>
  </si>
  <si>
    <t>PVC 125 : 2*0,85*0,956</t>
  </si>
  <si>
    <t>PVC 125 : 1*0,85*0,956</t>
  </si>
  <si>
    <t xml:space="preserve">  FŠ2 : 1*1,429</t>
  </si>
  <si>
    <t xml:space="preserve">  ŠD 2-1 : 1*1,179</t>
  </si>
  <si>
    <t xml:space="preserve">  ŠD 2-2 : 1*0,956</t>
  </si>
  <si>
    <t>0,85*0,85*3,564</t>
  </si>
  <si>
    <t>č.v.01-04 PVC 150 : 7,7*1,429*2</t>
  </si>
  <si>
    <t>PVC 125 : 2,3*1,179*2</t>
  </si>
  <si>
    <t>PVC 150 : 52,3*1,179*2</t>
  </si>
  <si>
    <t>PVC 125 : 3,6*1,179*2</t>
  </si>
  <si>
    <t>3,5*2,04*2,085</t>
  </si>
  <si>
    <t>č.v.01-04 vsakovací objekt : 8,8*3,2*0,64</t>
  </si>
  <si>
    <t>č.v.01-04 vsakovací objekt obsyp : 9,8*4,2*0,1</t>
  </si>
  <si>
    <t>č.v.01-04 rýhy obsyp : 85,425*0,45</t>
  </si>
  <si>
    <t>podsyp : 85,425*0,1</t>
  </si>
  <si>
    <t>šachty obsyo : 0,2*0,2*3,14*1,583*9</t>
  </si>
  <si>
    <t>šachta rozvodu vody : 0,6*0,6*3,14*1,5</t>
  </si>
  <si>
    <t>95,91807*10</t>
  </si>
  <si>
    <t>-2,4*6,4*0,62</t>
  </si>
  <si>
    <t>-6,5</t>
  </si>
  <si>
    <t>č.v.01-04 akumulační nádrž : -4*3*0,15</t>
  </si>
  <si>
    <t xml:space="preserve">  č.v.01-04 PVC 150 : 7,7</t>
  </si>
  <si>
    <t xml:space="preserve">  PVC 125 : 2,3</t>
  </si>
  <si>
    <t xml:space="preserve">  PVC 150 : 52,3</t>
  </si>
  <si>
    <t xml:space="preserve">  PVC 125 : 3,6</t>
  </si>
  <si>
    <t xml:space="preserve">  PVC 150 : 11,9</t>
  </si>
  <si>
    <t xml:space="preserve">  PVC 125 : 2</t>
  </si>
  <si>
    <t xml:space="preserve">  PVC 125 : 1</t>
  </si>
  <si>
    <t>obsyo : -80,8*0,85*0,45</t>
  </si>
  <si>
    <t>podsyp : -80,8*0,85*0,1</t>
  </si>
  <si>
    <t>-0,2*0,2*3,14*1*3</t>
  </si>
  <si>
    <t>-0,3*0,3*3,14*1,5</t>
  </si>
  <si>
    <t>80,8*0,85*0,45</t>
  </si>
  <si>
    <t>ozn 5 : 58</t>
  </si>
  <si>
    <t>č.v.01-04 vsakovací objekt : 3,4*7,4</t>
  </si>
  <si>
    <t>akumulační nádrž : 4*3</t>
  </si>
  <si>
    <t>181301102R00</t>
  </si>
  <si>
    <t>Rozprostření a urovnání ornice v rovině v souvislé ploše do 500 m2, tloušťka vrstvy přes 100 do 150 mm</t>
  </si>
  <si>
    <t>95,91807*1,9</t>
  </si>
  <si>
    <t xml:space="preserve">  ozn 5 : 58</t>
  </si>
  <si>
    <t xml:space="preserve">  č.v.01-04 vsakovací objekt : 3,4*7,4</t>
  </si>
  <si>
    <t xml:space="preserve">  akumulační nádrž : 4*3</t>
  </si>
  <si>
    <t>95,16*0,05</t>
  </si>
  <si>
    <t xml:space="preserve">  č.v.01-04 PVC 150 : 7,7*0,85</t>
  </si>
  <si>
    <t xml:space="preserve">  PVC 125 : 2,3*0,85</t>
  </si>
  <si>
    <t xml:space="preserve">  PVC 125 : 3,6*0,85</t>
  </si>
  <si>
    <t xml:space="preserve">  PVC 150 : 11,9*0,85</t>
  </si>
  <si>
    <t xml:space="preserve">  PVC 125 : 2*0,85</t>
  </si>
  <si>
    <t xml:space="preserve">  PVC 125 : 1*0,85</t>
  </si>
  <si>
    <t>68,68*0,1</t>
  </si>
  <si>
    <t>č.v.01-04 akumulační nádrž : 4*3*0,15</t>
  </si>
  <si>
    <t xml:space="preserve">  FŠ2 : 1</t>
  </si>
  <si>
    <t xml:space="preserve">  ŠD 2-1 : 1</t>
  </si>
  <si>
    <t xml:space="preserve">  ŠD 2-2 : 1</t>
  </si>
  <si>
    <t>0,85*0,85*0,1*3</t>
  </si>
  <si>
    <t>č.v.01-04 potrubí výtlaku : 10</t>
  </si>
  <si>
    <t>č.v.01-04 PVC 150 : 7,7</t>
  </si>
  <si>
    <t>PVC 125 : 2,3</t>
  </si>
  <si>
    <t>PVC 125 : 3,6</t>
  </si>
  <si>
    <t>PVC 150 : 11,9</t>
  </si>
  <si>
    <t>PVC 125 : 2</t>
  </si>
  <si>
    <t>PVC 125 : 1</t>
  </si>
  <si>
    <t>č.v.01-04 potrubí výtlaku : 10*1,1</t>
  </si>
  <si>
    <t>č.v.01-04 vsakovací objekt : 2,4*6,4*0,1</t>
  </si>
  <si>
    <t>akumulační nádrž : 2,4*6,4*0,15</t>
  </si>
  <si>
    <t>č.v.01-04 vsakovací objekt : 24+48+6</t>
  </si>
  <si>
    <t>č.v.01-04 vsakovací objekt : 2,4*6,4*2</t>
  </si>
  <si>
    <t>(2,4+6,4)*2*0,64</t>
  </si>
  <si>
    <t>48</t>
  </si>
  <si>
    <t xml:space="preserve">  č.v.01-04 vsakovací objekt : 2,4*6,4*2</t>
  </si>
  <si>
    <t xml:space="preserve">  (2,4+6,4)*2*0,64</t>
  </si>
  <si>
    <t>41,984*1,2</t>
  </si>
  <si>
    <t>FŠ2 : 1</t>
  </si>
  <si>
    <t>ŠD 2-1 : 1</t>
  </si>
  <si>
    <t>ŠD 2-2 : 1</t>
  </si>
  <si>
    <t>Osazení plastové nádrže 6,5m3</t>
  </si>
  <si>
    <t>č.v.01-04 FŠ2 : 1</t>
  </si>
  <si>
    <t>poklop litina 725/650 mm pojízdný OAdětská pojistka, pro nádrž 6500l</t>
  </si>
  <si>
    <t>28697977R</t>
  </si>
  <si>
    <t>nádrž akumulační podzemní, samonosná; PE; objem 6 500 l; tvar válec; l = 2 440 mm; š = 2 220 mm; v = 2 500 mm; teleskopická kopule 220 až 700 mm</t>
  </si>
  <si>
    <t>RTS 24/ I</t>
  </si>
  <si>
    <t>C5  K04 : 2</t>
  </si>
  <si>
    <t>C5  K05 : 2*3</t>
  </si>
  <si>
    <t>460680023R00</t>
  </si>
  <si>
    <t>Průraz zdivem v cihlové zdi tloušťky 45 cm</t>
  </si>
  <si>
    <t>Zemina a kamení bude uloženo na recyklační skládce (skládkovné) kód odpadu 17 05 04</t>
  </si>
  <si>
    <t>ozn 5 : 54,6*0,15</t>
  </si>
  <si>
    <t>č.v.01-04 akumulační nádrž : 6*4,5*0,15</t>
  </si>
  <si>
    <t>č.v.01-04 vsakovací objekt : 10,6*2,6*0,15</t>
  </si>
  <si>
    <t>č.v.01-04 akumulační nádrž : 6*4,5*3,7</t>
  </si>
  <si>
    <t>č.v.01-04 vsakovací objekt : 10,6*2,6*2,05</t>
  </si>
  <si>
    <t xml:space="preserve">  č.v.01-04 D 3-1  PVC 150 : 14,5</t>
  </si>
  <si>
    <t xml:space="preserve">  PVC 125 : 2,7</t>
  </si>
  <si>
    <t xml:space="preserve">  D 3-2 PVC 150 : 0,4</t>
  </si>
  <si>
    <t xml:space="preserve">  PVC 125 : 6,3</t>
  </si>
  <si>
    <t xml:space="preserve">  D 3-3. PVC 150 : 18,3</t>
  </si>
  <si>
    <t xml:space="preserve">  PVC 125 : 1,3</t>
  </si>
  <si>
    <t xml:space="preserve">  D 3-4 PVC 125 : 4,1</t>
  </si>
  <si>
    <t xml:space="preserve">  D 3-5 PVC 125 : 2,5</t>
  </si>
  <si>
    <t>50,1*0,85*1,1</t>
  </si>
  <si>
    <t xml:space="preserve">  FŠ3 : 1,377</t>
  </si>
  <si>
    <t xml:space="preserve">  ŠD 3-1 : 1,071</t>
  </si>
  <si>
    <t xml:space="preserve">  ŠD 3-2 : 1,036</t>
  </si>
  <si>
    <t xml:space="preserve">  ŠD 3-3 : 0,964</t>
  </si>
  <si>
    <t xml:space="preserve">  ŠD 3-4 : 0,927</t>
  </si>
  <si>
    <t xml:space="preserve">  ŠD 3-5 : 0,861</t>
  </si>
  <si>
    <t>6,236*0,85*0,85</t>
  </si>
  <si>
    <t>50,1*1,1*2</t>
  </si>
  <si>
    <t>161101102R00</t>
  </si>
  <si>
    <t>Svislé přemístění výkopku z horniny 1 až 4, při hloubce výkopu přes 2,5 do 4 m</t>
  </si>
  <si>
    <t>obsyp : 50,1*0,85*0,45</t>
  </si>
  <si>
    <t>podsyp : 50,1*0,85*0,1</t>
  </si>
  <si>
    <t>šachty : 6,236*0,85*0,85</t>
  </si>
  <si>
    <t>187,70026*10</t>
  </si>
  <si>
    <t>-10</t>
  </si>
  <si>
    <t>č.v.01-04 akumulační nádrž : -6*4,5*0,15</t>
  </si>
  <si>
    <t>-9,6*1,6*0,96</t>
  </si>
  <si>
    <t>č.v.01-04 vsakovací objekt obsyp : -9,6*1,6*0,1</t>
  </si>
  <si>
    <t>-9,6*1,6*0,15</t>
  </si>
  <si>
    <t>rýhy : 50,1*0,85*1,1</t>
  </si>
  <si>
    <t>obsyp : -50,1*0,85*0,45</t>
  </si>
  <si>
    <t>podsyp : -50,1*0,85*0,1</t>
  </si>
  <si>
    <t>obsyp : -0,2*0,2*3,14*1,583*6</t>
  </si>
  <si>
    <t>50,1*0,85*0,45</t>
  </si>
  <si>
    <t>ozn 5 : 54,6</t>
  </si>
  <si>
    <t>č.v.01-04 akumulační nádrž : 6*4,5</t>
  </si>
  <si>
    <t>č.v.01-04 vsakovací objekt : 10,6*2,6</t>
  </si>
  <si>
    <t>187,70026*1,9</t>
  </si>
  <si>
    <t xml:space="preserve">  ozn 5 : 54,6</t>
  </si>
  <si>
    <t xml:space="preserve">  č.v.01-04 akumulační nádrž : 6*4,5</t>
  </si>
  <si>
    <t xml:space="preserve">  č.v.01-04 vsakovací objekt : 10,6*2,6</t>
  </si>
  <si>
    <t>109,16*0,05</t>
  </si>
  <si>
    <t xml:space="preserve">  č.v.01-04 akumulační nádrž : 6*4,5*3,7</t>
  </si>
  <si>
    <t xml:space="preserve">  -10</t>
  </si>
  <si>
    <t xml:space="preserve">  č.v.01-04 akumulační nádrž : -6*4,5*0,15</t>
  </si>
  <si>
    <t>85,85*1,834</t>
  </si>
  <si>
    <t>50,1*0,85*0,1</t>
  </si>
  <si>
    <t>šachta rozvodu vody : 1,5*1,5*0,1</t>
  </si>
  <si>
    <t xml:space="preserve">  FŠ3 : 1</t>
  </si>
  <si>
    <t xml:space="preserve">  ŠD 3-1 : 1</t>
  </si>
  <si>
    <t xml:space="preserve">  ŠD 3-2 : 1</t>
  </si>
  <si>
    <t xml:space="preserve">  ŠD 3-3 : 1</t>
  </si>
  <si>
    <t xml:space="preserve">  ŠD 3-4 : 1</t>
  </si>
  <si>
    <t xml:space="preserve">  ŠD 3-5 : 1</t>
  </si>
  <si>
    <t>6*0,85*0,85*0,1</t>
  </si>
  <si>
    <t>C6  ozn.3 : 23,7</t>
  </si>
  <si>
    <t>ozn 4 : 3,2</t>
  </si>
  <si>
    <t>6</t>
  </si>
  <si>
    <t>Odkaz na mn. položky pořadí 24 : 32,90000</t>
  </si>
  <si>
    <t>C6  ozn.6 : 3,8</t>
  </si>
  <si>
    <t>C6  ozn.6 : 4</t>
  </si>
  <si>
    <t xml:space="preserve">  C6  ozn.3 : 23,7</t>
  </si>
  <si>
    <t xml:space="preserve">  ozn 4 : 3,2</t>
  </si>
  <si>
    <t>30% dlažba : 26,9*0,3*0,225</t>
  </si>
  <si>
    <t>šd : 8,877</t>
  </si>
  <si>
    <t>obrubníky : 0,475</t>
  </si>
  <si>
    <t xml:space="preserve">  30% dlažba : 26,9*0,3*0,225</t>
  </si>
  <si>
    <t xml:space="preserve">  šd : 8,877</t>
  </si>
  <si>
    <t xml:space="preserve">  obrubníky : 0,475</t>
  </si>
  <si>
    <t>11,16775*19</t>
  </si>
  <si>
    <t>Poplatek za uložení, betonu,  , skupina 17 01 01 z Katalogu odpadů</t>
  </si>
  <si>
    <t>979999973V</t>
  </si>
  <si>
    <t>C6  ozn.6 : 4/0,5*1,01</t>
  </si>
  <si>
    <t>Dlažba betonová</t>
  </si>
  <si>
    <t>ozn 3 zámková dlažba parketa 30% nová : 23,7*0,3*2</t>
  </si>
  <si>
    <t>59245111R</t>
  </si>
  <si>
    <t>ozn 4 zámková dlažba parketa 30% nová : 3,2*0,3*2</t>
  </si>
  <si>
    <t>č.v.01-04 potrubí výtlaku : 5</t>
  </si>
  <si>
    <t>č.v.01-04 D 3-1  PVC 150 : 14,5</t>
  </si>
  <si>
    <t>PVC 125 : 2,7</t>
  </si>
  <si>
    <t>D 3-2 PVC 150 : 0,4</t>
  </si>
  <si>
    <t>D 3-3. PVC 150 : 18,3</t>
  </si>
  <si>
    <t>PVC 125 : 1,3</t>
  </si>
  <si>
    <t>D 3-4 PVC 125 : 4,1</t>
  </si>
  <si>
    <t>D 3-5 PVC 125 : 2,5</t>
  </si>
  <si>
    <t>1+12+1</t>
  </si>
  <si>
    <t>Trubka plastová pro venkovní kanalizaci spoj: hrdlový; potrubí: vícevrstvé; skladba: PVC-U - pěna - PVC-U; povrch: hladký; DN = 125; de = 125,0 mm; tl. stěny = 3,2 mm; l = 2 000 mm; SDR 41,0; SN 4</t>
  </si>
  <si>
    <t>Trubka plastová pro venkovní kanalizaci spoj: hrdlový; potrubí: vícevrstvé; skladba: PVC-U - pěna - PVC-U; povrch: hladký; DN = 125; de = 125,0 mm; tl. stěny = 3,2 mm; l = 3 000 mm; SDR 41,0; SN 4</t>
  </si>
  <si>
    <t>Trubka plastová pro venkovní kanalizaci spoj: hrdlový; potrubí: vícevrstvé; skladba: PVC-U - pěna - PVC-U; povrch: hladký; DN = 125; de = 125,0 mm; tl. stěny = 3,2 mm; l = 5 000 mm; SDR 41,0; SN 4</t>
  </si>
  <si>
    <t>Trubka plastová pro venkovní kanalizaci spoj: hrdlový; potrubí: vícevrstvé; skladba: PVC-U - pěna - PVC-U; povrch: hladký; DN = 150; de = 160,0 mm; tl. stěny = 4,0 mm; l = 500 mm; SDR 41,0; SN 4</t>
  </si>
  <si>
    <t>Trubka plastová pro venkovní kanalizaci spoj: hrdlový; potrubí: vícevrstvé; skladba: PVC-U - pěna - PVC-U; povrch: hladký; DN = 150; de = 160,0 mm; tl. stěny = 4,0 mm; l = 1 000 mm; SDR 41,0; SN 4</t>
  </si>
  <si>
    <t>Trubka plastová pro venkovní kanalizaci spoj: hrdlový; potrubí: vícevrstvé; skladba: PVC-U - pěna - PVC-U; povrch: hladký; DN = 150; de = 160,0 mm; tl. stěny = 4,0 mm; l = 2 000 mm; SDR 41,0; SN 4</t>
  </si>
  <si>
    <t>Trubka plastová pro venkovní kanalizaci spoj: hrdlový; potrubí: vícevrstvé; skladba: PVC-U - pěna - PVC-U; povrch: hladký; DN = 150; de = 160,0 mm; tl. stěny = 4,0 mm; l = 3 000 mm; SDR 41,0; SN 4</t>
  </si>
  <si>
    <t>Trubka plastová pro venkovní kanalizaci spoj: hrdlový; potrubí: vícevrstvé; skladba: PVC-U - pěna - PVC-U; povrch: hladký; DN = 150; de = 160,0 mm; tl. stěny = 4,0 mm; l = 5 000 mm; SDR 41,0; SN 4</t>
  </si>
  <si>
    <t>Trubka plastová materiál: PE 80; ohebná; de = 32,0 mm; tl. stěny = 3,0 mm; PN 10; SDR 11,0; teplota média do 30 °C</t>
  </si>
  <si>
    <t>Trubka tlaková PE HD (PE 80) D 32 x 3,0 mm PN 10</t>
  </si>
  <si>
    <t>č.v.01-04 potrubí výtlaku : 5*1,1</t>
  </si>
  <si>
    <t>28651656.AR</t>
  </si>
  <si>
    <t>Koleno plastové pro venkovní kanalizaci typ: jednoznačné; spoj: hrdlový; potrubí: jednovrstvé; materiál: PVC-U; povrch: hladký; úhel = 30,0 °; DN = 125; SDR 41,0; SN 8</t>
  </si>
  <si>
    <t>Koleno plastové pro venkovní kanalizaci typ: jednoznačné; spoj: hrdlový; potrubí: jednovrstvé; materiál: PVC-U; povrch: hladký; úhel = 45,0 °; DN = 125; SDR 41,0; SN 8</t>
  </si>
  <si>
    <t>28651663.AR</t>
  </si>
  <si>
    <t>Koleno plastové pro venkovní kanalizaci typ: jednoznačné; spoj: hrdlový; potrubí: jednovrstvé; materiál: PVC-U; povrch: hladký; úhel = 67,5 °; DN = 150; SDR 41,0; SN 8</t>
  </si>
  <si>
    <t>Odbočka plastová pro venkovní kanalizaci typ: jednoduchá, redukovaná; spoj: hrdlový; potrubí: jednovrstvé; materiál: PVC-U; povrch: hladký; úhel = 45,0 °; DN = 150; DN3 = 125; SDR 41,0; SN 8</t>
  </si>
  <si>
    <t>č.v.01-04 vsakovací objekt : 10,6*2,6*0,1</t>
  </si>
  <si>
    <t>10,6*2,6*0,15</t>
  </si>
  <si>
    <t>č.v.01-04 vsakovací objekt : 72+24+6</t>
  </si>
  <si>
    <t>č.v.01-04 vsakovací objekt : 9,6*1,6*2</t>
  </si>
  <si>
    <t>(9,6+1,6)*2*0,96</t>
  </si>
  <si>
    <t>72</t>
  </si>
  <si>
    <t>Geosyntetika typ: geotextilie; netkaná; materiál: PP; tl (2 kPa) = 2,9 mm; plošná hmotnost = 300 g/m2; Pevnost v tahu podélně = 20,0 kN/m; Pevnost v tahu příčně = 11,5 kN/m</t>
  </si>
  <si>
    <t xml:space="preserve">  č.v.01-04 vsakovací objekt : 9,6*1,6*2</t>
  </si>
  <si>
    <t xml:space="preserve">  (9,6+1,6)*2*0,96</t>
  </si>
  <si>
    <t>52,224*1,2</t>
  </si>
  <si>
    <t>FŠ3 : 1</t>
  </si>
  <si>
    <t>ŠD 3-1 : 1</t>
  </si>
  <si>
    <t>ŠD 3-2 : 1</t>
  </si>
  <si>
    <t>ŠD 3-3 : 1</t>
  </si>
  <si>
    <t>ŠD 3-4 : 1</t>
  </si>
  <si>
    <t>ŠD 3-5 : 1</t>
  </si>
  <si>
    <t>899 R3</t>
  </si>
  <si>
    <t>Osazení plastové nádrže 10m3</t>
  </si>
  <si>
    <t>Díl plastový šachtový</t>
  </si>
  <si>
    <t>Příslušenství šachty</t>
  </si>
  <si>
    <t>Díl plastový šachtový - kompletní filtrační šachta, připojení DN 100/150; tvar: kruhový; DN = 400; v 600 až 1 050 mm; příslušenství: pochozí teleskopický poklop, filtrační koš</t>
  </si>
  <si>
    <t>2869797615T</t>
  </si>
  <si>
    <t>Nádrž akumulační na dešťovou vodu 10000 l</t>
  </si>
  <si>
    <t>šachtová kopule Maxi, černá, otvory DN150 pro nádrž akumulační na dešťovou vodu 10000 l</t>
  </si>
  <si>
    <t>teleskopický poklop Litina,B125, pro šachtu D600-nádrž 10000l</t>
  </si>
  <si>
    <t>Poklop šachtový</t>
  </si>
  <si>
    <t>C5  K06 : 2*2</t>
  </si>
  <si>
    <t>C5  K07 : 2*2</t>
  </si>
  <si>
    <t>K 08 : 4*1</t>
  </si>
  <si>
    <t>460680024R00</t>
  </si>
  <si>
    <t>Průraz zdivem v cihlové zdi tloušťky 60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</si>
</sst>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bNkVSYAObCjKNzX4KMlsSlJXmhBFbJ72HGUjNXKQKqISgnrHagXDKDQo7oa8TrzKnLHMr4xIJJwOJNY6oFPOWA==" saltValue="EguLeKcS0YBNVrEBNwyb7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22</v>
      </c>
      <c r="C2" s="105"/>
      <c r="D2" s="106" t="s">
        <v>44</v>
      </c>
      <c r="E2" s="107" t="s">
        <v>45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42</v>
      </c>
      <c r="D5" s="120" t="s">
        <v>46</v>
      </c>
      <c r="E5" s="87"/>
      <c r="F5" s="87"/>
      <c r="G5" s="87"/>
      <c r="H5" s="18" t="s">
        <v>40</v>
      </c>
      <c r="I5" s="124" t="s">
        <v>50</v>
      </c>
      <c r="J5" s="8"/>
    </row>
    <row r="6" spans="1:15" ht="15.75" customHeight="1" x14ac:dyDescent="0.2">
      <c r="A6" s="2"/>
      <c r="B6" s="27"/>
      <c r="C6" s="52"/>
      <c r="D6" s="121" t="s">
        <v>47</v>
      </c>
      <c r="E6" s="88"/>
      <c r="F6" s="88"/>
      <c r="G6" s="88"/>
      <c r="H6" s="18" t="s">
        <v>34</v>
      </c>
      <c r="I6" s="124" t="s">
        <v>51</v>
      </c>
      <c r="J6" s="8"/>
    </row>
    <row r="7" spans="1:15" ht="15.75" customHeight="1" x14ac:dyDescent="0.2">
      <c r="A7" s="2"/>
      <c r="B7" s="28"/>
      <c r="C7" s="53"/>
      <c r="D7" s="123" t="s">
        <v>49</v>
      </c>
      <c r="E7" s="122" t="s">
        <v>48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5" t="s">
        <v>43</v>
      </c>
      <c r="H8" s="18" t="s">
        <v>40</v>
      </c>
      <c r="I8" s="124" t="s">
        <v>55</v>
      </c>
      <c r="J8" s="8"/>
    </row>
    <row r="9" spans="1:15" ht="15.75" hidden="1" customHeight="1" x14ac:dyDescent="0.2">
      <c r="A9" s="2"/>
      <c r="B9" s="2"/>
      <c r="D9" s="125" t="s">
        <v>52</v>
      </c>
      <c r="H9" s="18" t="s">
        <v>34</v>
      </c>
      <c r="I9" s="124" t="s">
        <v>56</v>
      </c>
      <c r="J9" s="8"/>
    </row>
    <row r="10" spans="1:15" ht="15.75" hidden="1" customHeight="1" x14ac:dyDescent="0.2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 t="s">
        <v>43</v>
      </c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">
      <c r="A16" s="194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SUMIF(F65:F76,A16,I65:I76)+SUMIF(F65:F76,"PSU",I65:I76)</f>
        <v>0</v>
      </c>
      <c r="J16" s="81"/>
    </row>
    <row r="17" spans="1:10" ht="23.25" customHeight="1" x14ac:dyDescent="0.2">
      <c r="A17" s="194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SUMIF(F65:F76,A17,I65:I76)</f>
        <v>0</v>
      </c>
      <c r="J17" s="81"/>
    </row>
    <row r="18" spans="1:10" ht="23.25" customHeight="1" x14ac:dyDescent="0.2">
      <c r="A18" s="194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SUMIF(F65:F76,A18,I65:I76)</f>
        <v>0</v>
      </c>
      <c r="J18" s="81"/>
    </row>
    <row r="19" spans="1:10" ht="23.25" customHeight="1" x14ac:dyDescent="0.2">
      <c r="A19" s="194" t="s">
        <v>106</v>
      </c>
      <c r="B19" s="37" t="s">
        <v>27</v>
      </c>
      <c r="C19" s="58"/>
      <c r="D19" s="59"/>
      <c r="E19" s="79"/>
      <c r="F19" s="80"/>
      <c r="G19" s="79"/>
      <c r="H19" s="80"/>
      <c r="I19" s="79">
        <f>SUMIF(F65:F76,A19,I65:I76)</f>
        <v>0</v>
      </c>
      <c r="J19" s="81"/>
    </row>
    <row r="20" spans="1:10" ht="23.25" customHeight="1" x14ac:dyDescent="0.2">
      <c r="A20" s="194" t="s">
        <v>107</v>
      </c>
      <c r="B20" s="37" t="s">
        <v>28</v>
      </c>
      <c r="C20" s="58"/>
      <c r="D20" s="59"/>
      <c r="E20" s="79"/>
      <c r="F20" s="80"/>
      <c r="G20" s="79"/>
      <c r="H20" s="80"/>
      <c r="I20" s="79">
        <f>SUMIF(F65:F76,A20,I65:I76)</f>
        <v>0</v>
      </c>
      <c r="J20" s="81"/>
    </row>
    <row r="21" spans="1:10" ht="23.25" customHeight="1" x14ac:dyDescent="0.2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72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57</v>
      </c>
      <c r="C39" s="145"/>
      <c r="D39" s="145"/>
      <c r="E39" s="145"/>
      <c r="F39" s="146">
        <f>'00 1 Pol'!AE53+'1 1 Pol'!AE471+'2 1 Pol'!AE329+'3 1 Pol'!AE409</f>
        <v>0</v>
      </c>
      <c r="G39" s="147">
        <f>'00 1 Pol'!AF53+'1 1 Pol'!AF471+'2 1 Pol'!AF329+'3 1 Pol'!AF409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58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59</v>
      </c>
      <c r="C41" s="151" t="s">
        <v>60</v>
      </c>
      <c r="D41" s="151"/>
      <c r="E41" s="151"/>
      <c r="F41" s="152">
        <f>'00 1 Pol'!AE53</f>
        <v>0</v>
      </c>
      <c r="G41" s="153">
        <f>'00 1 Pol'!AF53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61</v>
      </c>
      <c r="C42" s="145" t="s">
        <v>62</v>
      </c>
      <c r="D42" s="145"/>
      <c r="E42" s="145"/>
      <c r="F42" s="156">
        <f>'00 1 Pol'!AE53</f>
        <v>0</v>
      </c>
      <c r="G42" s="148">
        <f>'00 1 Pol'!AF53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2</v>
      </c>
      <c r="B43" s="150" t="s">
        <v>61</v>
      </c>
      <c r="C43" s="151" t="s">
        <v>63</v>
      </c>
      <c r="D43" s="151"/>
      <c r="E43" s="151"/>
      <c r="F43" s="152">
        <f>'1 1 Pol'!AE471</f>
        <v>0</v>
      </c>
      <c r="G43" s="153">
        <f>'1 1 Pol'!AF471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61</v>
      </c>
      <c r="C44" s="145" t="s">
        <v>64</v>
      </c>
      <c r="D44" s="145"/>
      <c r="E44" s="145"/>
      <c r="F44" s="156">
        <f>'1 1 Pol'!AE471</f>
        <v>0</v>
      </c>
      <c r="G44" s="148">
        <f>'1 1 Pol'!AF471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2</v>
      </c>
      <c r="B45" s="150" t="s">
        <v>65</v>
      </c>
      <c r="C45" s="151" t="s">
        <v>66</v>
      </c>
      <c r="D45" s="151"/>
      <c r="E45" s="151"/>
      <c r="F45" s="152">
        <f>'2 1 Pol'!AE329</f>
        <v>0</v>
      </c>
      <c r="G45" s="153">
        <f>'2 1 Pol'!AF329</f>
        <v>0</v>
      </c>
      <c r="H45" s="153">
        <f>(F45*SazbaDPH1/100)+(G45*SazbaDPH2/100)</f>
        <v>0</v>
      </c>
      <c r="I45" s="153">
        <f>F45+G45+H45</f>
        <v>0</v>
      </c>
      <c r="J45" s="154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61</v>
      </c>
      <c r="C46" s="145" t="s">
        <v>67</v>
      </c>
      <c r="D46" s="145"/>
      <c r="E46" s="145"/>
      <c r="F46" s="156">
        <f>'2 1 Pol'!AE329</f>
        <v>0</v>
      </c>
      <c r="G46" s="148">
        <f>'2 1 Pol'!AF329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>
        <v>2</v>
      </c>
      <c r="B47" s="150" t="s">
        <v>68</v>
      </c>
      <c r="C47" s="151" t="s">
        <v>69</v>
      </c>
      <c r="D47" s="151"/>
      <c r="E47" s="151"/>
      <c r="F47" s="152">
        <f>'3 1 Pol'!AE409</f>
        <v>0</v>
      </c>
      <c r="G47" s="153">
        <f>'3 1 Pol'!AF409</f>
        <v>0</v>
      </c>
      <c r="H47" s="153">
        <f>(F47*SazbaDPH1/100)+(G47*SazbaDPH2/100)</f>
        <v>0</v>
      </c>
      <c r="I47" s="153">
        <f>F47+G47+H47</f>
        <v>0</v>
      </c>
      <c r="J47" s="154" t="str">
        <f>IF(CenaCelkemVypocet=0,"",I47/CenaCelkemVypocet*100)</f>
        <v/>
      </c>
    </row>
    <row r="48" spans="1:10" ht="25.5" customHeight="1" x14ac:dyDescent="0.2">
      <c r="A48" s="134">
        <v>3</v>
      </c>
      <c r="B48" s="155" t="s">
        <v>61</v>
      </c>
      <c r="C48" s="145" t="s">
        <v>70</v>
      </c>
      <c r="D48" s="145"/>
      <c r="E48" s="145"/>
      <c r="F48" s="156">
        <f>'3 1 Pol'!AE409</f>
        <v>0</v>
      </c>
      <c r="G48" s="148">
        <f>'3 1 Pol'!AF409</f>
        <v>0</v>
      </c>
      <c r="H48" s="148">
        <f>(F48*SazbaDPH1/100)+(G48*SazbaDPH2/100)</f>
        <v>0</v>
      </c>
      <c r="I48" s="148">
        <f>F48+G48+H48</f>
        <v>0</v>
      </c>
      <c r="J48" s="149" t="str">
        <f>IF(CenaCelkemVypocet=0,"",I48/CenaCelkemVypocet*100)</f>
        <v/>
      </c>
    </row>
    <row r="49" spans="1:10" ht="25.5" customHeight="1" x14ac:dyDescent="0.2">
      <c r="A49" s="134"/>
      <c r="B49" s="157" t="s">
        <v>71</v>
      </c>
      <c r="C49" s="158"/>
      <c r="D49" s="158"/>
      <c r="E49" s="159"/>
      <c r="F49" s="160">
        <f>SUMIF(A39:A48,"=1",F39:F48)</f>
        <v>0</v>
      </c>
      <c r="G49" s="161">
        <f>SUMIF(A39:A48,"=1",G39:G48)</f>
        <v>0</v>
      </c>
      <c r="H49" s="161">
        <f>SUMIF(A39:A48,"=1",H39:H48)</f>
        <v>0</v>
      </c>
      <c r="I49" s="161">
        <f>SUMIF(A39:A48,"=1",I39:I48)</f>
        <v>0</v>
      </c>
      <c r="J49" s="162">
        <f>SUMIF(A39:A48,"=1",J39:J48)</f>
        <v>0</v>
      </c>
    </row>
    <row r="51" spans="1:10" x14ac:dyDescent="0.2">
      <c r="A51" t="s">
        <v>73</v>
      </c>
      <c r="B51" t="s">
        <v>74</v>
      </c>
    </row>
    <row r="52" spans="1:10" x14ac:dyDescent="0.2">
      <c r="A52" t="s">
        <v>75</v>
      </c>
      <c r="B52" t="s">
        <v>76</v>
      </c>
    </row>
    <row r="53" spans="1:10" x14ac:dyDescent="0.2">
      <c r="A53" t="s">
        <v>77</v>
      </c>
      <c r="B53" t="s">
        <v>78</v>
      </c>
    </row>
    <row r="54" spans="1:10" x14ac:dyDescent="0.2">
      <c r="A54" t="s">
        <v>75</v>
      </c>
      <c r="B54" t="s">
        <v>79</v>
      </c>
    </row>
    <row r="55" spans="1:10" x14ac:dyDescent="0.2">
      <c r="A55" t="s">
        <v>77</v>
      </c>
      <c r="B55" t="s">
        <v>80</v>
      </c>
    </row>
    <row r="56" spans="1:10" x14ac:dyDescent="0.2">
      <c r="A56" t="s">
        <v>75</v>
      </c>
      <c r="B56" t="s">
        <v>81</v>
      </c>
    </row>
    <row r="57" spans="1:10" x14ac:dyDescent="0.2">
      <c r="A57" t="s">
        <v>77</v>
      </c>
      <c r="B57" t="s">
        <v>82</v>
      </c>
    </row>
    <row r="58" spans="1:10" x14ac:dyDescent="0.2">
      <c r="A58" t="s">
        <v>75</v>
      </c>
      <c r="B58" t="s">
        <v>83</v>
      </c>
    </row>
    <row r="59" spans="1:10" x14ac:dyDescent="0.2">
      <c r="A59" t="s">
        <v>77</v>
      </c>
      <c r="B59" t="s">
        <v>84</v>
      </c>
    </row>
    <row r="62" spans="1:10" ht="15.75" x14ac:dyDescent="0.25">
      <c r="B62" s="173" t="s">
        <v>85</v>
      </c>
    </row>
    <row r="64" spans="1:10" ht="25.5" customHeight="1" x14ac:dyDescent="0.2">
      <c r="A64" s="175"/>
      <c r="B64" s="178" t="s">
        <v>17</v>
      </c>
      <c r="C64" s="178" t="s">
        <v>5</v>
      </c>
      <c r="D64" s="179"/>
      <c r="E64" s="179"/>
      <c r="F64" s="180" t="s">
        <v>86</v>
      </c>
      <c r="G64" s="180"/>
      <c r="H64" s="180"/>
      <c r="I64" s="180" t="s">
        <v>29</v>
      </c>
      <c r="J64" s="180" t="s">
        <v>0</v>
      </c>
    </row>
    <row r="65" spans="1:10" ht="36.75" customHeight="1" x14ac:dyDescent="0.2">
      <c r="A65" s="176"/>
      <c r="B65" s="181" t="s">
        <v>61</v>
      </c>
      <c r="C65" s="182" t="s">
        <v>87</v>
      </c>
      <c r="D65" s="183"/>
      <c r="E65" s="183"/>
      <c r="F65" s="190" t="s">
        <v>24</v>
      </c>
      <c r="G65" s="191"/>
      <c r="H65" s="191"/>
      <c r="I65" s="191">
        <f>'1 1 Pol'!G8+'2 1 Pol'!G8+'3 1 Pol'!G8</f>
        <v>0</v>
      </c>
      <c r="J65" s="187" t="str">
        <f>IF(I77=0,"",I65/I77*100)</f>
        <v/>
      </c>
    </row>
    <row r="66" spans="1:10" ht="36.75" customHeight="1" x14ac:dyDescent="0.2">
      <c r="A66" s="176"/>
      <c r="B66" s="181" t="s">
        <v>88</v>
      </c>
      <c r="C66" s="182" t="s">
        <v>89</v>
      </c>
      <c r="D66" s="183"/>
      <c r="E66" s="183"/>
      <c r="F66" s="190" t="s">
        <v>24</v>
      </c>
      <c r="G66" s="191"/>
      <c r="H66" s="191"/>
      <c r="I66" s="191">
        <f>'1 1 Pol'!G156+'2 1 Pol'!G169+'3 1 Pol'!G159</f>
        <v>0</v>
      </c>
      <c r="J66" s="187" t="str">
        <f>IF(I77=0,"",I66/I77*100)</f>
        <v/>
      </c>
    </row>
    <row r="67" spans="1:10" ht="36.75" customHeight="1" x14ac:dyDescent="0.2">
      <c r="A67" s="176"/>
      <c r="B67" s="181" t="s">
        <v>90</v>
      </c>
      <c r="C67" s="182" t="s">
        <v>91</v>
      </c>
      <c r="D67" s="183"/>
      <c r="E67" s="183"/>
      <c r="F67" s="190" t="s">
        <v>24</v>
      </c>
      <c r="G67" s="191"/>
      <c r="H67" s="191"/>
      <c r="I67" s="191">
        <f>'1 1 Pol'!G190+'3 1 Pol'!G188</f>
        <v>0</v>
      </c>
      <c r="J67" s="187" t="str">
        <f>IF(I77=0,"",I67/I77*100)</f>
        <v/>
      </c>
    </row>
    <row r="68" spans="1:10" ht="36.75" customHeight="1" x14ac:dyDescent="0.2">
      <c r="A68" s="176"/>
      <c r="B68" s="181" t="s">
        <v>92</v>
      </c>
      <c r="C68" s="182" t="s">
        <v>93</v>
      </c>
      <c r="D68" s="183"/>
      <c r="E68" s="183"/>
      <c r="F68" s="190" t="s">
        <v>24</v>
      </c>
      <c r="G68" s="191"/>
      <c r="H68" s="191"/>
      <c r="I68" s="191">
        <f>'1 1 Pol'!G271+'2 1 Pol'!G193+'3 1 Pol'!G248</f>
        <v>0</v>
      </c>
      <c r="J68" s="187" t="str">
        <f>IF(I77=0,"",I68/I77*100)</f>
        <v/>
      </c>
    </row>
    <row r="69" spans="1:10" ht="36.75" customHeight="1" x14ac:dyDescent="0.2">
      <c r="A69" s="176"/>
      <c r="B69" s="181" t="s">
        <v>94</v>
      </c>
      <c r="C69" s="182" t="s">
        <v>95</v>
      </c>
      <c r="D69" s="183"/>
      <c r="E69" s="183"/>
      <c r="F69" s="190" t="s">
        <v>24</v>
      </c>
      <c r="G69" s="191"/>
      <c r="H69" s="191"/>
      <c r="I69" s="191">
        <f>'1 1 Pol'!G321+'2 1 Pol'!G235+'3 1 Pol'!G294</f>
        <v>0</v>
      </c>
      <c r="J69" s="187" t="str">
        <f>IF(I77=0,"",I69/I77*100)</f>
        <v/>
      </c>
    </row>
    <row r="70" spans="1:10" ht="36.75" customHeight="1" x14ac:dyDescent="0.2">
      <c r="A70" s="176"/>
      <c r="B70" s="181" t="s">
        <v>96</v>
      </c>
      <c r="C70" s="182" t="s">
        <v>97</v>
      </c>
      <c r="D70" s="183"/>
      <c r="E70" s="183"/>
      <c r="F70" s="190" t="s">
        <v>24</v>
      </c>
      <c r="G70" s="191"/>
      <c r="H70" s="191"/>
      <c r="I70" s="191">
        <f>'1 1 Pol'!G343+'2 1 Pol'!G257+'3 1 Pol'!G316</f>
        <v>0</v>
      </c>
      <c r="J70" s="187" t="str">
        <f>IF(I77=0,"",I70/I77*100)</f>
        <v/>
      </c>
    </row>
    <row r="71" spans="1:10" ht="36.75" customHeight="1" x14ac:dyDescent="0.2">
      <c r="A71" s="176"/>
      <c r="B71" s="181" t="s">
        <v>98</v>
      </c>
      <c r="C71" s="182" t="s">
        <v>99</v>
      </c>
      <c r="D71" s="183"/>
      <c r="E71" s="183"/>
      <c r="F71" s="190" t="s">
        <v>24</v>
      </c>
      <c r="G71" s="191"/>
      <c r="H71" s="191"/>
      <c r="I71" s="191">
        <f>'1 1 Pol'!G422+'2 1 Pol'!G288+'3 1 Pol'!G364</f>
        <v>0</v>
      </c>
      <c r="J71" s="187" t="str">
        <f>IF(I77=0,"",I71/I77*100)</f>
        <v/>
      </c>
    </row>
    <row r="72" spans="1:10" ht="36.75" customHeight="1" x14ac:dyDescent="0.2">
      <c r="A72" s="176"/>
      <c r="B72" s="181" t="s">
        <v>100</v>
      </c>
      <c r="C72" s="182" t="s">
        <v>101</v>
      </c>
      <c r="D72" s="183"/>
      <c r="E72" s="183"/>
      <c r="F72" s="190" t="s">
        <v>25</v>
      </c>
      <c r="G72" s="191"/>
      <c r="H72" s="191"/>
      <c r="I72" s="191">
        <f>'1 1 Pol'!G425+'2 1 Pol'!G291+'3 1 Pol'!G367</f>
        <v>0</v>
      </c>
      <c r="J72" s="187" t="str">
        <f>IF(I77=0,"",I72/I77*100)</f>
        <v/>
      </c>
    </row>
    <row r="73" spans="1:10" ht="36.75" customHeight="1" x14ac:dyDescent="0.2">
      <c r="A73" s="176"/>
      <c r="B73" s="181" t="s">
        <v>102</v>
      </c>
      <c r="C73" s="182" t="s">
        <v>103</v>
      </c>
      <c r="D73" s="183"/>
      <c r="E73" s="183"/>
      <c r="F73" s="190" t="s">
        <v>26</v>
      </c>
      <c r="G73" s="191"/>
      <c r="H73" s="191"/>
      <c r="I73" s="191">
        <f>'1 1 Pol'!G440+'2 1 Pol'!G301+'3 1 Pol'!G380</f>
        <v>0</v>
      </c>
      <c r="J73" s="187" t="str">
        <f>IF(I77=0,"",I73/I77*100)</f>
        <v/>
      </c>
    </row>
    <row r="74" spans="1:10" ht="36.75" customHeight="1" x14ac:dyDescent="0.2">
      <c r="A74" s="176"/>
      <c r="B74" s="181" t="s">
        <v>104</v>
      </c>
      <c r="C74" s="182" t="s">
        <v>105</v>
      </c>
      <c r="D74" s="183"/>
      <c r="E74" s="183"/>
      <c r="F74" s="190" t="s">
        <v>26</v>
      </c>
      <c r="G74" s="191"/>
      <c r="H74" s="191"/>
      <c r="I74" s="191">
        <f>'1 1 Pol'!G454+'2 1 Pol'!G312+'3 1 Pol'!G392</f>
        <v>0</v>
      </c>
      <c r="J74" s="187" t="str">
        <f>IF(I77=0,"",I74/I77*100)</f>
        <v/>
      </c>
    </row>
    <row r="75" spans="1:10" ht="36.75" customHeight="1" x14ac:dyDescent="0.2">
      <c r="A75" s="176"/>
      <c r="B75" s="181" t="s">
        <v>106</v>
      </c>
      <c r="C75" s="182" t="s">
        <v>27</v>
      </c>
      <c r="D75" s="183"/>
      <c r="E75" s="183"/>
      <c r="F75" s="190" t="s">
        <v>106</v>
      </c>
      <c r="G75" s="191"/>
      <c r="H75" s="191"/>
      <c r="I75" s="191">
        <f>'00 1 Pol'!G8</f>
        <v>0</v>
      </c>
      <c r="J75" s="187" t="str">
        <f>IF(I77=0,"",I75/I77*100)</f>
        <v/>
      </c>
    </row>
    <row r="76" spans="1:10" ht="36.75" customHeight="1" x14ac:dyDescent="0.2">
      <c r="A76" s="176"/>
      <c r="B76" s="181" t="s">
        <v>107</v>
      </c>
      <c r="C76" s="182" t="s">
        <v>28</v>
      </c>
      <c r="D76" s="183"/>
      <c r="E76" s="183"/>
      <c r="F76" s="190" t="s">
        <v>107</v>
      </c>
      <c r="G76" s="191"/>
      <c r="H76" s="191"/>
      <c r="I76" s="191">
        <f>'00 1 Pol'!G33</f>
        <v>0</v>
      </c>
      <c r="J76" s="187" t="str">
        <f>IF(I77=0,"",I76/I77*100)</f>
        <v/>
      </c>
    </row>
    <row r="77" spans="1:10" ht="25.5" customHeight="1" x14ac:dyDescent="0.2">
      <c r="A77" s="177"/>
      <c r="B77" s="184" t="s">
        <v>1</v>
      </c>
      <c r="C77" s="185"/>
      <c r="D77" s="186"/>
      <c r="E77" s="186"/>
      <c r="F77" s="192"/>
      <c r="G77" s="193"/>
      <c r="H77" s="193"/>
      <c r="I77" s="193">
        <f>SUM(I65:I76)</f>
        <v>0</v>
      </c>
      <c r="J77" s="188">
        <f>SUM(J65:J76)</f>
        <v>0</v>
      </c>
    </row>
    <row r="78" spans="1:10" x14ac:dyDescent="0.2">
      <c r="F78" s="133"/>
      <c r="G78" s="133"/>
      <c r="H78" s="133"/>
      <c r="I78" s="133"/>
      <c r="J78" s="189"/>
    </row>
    <row r="79" spans="1:10" x14ac:dyDescent="0.2">
      <c r="F79" s="133"/>
      <c r="G79" s="133"/>
      <c r="H79" s="133"/>
      <c r="I79" s="133"/>
      <c r="J79" s="189"/>
    </row>
    <row r="80" spans="1:10" x14ac:dyDescent="0.2">
      <c r="F80" s="133"/>
      <c r="G80" s="133"/>
      <c r="H80" s="133"/>
      <c r="I80" s="133"/>
      <c r="J80" s="189"/>
    </row>
  </sheetData>
  <sheetProtection algorithmName="SHA-512" hashValue="a6TXYVYEb5A1xlAybNwsUBcZCJWNpGP7sHUiRWjXIvf4zxujc/FAb/f5vrd517NSdSTCxyA1oz9kvTjGNFMXlA==" saltValue="os+YXP/b7fL/00KFgzVBY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74:E74"/>
    <mergeCell ref="C75:E75"/>
    <mergeCell ref="C76:E76"/>
    <mergeCell ref="C69:E69"/>
    <mergeCell ref="C70:E70"/>
    <mergeCell ref="C71:E71"/>
    <mergeCell ref="C72:E72"/>
    <mergeCell ref="C73:E73"/>
    <mergeCell ref="B49:E49"/>
    <mergeCell ref="C65:E65"/>
    <mergeCell ref="C66:E66"/>
    <mergeCell ref="C67:E67"/>
    <mergeCell ref="C68:E68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9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algorithmName="SHA-512" hashValue="NPlKOuRR3lw3nmvS+Btb91BS7QcGpG9A7anQgWSnwdqwbD2TdwMw8qyBMJnMCgDxMCt4A8Jin5qCA0peUs5n9A==" saltValue="cWEoipYNyWQ3eFjOvEK14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30BF-BAF6-42D9-BAA1-36E547AF8D1C}">
  <sheetPr>
    <outlinePr summaryBelow="0"/>
  </sheetPr>
  <dimension ref="A1:BH5000"/>
  <sheetViews>
    <sheetView zoomScaleNormal="100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108</v>
      </c>
      <c r="B1" s="195"/>
      <c r="C1" s="195"/>
      <c r="D1" s="195"/>
      <c r="E1" s="195"/>
      <c r="F1" s="195"/>
      <c r="G1" s="195"/>
      <c r="AG1" t="s">
        <v>109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110</v>
      </c>
    </row>
    <row r="3" spans="1:60" ht="24.95" customHeight="1" x14ac:dyDescent="0.2">
      <c r="A3" s="196" t="s">
        <v>8</v>
      </c>
      <c r="B3" s="48" t="s">
        <v>59</v>
      </c>
      <c r="C3" s="199" t="s">
        <v>60</v>
      </c>
      <c r="D3" s="197"/>
      <c r="E3" s="197"/>
      <c r="F3" s="197"/>
      <c r="G3" s="198"/>
      <c r="AC3" s="174" t="s">
        <v>110</v>
      </c>
      <c r="AG3" t="s">
        <v>111</v>
      </c>
    </row>
    <row r="4" spans="1:60" ht="24.95" customHeight="1" x14ac:dyDescent="0.2">
      <c r="A4" s="200" t="s">
        <v>9</v>
      </c>
      <c r="B4" s="201" t="s">
        <v>61</v>
      </c>
      <c r="C4" s="202" t="s">
        <v>62</v>
      </c>
      <c r="D4" s="203"/>
      <c r="E4" s="203"/>
      <c r="F4" s="203"/>
      <c r="G4" s="204"/>
      <c r="AG4" t="s">
        <v>112</v>
      </c>
    </row>
    <row r="5" spans="1:60" x14ac:dyDescent="0.2">
      <c r="D5" s="10"/>
    </row>
    <row r="6" spans="1:60" ht="38.25" x14ac:dyDescent="0.2">
      <c r="A6" s="206" t="s">
        <v>113</v>
      </c>
      <c r="B6" s="208" t="s">
        <v>114</v>
      </c>
      <c r="C6" s="208" t="s">
        <v>115</v>
      </c>
      <c r="D6" s="207" t="s">
        <v>116</v>
      </c>
      <c r="E6" s="206" t="s">
        <v>117</v>
      </c>
      <c r="F6" s="205" t="s">
        <v>118</v>
      </c>
      <c r="G6" s="206" t="s">
        <v>29</v>
      </c>
      <c r="H6" s="209" t="s">
        <v>30</v>
      </c>
      <c r="I6" s="209" t="s">
        <v>119</v>
      </c>
      <c r="J6" s="209" t="s">
        <v>31</v>
      </c>
      <c r="K6" s="209" t="s">
        <v>120</v>
      </c>
      <c r="L6" s="209" t="s">
        <v>121</v>
      </c>
      <c r="M6" s="209" t="s">
        <v>122</v>
      </c>
      <c r="N6" s="209" t="s">
        <v>123</v>
      </c>
      <c r="O6" s="209" t="s">
        <v>124</v>
      </c>
      <c r="P6" s="209" t="s">
        <v>125</v>
      </c>
      <c r="Q6" s="209" t="s">
        <v>126</v>
      </c>
      <c r="R6" s="209" t="s">
        <v>127</v>
      </c>
      <c r="S6" s="209" t="s">
        <v>128</v>
      </c>
      <c r="T6" s="209" t="s">
        <v>129</v>
      </c>
      <c r="U6" s="209" t="s">
        <v>130</v>
      </c>
      <c r="V6" s="209" t="s">
        <v>131</v>
      </c>
      <c r="W6" s="209" t="s">
        <v>132</v>
      </c>
      <c r="X6" s="209" t="s">
        <v>133</v>
      </c>
      <c r="Y6" s="209" t="s">
        <v>134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135</v>
      </c>
      <c r="B8" s="223" t="s">
        <v>106</v>
      </c>
      <c r="C8" s="246" t="s">
        <v>27</v>
      </c>
      <c r="D8" s="224"/>
      <c r="E8" s="225"/>
      <c r="F8" s="226"/>
      <c r="G8" s="226">
        <f>SUMIF(AG9:AG32,"&lt;&gt;NOR",G9:G32)</f>
        <v>0</v>
      </c>
      <c r="H8" s="226"/>
      <c r="I8" s="226">
        <f>SUM(I9:I32)</f>
        <v>0</v>
      </c>
      <c r="J8" s="226"/>
      <c r="K8" s="226">
        <f>SUM(K9:K32)</f>
        <v>0</v>
      </c>
      <c r="L8" s="226"/>
      <c r="M8" s="226">
        <f>SUM(M9:M32)</f>
        <v>0</v>
      </c>
      <c r="N8" s="225"/>
      <c r="O8" s="225">
        <f>SUM(O9:O32)</f>
        <v>0</v>
      </c>
      <c r="P8" s="225"/>
      <c r="Q8" s="225">
        <f>SUM(Q9:Q32)</f>
        <v>0</v>
      </c>
      <c r="R8" s="226"/>
      <c r="S8" s="226"/>
      <c r="T8" s="227"/>
      <c r="U8" s="221"/>
      <c r="V8" s="221">
        <f>SUM(V9:V32)</f>
        <v>0</v>
      </c>
      <c r="W8" s="221"/>
      <c r="X8" s="221"/>
      <c r="Y8" s="221"/>
      <c r="AG8" t="s">
        <v>136</v>
      </c>
    </row>
    <row r="9" spans="1:60" outlineLevel="1" x14ac:dyDescent="0.2">
      <c r="A9" s="229">
        <v>1</v>
      </c>
      <c r="B9" s="230" t="s">
        <v>137</v>
      </c>
      <c r="C9" s="247" t="s">
        <v>138</v>
      </c>
      <c r="D9" s="231" t="s">
        <v>139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140</v>
      </c>
      <c r="T9" s="235" t="s">
        <v>141</v>
      </c>
      <c r="U9" s="220">
        <v>0</v>
      </c>
      <c r="V9" s="220">
        <f>ROUND(E9*U9,2)</f>
        <v>0</v>
      </c>
      <c r="W9" s="220"/>
      <c r="X9" s="220" t="s">
        <v>142</v>
      </c>
      <c r="Y9" s="220" t="s">
        <v>143</v>
      </c>
      <c r="Z9" s="210"/>
      <c r="AA9" s="210"/>
      <c r="AB9" s="210"/>
      <c r="AC9" s="210"/>
      <c r="AD9" s="210"/>
      <c r="AE9" s="210"/>
      <c r="AF9" s="210"/>
      <c r="AG9" s="210" t="s">
        <v>144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48" t="s">
        <v>145</v>
      </c>
      <c r="D10" s="236"/>
      <c r="E10" s="236"/>
      <c r="F10" s="236"/>
      <c r="G10" s="236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146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49" t="s">
        <v>147</v>
      </c>
      <c r="D11" s="238"/>
      <c r="E11" s="238"/>
      <c r="F11" s="238"/>
      <c r="G11" s="238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146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37" t="str">
        <f>C11</f>
        <v>Sejmutí ornice, hrubá úprava terénu a zpevnění ploch pro osazení objektů sociálního zařízení staveniště a kanceláří stavby.</v>
      </c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49" t="s">
        <v>148</v>
      </c>
      <c r="D12" s="238"/>
      <c r="E12" s="238"/>
      <c r="F12" s="238"/>
      <c r="G12" s="238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146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49" t="s">
        <v>149</v>
      </c>
      <c r="D13" s="238"/>
      <c r="E13" s="238"/>
      <c r="F13" s="238"/>
      <c r="G13" s="238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146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49" t="s">
        <v>150</v>
      </c>
      <c r="D14" s="238"/>
      <c r="E14" s="238"/>
      <c r="F14" s="238"/>
      <c r="G14" s="238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146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3" x14ac:dyDescent="0.2">
      <c r="A15" s="217"/>
      <c r="B15" s="218"/>
      <c r="C15" s="249" t="s">
        <v>151</v>
      </c>
      <c r="D15" s="238"/>
      <c r="E15" s="238"/>
      <c r="F15" s="238"/>
      <c r="G15" s="238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146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37" t="str">
        <f>C15</f>
        <v>Zřízení vnitrostaveništního rozvodu energie do 5 kV od připojení na hlavní přívod na staveništi včetně rozvaděčů pro připojení přenosných zásuvkových skříní, obecné osvětlení staveniště (včetně stožárů a osvětlovacích těles).</v>
      </c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49" t="s">
        <v>152</v>
      </c>
      <c r="D16" s="238"/>
      <c r="E16" s="238"/>
      <c r="F16" s="238"/>
      <c r="G16" s="238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146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49" t="s">
        <v>153</v>
      </c>
      <c r="D17" s="238"/>
      <c r="E17" s="238"/>
      <c r="F17" s="238"/>
      <c r="G17" s="238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146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37" t="str">
        <f>C17</f>
        <v>Zřízení přípojky elektrické energie a vody do vzdálenosti 1 km od obvodu staveniště. Náhradní zdroj elektrické energie.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9">
        <v>2</v>
      </c>
      <c r="B18" s="230" t="s">
        <v>154</v>
      </c>
      <c r="C18" s="247" t="s">
        <v>155</v>
      </c>
      <c r="D18" s="231" t="s">
        <v>139</v>
      </c>
      <c r="E18" s="232">
        <v>1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4"/>
      <c r="S18" s="234" t="s">
        <v>140</v>
      </c>
      <c r="T18" s="235" t="s">
        <v>141</v>
      </c>
      <c r="U18" s="220">
        <v>0</v>
      </c>
      <c r="V18" s="220">
        <f>ROUND(E18*U18,2)</f>
        <v>0</v>
      </c>
      <c r="W18" s="220"/>
      <c r="X18" s="220" t="s">
        <v>142</v>
      </c>
      <c r="Y18" s="220" t="s">
        <v>143</v>
      </c>
      <c r="Z18" s="210"/>
      <c r="AA18" s="210"/>
      <c r="AB18" s="210"/>
      <c r="AC18" s="210"/>
      <c r="AD18" s="210"/>
      <c r="AE18" s="210"/>
      <c r="AF18" s="210"/>
      <c r="AG18" s="210" t="s">
        <v>144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48" t="s">
        <v>156</v>
      </c>
      <c r="D19" s="236"/>
      <c r="E19" s="236"/>
      <c r="F19" s="236"/>
      <c r="G19" s="236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146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3" x14ac:dyDescent="0.2">
      <c r="A20" s="217"/>
      <c r="B20" s="218"/>
      <c r="C20" s="249" t="s">
        <v>157</v>
      </c>
      <c r="D20" s="238"/>
      <c r="E20" s="238"/>
      <c r="F20" s="238"/>
      <c r="G20" s="238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146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37" t="str">
        <f>C20</f>
        <v>Opotřebení a údržba nebo pronájem sociálního zařízení – umývárny, toalety, šatny. Opotřebení nebo pronájem dočasného oplocení staveniště.</v>
      </c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49" t="s">
        <v>158</v>
      </c>
      <c r="D21" s="238"/>
      <c r="E21" s="238"/>
      <c r="F21" s="238"/>
      <c r="G21" s="238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146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3" x14ac:dyDescent="0.2">
      <c r="A22" s="217"/>
      <c r="B22" s="218"/>
      <c r="C22" s="249" t="s">
        <v>159</v>
      </c>
      <c r="D22" s="238"/>
      <c r="E22" s="238"/>
      <c r="F22" s="238"/>
      <c r="G22" s="238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146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37" t="str">
        <f>C22</f>
        <v>Spotřeba vody a elektrické energie pro potřebu sociálních zařízení a kanceláří stavby. Pronájem, opotřebení a spotřeba pohonných hmot náhradního zdroje elektrické energie.</v>
      </c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49" t="s">
        <v>160</v>
      </c>
      <c r="D23" s="238"/>
      <c r="E23" s="238"/>
      <c r="F23" s="238"/>
      <c r="G23" s="238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146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9">
        <v>3</v>
      </c>
      <c r="B24" s="230" t="s">
        <v>161</v>
      </c>
      <c r="C24" s="247" t="s">
        <v>162</v>
      </c>
      <c r="D24" s="231" t="s">
        <v>139</v>
      </c>
      <c r="E24" s="232">
        <v>1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140</v>
      </c>
      <c r="T24" s="235" t="s">
        <v>141</v>
      </c>
      <c r="U24" s="220">
        <v>0</v>
      </c>
      <c r="V24" s="220">
        <f>ROUND(E24*U24,2)</f>
        <v>0</v>
      </c>
      <c r="W24" s="220"/>
      <c r="X24" s="220" t="s">
        <v>142</v>
      </c>
      <c r="Y24" s="220" t="s">
        <v>143</v>
      </c>
      <c r="Z24" s="210"/>
      <c r="AA24" s="210"/>
      <c r="AB24" s="210"/>
      <c r="AC24" s="210"/>
      <c r="AD24" s="210"/>
      <c r="AE24" s="210"/>
      <c r="AF24" s="210"/>
      <c r="AG24" s="210" t="s">
        <v>144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48" t="s">
        <v>163</v>
      </c>
      <c r="D25" s="236"/>
      <c r="E25" s="236"/>
      <c r="F25" s="236"/>
      <c r="G25" s="236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146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49" t="s">
        <v>164</v>
      </c>
      <c r="D26" s="238"/>
      <c r="E26" s="238"/>
      <c r="F26" s="238"/>
      <c r="G26" s="238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146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37" t="str">
        <f>C26</f>
        <v>Uvedení zpevněných ploch pro objekty sociálního zařízení staveniště a kanceláří stavby do původního stavu. Případné ohumusování.</v>
      </c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49" t="s">
        <v>165</v>
      </c>
      <c r="D27" s="238"/>
      <c r="E27" s="238"/>
      <c r="F27" s="238"/>
      <c r="G27" s="238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146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49" t="s">
        <v>166</v>
      </c>
      <c r="D28" s="238"/>
      <c r="E28" s="238"/>
      <c r="F28" s="238"/>
      <c r="G28" s="238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146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49" t="s">
        <v>167</v>
      </c>
      <c r="D29" s="238"/>
      <c r="E29" s="238"/>
      <c r="F29" s="238"/>
      <c r="G29" s="238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146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37" t="str">
        <f>C29</f>
        <v>Odvoz mobilních kanceláří stavby a technického dozoru, nebo uvedení do původního stavu prostor pronajatých.</v>
      </c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49" t="s">
        <v>168</v>
      </c>
      <c r="D30" s="238"/>
      <c r="E30" s="238"/>
      <c r="F30" s="238"/>
      <c r="G30" s="238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146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37" t="str">
        <f>C30</f>
        <v>Zrušení vnitrostaveništního rozvodu energie včetně rozvaděčů a osvětlení staveniště (včetně stožárů a osvětlovacích těles).</v>
      </c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49" t="s">
        <v>169</v>
      </c>
      <c r="D31" s="238"/>
      <c r="E31" s="238"/>
      <c r="F31" s="238"/>
      <c r="G31" s="238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146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49" t="s">
        <v>170</v>
      </c>
      <c r="D32" s="238"/>
      <c r="E32" s="238"/>
      <c r="F32" s="238"/>
      <c r="G32" s="238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146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2" t="s">
        <v>135</v>
      </c>
      <c r="B33" s="223" t="s">
        <v>107</v>
      </c>
      <c r="C33" s="246" t="s">
        <v>28</v>
      </c>
      <c r="D33" s="224"/>
      <c r="E33" s="225"/>
      <c r="F33" s="226"/>
      <c r="G33" s="226">
        <f>SUMIF(AG34:AG51,"&lt;&gt;NOR",G34:G51)</f>
        <v>0</v>
      </c>
      <c r="H33" s="226"/>
      <c r="I33" s="226">
        <f>SUM(I34:I51)</f>
        <v>0</v>
      </c>
      <c r="J33" s="226"/>
      <c r="K33" s="226">
        <f>SUM(K34:K51)</f>
        <v>0</v>
      </c>
      <c r="L33" s="226"/>
      <c r="M33" s="226">
        <f>SUM(M34:M51)</f>
        <v>0</v>
      </c>
      <c r="N33" s="225"/>
      <c r="O33" s="225">
        <f>SUM(O34:O51)</f>
        <v>0</v>
      </c>
      <c r="P33" s="225"/>
      <c r="Q33" s="225">
        <f>SUM(Q34:Q51)</f>
        <v>0</v>
      </c>
      <c r="R33" s="226"/>
      <c r="S33" s="226"/>
      <c r="T33" s="227"/>
      <c r="U33" s="221"/>
      <c r="V33" s="221">
        <f>SUM(V34:V51)</f>
        <v>0</v>
      </c>
      <c r="W33" s="221"/>
      <c r="X33" s="221"/>
      <c r="Y33" s="221"/>
      <c r="AG33" t="s">
        <v>136</v>
      </c>
    </row>
    <row r="34" spans="1:60" outlineLevel="1" x14ac:dyDescent="0.2">
      <c r="A34" s="229">
        <v>4</v>
      </c>
      <c r="B34" s="230" t="s">
        <v>171</v>
      </c>
      <c r="C34" s="247" t="s">
        <v>172</v>
      </c>
      <c r="D34" s="231" t="s">
        <v>139</v>
      </c>
      <c r="E34" s="232">
        <v>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173</v>
      </c>
      <c r="T34" s="235" t="s">
        <v>141</v>
      </c>
      <c r="U34" s="220">
        <v>0</v>
      </c>
      <c r="V34" s="220">
        <f>ROUND(E34*U34,2)</f>
        <v>0</v>
      </c>
      <c r="W34" s="220"/>
      <c r="X34" s="220" t="s">
        <v>174</v>
      </c>
      <c r="Y34" s="220" t="s">
        <v>143</v>
      </c>
      <c r="Z34" s="210"/>
      <c r="AA34" s="210"/>
      <c r="AB34" s="210"/>
      <c r="AC34" s="210"/>
      <c r="AD34" s="210"/>
      <c r="AE34" s="210"/>
      <c r="AF34" s="210"/>
      <c r="AG34" s="210" t="s">
        <v>175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48" t="s">
        <v>176</v>
      </c>
      <c r="D35" s="236"/>
      <c r="E35" s="236"/>
      <c r="F35" s="236"/>
      <c r="G35" s="236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146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37" t="str">
        <f>C35</f>
        <v>Zaměření a vytýčení stávajících inženýrských sítí v místě stavby z hlediska jejich ochrany při provádění stavby.</v>
      </c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9">
        <v>5</v>
      </c>
      <c r="B36" s="240" t="s">
        <v>177</v>
      </c>
      <c r="C36" s="250" t="s">
        <v>178</v>
      </c>
      <c r="D36" s="241" t="s">
        <v>139</v>
      </c>
      <c r="E36" s="242">
        <v>1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2">
        <v>0</v>
      </c>
      <c r="O36" s="242">
        <f>ROUND(E36*N36,2)</f>
        <v>0</v>
      </c>
      <c r="P36" s="242">
        <v>0</v>
      </c>
      <c r="Q36" s="242">
        <f>ROUND(E36*P36,2)</f>
        <v>0</v>
      </c>
      <c r="R36" s="244"/>
      <c r="S36" s="244" t="s">
        <v>173</v>
      </c>
      <c r="T36" s="245" t="s">
        <v>141</v>
      </c>
      <c r="U36" s="220">
        <v>0</v>
      </c>
      <c r="V36" s="220">
        <f>ROUND(E36*U36,2)</f>
        <v>0</v>
      </c>
      <c r="W36" s="220"/>
      <c r="X36" s="220" t="s">
        <v>174</v>
      </c>
      <c r="Y36" s="220" t="s">
        <v>143</v>
      </c>
      <c r="Z36" s="210"/>
      <c r="AA36" s="210"/>
      <c r="AB36" s="210"/>
      <c r="AC36" s="210"/>
      <c r="AD36" s="210"/>
      <c r="AE36" s="210"/>
      <c r="AF36" s="210"/>
      <c r="AG36" s="210" t="s">
        <v>175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29">
        <v>6</v>
      </c>
      <c r="B37" s="230" t="s">
        <v>179</v>
      </c>
      <c r="C37" s="247" t="s">
        <v>180</v>
      </c>
      <c r="D37" s="231" t="s">
        <v>139</v>
      </c>
      <c r="E37" s="232">
        <v>1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140</v>
      </c>
      <c r="T37" s="235" t="s">
        <v>141</v>
      </c>
      <c r="U37" s="220">
        <v>0</v>
      </c>
      <c r="V37" s="220">
        <f>ROUND(E37*U37,2)</f>
        <v>0</v>
      </c>
      <c r="W37" s="220"/>
      <c r="X37" s="220" t="s">
        <v>142</v>
      </c>
      <c r="Y37" s="220" t="s">
        <v>143</v>
      </c>
      <c r="Z37" s="210"/>
      <c r="AA37" s="210"/>
      <c r="AB37" s="210"/>
      <c r="AC37" s="210"/>
      <c r="AD37" s="210"/>
      <c r="AE37" s="210"/>
      <c r="AF37" s="210"/>
      <c r="AG37" s="210" t="s">
        <v>144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48" t="s">
        <v>181</v>
      </c>
      <c r="D38" s="236"/>
      <c r="E38" s="236"/>
      <c r="F38" s="236"/>
      <c r="G38" s="236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146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29">
        <v>7</v>
      </c>
      <c r="B39" s="230" t="s">
        <v>182</v>
      </c>
      <c r="C39" s="247" t="s">
        <v>183</v>
      </c>
      <c r="D39" s="231" t="s">
        <v>139</v>
      </c>
      <c r="E39" s="232">
        <v>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140</v>
      </c>
      <c r="T39" s="235" t="s">
        <v>141</v>
      </c>
      <c r="U39" s="220">
        <v>0</v>
      </c>
      <c r="V39" s="220">
        <f>ROUND(E39*U39,2)</f>
        <v>0</v>
      </c>
      <c r="W39" s="220"/>
      <c r="X39" s="220" t="s">
        <v>142</v>
      </c>
      <c r="Y39" s="220" t="s">
        <v>143</v>
      </c>
      <c r="Z39" s="210"/>
      <c r="AA39" s="210"/>
      <c r="AB39" s="210"/>
      <c r="AC39" s="210"/>
      <c r="AD39" s="210"/>
      <c r="AE39" s="210"/>
      <c r="AF39" s="210"/>
      <c r="AG39" s="210" t="s">
        <v>144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48" t="s">
        <v>184</v>
      </c>
      <c r="D40" s="236"/>
      <c r="E40" s="236"/>
      <c r="F40" s="236"/>
      <c r="G40" s="236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146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37" t="str">
        <f>C40</f>
        <v>Náklady zhotovitele, které vzniknou v souvislosti s povinnostmi zhotovitele při předání a převzetí díla.</v>
      </c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9">
        <v>8</v>
      </c>
      <c r="B41" s="230" t="s">
        <v>185</v>
      </c>
      <c r="C41" s="247" t="s">
        <v>186</v>
      </c>
      <c r="D41" s="231" t="s">
        <v>139</v>
      </c>
      <c r="E41" s="232">
        <v>1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140</v>
      </c>
      <c r="T41" s="235" t="s">
        <v>141</v>
      </c>
      <c r="U41" s="220">
        <v>0</v>
      </c>
      <c r="V41" s="220">
        <f>ROUND(E41*U41,2)</f>
        <v>0</v>
      </c>
      <c r="W41" s="220"/>
      <c r="X41" s="220" t="s">
        <v>142</v>
      </c>
      <c r="Y41" s="220" t="s">
        <v>143</v>
      </c>
      <c r="Z41" s="210"/>
      <c r="AA41" s="210"/>
      <c r="AB41" s="210"/>
      <c r="AC41" s="210"/>
      <c r="AD41" s="210"/>
      <c r="AE41" s="210"/>
      <c r="AF41" s="210"/>
      <c r="AG41" s="210" t="s">
        <v>144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33.75" outlineLevel="2" x14ac:dyDescent="0.2">
      <c r="A42" s="217"/>
      <c r="B42" s="218"/>
      <c r="C42" s="248" t="s">
        <v>187</v>
      </c>
      <c r="D42" s="236"/>
      <c r="E42" s="236"/>
      <c r="F42" s="236"/>
      <c r="G42" s="236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146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37" t="str">
        <f>C42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9">
        <v>9</v>
      </c>
      <c r="B43" s="230" t="s">
        <v>188</v>
      </c>
      <c r="C43" s="247" t="s">
        <v>189</v>
      </c>
      <c r="D43" s="231" t="s">
        <v>139</v>
      </c>
      <c r="E43" s="232">
        <v>1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140</v>
      </c>
      <c r="T43" s="235" t="s">
        <v>141</v>
      </c>
      <c r="U43" s="220">
        <v>0</v>
      </c>
      <c r="V43" s="220">
        <f>ROUND(E43*U43,2)</f>
        <v>0</v>
      </c>
      <c r="W43" s="220"/>
      <c r="X43" s="220" t="s">
        <v>142</v>
      </c>
      <c r="Y43" s="220" t="s">
        <v>143</v>
      </c>
      <c r="Z43" s="210"/>
      <c r="AA43" s="210"/>
      <c r="AB43" s="210"/>
      <c r="AC43" s="210"/>
      <c r="AD43" s="210"/>
      <c r="AE43" s="210"/>
      <c r="AF43" s="210"/>
      <c r="AG43" s="210" t="s">
        <v>144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2" x14ac:dyDescent="0.2">
      <c r="A44" s="217"/>
      <c r="B44" s="218"/>
      <c r="C44" s="248" t="s">
        <v>190</v>
      </c>
      <c r="D44" s="236"/>
      <c r="E44" s="236"/>
      <c r="F44" s="236"/>
      <c r="G44" s="236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146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37" t="str">
        <f>C44</f>
        <v>„Náklady na vyhotovení dokumentace skutečného provedení stavby v počtu třech  paré. Dokumentace bude předána v tištěné formě a na CD ve dvou formátech (veškerá dokumetnace v PDF,  výkresová část v DWG a PDF)“</v>
      </c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29">
        <v>10</v>
      </c>
      <c r="B45" s="230" t="s">
        <v>191</v>
      </c>
      <c r="C45" s="247" t="s">
        <v>192</v>
      </c>
      <c r="D45" s="231" t="s">
        <v>193</v>
      </c>
      <c r="E45" s="232">
        <v>1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/>
      <c r="S45" s="234" t="s">
        <v>173</v>
      </c>
      <c r="T45" s="235" t="s">
        <v>141</v>
      </c>
      <c r="U45" s="220">
        <v>0</v>
      </c>
      <c r="V45" s="220">
        <f>ROUND(E45*U45,2)</f>
        <v>0</v>
      </c>
      <c r="W45" s="220"/>
      <c r="X45" s="220" t="s">
        <v>174</v>
      </c>
      <c r="Y45" s="220" t="s">
        <v>143</v>
      </c>
      <c r="Z45" s="210"/>
      <c r="AA45" s="210"/>
      <c r="AB45" s="210"/>
      <c r="AC45" s="210"/>
      <c r="AD45" s="210"/>
      <c r="AE45" s="210"/>
      <c r="AF45" s="210"/>
      <c r="AG45" s="210" t="s">
        <v>175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33.75" outlineLevel="2" x14ac:dyDescent="0.2">
      <c r="A46" s="217"/>
      <c r="B46" s="218"/>
      <c r="C46" s="248" t="s">
        <v>194</v>
      </c>
      <c r="D46" s="236"/>
      <c r="E46" s="236"/>
      <c r="F46" s="236"/>
      <c r="G46" s="236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146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37" t="str">
        <f>C46</f>
        <v>Náklady na zhotovení dočasného celobarevného plakátu formátu A3 z materiálu odolného proti povětrnostním podmínkám, který bude instalován po celou dobu realizace projektu na viditelném místě staveniště. Požadavek na umístění a grafický podklad pro tisk plakátu předá objednatel zhotoviteli před zahájením realizace stavby.</v>
      </c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39">
        <v>11</v>
      </c>
      <c r="B47" s="240" t="s">
        <v>195</v>
      </c>
      <c r="C47" s="250" t="s">
        <v>196</v>
      </c>
      <c r="D47" s="241" t="s">
        <v>139</v>
      </c>
      <c r="E47" s="242">
        <v>1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2">
        <v>0</v>
      </c>
      <c r="O47" s="242">
        <f>ROUND(E47*N47,2)</f>
        <v>0</v>
      </c>
      <c r="P47" s="242">
        <v>0</v>
      </c>
      <c r="Q47" s="242">
        <f>ROUND(E47*P47,2)</f>
        <v>0</v>
      </c>
      <c r="R47" s="244"/>
      <c r="S47" s="244" t="s">
        <v>173</v>
      </c>
      <c r="T47" s="245" t="s">
        <v>141</v>
      </c>
      <c r="U47" s="220">
        <v>0</v>
      </c>
      <c r="V47" s="220">
        <f>ROUND(E47*U47,2)</f>
        <v>0</v>
      </c>
      <c r="W47" s="220"/>
      <c r="X47" s="220" t="s">
        <v>174</v>
      </c>
      <c r="Y47" s="220" t="s">
        <v>143</v>
      </c>
      <c r="Z47" s="210"/>
      <c r="AA47" s="210"/>
      <c r="AB47" s="210"/>
      <c r="AC47" s="210"/>
      <c r="AD47" s="210"/>
      <c r="AE47" s="210"/>
      <c r="AF47" s="210"/>
      <c r="AG47" s="210" t="s">
        <v>175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9">
        <v>12</v>
      </c>
      <c r="B48" s="230" t="s">
        <v>197</v>
      </c>
      <c r="C48" s="247" t="s">
        <v>198</v>
      </c>
      <c r="D48" s="231" t="s">
        <v>199</v>
      </c>
      <c r="E48" s="232">
        <v>1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4"/>
      <c r="S48" s="234" t="s">
        <v>173</v>
      </c>
      <c r="T48" s="235" t="s">
        <v>141</v>
      </c>
      <c r="U48" s="220">
        <v>0</v>
      </c>
      <c r="V48" s="220">
        <f>ROUND(E48*U48,2)</f>
        <v>0</v>
      </c>
      <c r="W48" s="220"/>
      <c r="X48" s="220" t="s">
        <v>174</v>
      </c>
      <c r="Y48" s="220" t="s">
        <v>143</v>
      </c>
      <c r="Z48" s="210"/>
      <c r="AA48" s="210"/>
      <c r="AB48" s="210"/>
      <c r="AC48" s="210"/>
      <c r="AD48" s="210"/>
      <c r="AE48" s="210"/>
      <c r="AF48" s="210"/>
      <c r="AG48" s="210" t="s">
        <v>200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2" x14ac:dyDescent="0.2">
      <c r="A49" s="217"/>
      <c r="B49" s="218"/>
      <c r="C49" s="248" t="s">
        <v>201</v>
      </c>
      <c r="D49" s="236"/>
      <c r="E49" s="236"/>
      <c r="F49" s="236"/>
      <c r="G49" s="236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146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37" t="str">
        <f>C49</f>
        <v>Náklady zhotovitele spojené se zabezpečením a poskytnutím zajišťovacích bankovních záruk za řádné provedení díla, jak je zadavatel požaduje v obchodních podmínkách.</v>
      </c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9">
        <v>13</v>
      </c>
      <c r="B50" s="230" t="s">
        <v>202</v>
      </c>
      <c r="C50" s="247" t="s">
        <v>203</v>
      </c>
      <c r="D50" s="231" t="s">
        <v>199</v>
      </c>
      <c r="E50" s="232">
        <v>1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4"/>
      <c r="S50" s="234" t="s">
        <v>173</v>
      </c>
      <c r="T50" s="235" t="s">
        <v>141</v>
      </c>
      <c r="U50" s="220">
        <v>0</v>
      </c>
      <c r="V50" s="220">
        <f>ROUND(E50*U50,2)</f>
        <v>0</v>
      </c>
      <c r="W50" s="220"/>
      <c r="X50" s="220" t="s">
        <v>174</v>
      </c>
      <c r="Y50" s="220" t="s">
        <v>143</v>
      </c>
      <c r="Z50" s="210"/>
      <c r="AA50" s="210"/>
      <c r="AB50" s="210"/>
      <c r="AC50" s="210"/>
      <c r="AD50" s="210"/>
      <c r="AE50" s="210"/>
      <c r="AF50" s="210"/>
      <c r="AG50" s="210" t="s">
        <v>200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2" x14ac:dyDescent="0.2">
      <c r="A51" s="217"/>
      <c r="B51" s="218"/>
      <c r="C51" s="248" t="s">
        <v>204</v>
      </c>
      <c r="D51" s="236"/>
      <c r="E51" s="236"/>
      <c r="F51" s="236"/>
      <c r="G51" s="236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146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37" t="str">
        <f>C51</f>
        <v>Náklady zhotovitele spojené se zabezpečením a poskytnutím zajišťovacích bankovních záruk za splnění záručních podmínek, jak je zadavatel požaduje v obchodních podmínkách.</v>
      </c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3"/>
      <c r="B52" s="4"/>
      <c r="C52" s="251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v>15</v>
      </c>
      <c r="AF52">
        <v>21</v>
      </c>
      <c r="AG52" t="s">
        <v>121</v>
      </c>
    </row>
    <row r="53" spans="1:60" x14ac:dyDescent="0.2">
      <c r="A53" s="213"/>
      <c r="B53" s="214" t="s">
        <v>29</v>
      </c>
      <c r="C53" s="252"/>
      <c r="D53" s="215"/>
      <c r="E53" s="216"/>
      <c r="F53" s="216"/>
      <c r="G53" s="228">
        <f>G8+G33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f>SUMIF(L7:L51,AE52,G7:G51)</f>
        <v>0</v>
      </c>
      <c r="AF53">
        <f>SUMIF(L7:L51,AF52,G7:G51)</f>
        <v>0</v>
      </c>
      <c r="AG53" t="s">
        <v>205</v>
      </c>
    </row>
    <row r="54" spans="1:60" x14ac:dyDescent="0.2">
      <c r="C54" s="253"/>
      <c r="D54" s="10"/>
      <c r="AG54" t="s">
        <v>206</v>
      </c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Nm/dQ95lseZLnp1BW5MVYnEzjMDMYSteiO6/wTZ5djAHe6ubCAL7REt5q2jhNuYtvuaR9OzhVa0mDEY+y5kpg==" saltValue="V+/Xn6bdDW5RaM4H2ZkpHA==" spinCount="100000" sheet="1" formatRows="0"/>
  <mergeCells count="33">
    <mergeCell ref="C46:G46"/>
    <mergeCell ref="C49:G49"/>
    <mergeCell ref="C51:G51"/>
    <mergeCell ref="C32:G32"/>
    <mergeCell ref="C35:G35"/>
    <mergeCell ref="C38:G38"/>
    <mergeCell ref="C40:G40"/>
    <mergeCell ref="C42:G42"/>
    <mergeCell ref="C44:G44"/>
    <mergeCell ref="C26:G26"/>
    <mergeCell ref="C27:G27"/>
    <mergeCell ref="C28:G28"/>
    <mergeCell ref="C29:G29"/>
    <mergeCell ref="C30:G30"/>
    <mergeCell ref="C31:G31"/>
    <mergeCell ref="C19:G19"/>
    <mergeCell ref="C20:G20"/>
    <mergeCell ref="C21:G21"/>
    <mergeCell ref="C22:G22"/>
    <mergeCell ref="C23:G23"/>
    <mergeCell ref="C25:G25"/>
    <mergeCell ref="C12:G12"/>
    <mergeCell ref="C13:G13"/>
    <mergeCell ref="C14:G14"/>
    <mergeCell ref="C15:G15"/>
    <mergeCell ref="C16:G16"/>
    <mergeCell ref="C17:G17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scale="93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2A27-87C2-4CB9-A830-4EE5A69F441D}">
  <sheetPr>
    <outlinePr summaryBelow="0"/>
  </sheetPr>
  <dimension ref="A1:BH5000"/>
  <sheetViews>
    <sheetView zoomScaleNormal="100" workbookViewId="0">
      <pane ySplit="7" topLeftCell="A266" activePane="bottomLeft" state="frozen"/>
      <selection pane="bottomLeft" activeCell="E284" sqref="E284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108</v>
      </c>
      <c r="B1" s="195"/>
      <c r="C1" s="195"/>
      <c r="D1" s="195"/>
      <c r="E1" s="195"/>
      <c r="F1" s="195"/>
      <c r="G1" s="195"/>
      <c r="AG1" t="s">
        <v>109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110</v>
      </c>
    </row>
    <row r="3" spans="1:60" ht="24.95" customHeight="1" x14ac:dyDescent="0.2">
      <c r="A3" s="196" t="s">
        <v>8</v>
      </c>
      <c r="B3" s="48" t="s">
        <v>61</v>
      </c>
      <c r="C3" s="199" t="s">
        <v>63</v>
      </c>
      <c r="D3" s="197"/>
      <c r="E3" s="197"/>
      <c r="F3" s="197"/>
      <c r="G3" s="198"/>
      <c r="AC3" s="174" t="s">
        <v>110</v>
      </c>
      <c r="AG3" t="s">
        <v>111</v>
      </c>
    </row>
    <row r="4" spans="1:60" ht="24.95" customHeight="1" x14ac:dyDescent="0.2">
      <c r="A4" s="200" t="s">
        <v>9</v>
      </c>
      <c r="B4" s="201" t="s">
        <v>61</v>
      </c>
      <c r="C4" s="202" t="s">
        <v>64</v>
      </c>
      <c r="D4" s="203"/>
      <c r="E4" s="203"/>
      <c r="F4" s="203"/>
      <c r="G4" s="204"/>
      <c r="AG4" t="s">
        <v>112</v>
      </c>
    </row>
    <row r="5" spans="1:60" x14ac:dyDescent="0.2">
      <c r="D5" s="10"/>
    </row>
    <row r="6" spans="1:60" ht="38.25" x14ac:dyDescent="0.2">
      <c r="A6" s="206" t="s">
        <v>113</v>
      </c>
      <c r="B6" s="208" t="s">
        <v>114</v>
      </c>
      <c r="C6" s="208" t="s">
        <v>115</v>
      </c>
      <c r="D6" s="207" t="s">
        <v>116</v>
      </c>
      <c r="E6" s="206" t="s">
        <v>117</v>
      </c>
      <c r="F6" s="205" t="s">
        <v>118</v>
      </c>
      <c r="G6" s="206" t="s">
        <v>29</v>
      </c>
      <c r="H6" s="209" t="s">
        <v>30</v>
      </c>
      <c r="I6" s="209" t="s">
        <v>119</v>
      </c>
      <c r="J6" s="209" t="s">
        <v>31</v>
      </c>
      <c r="K6" s="209" t="s">
        <v>120</v>
      </c>
      <c r="L6" s="209" t="s">
        <v>121</v>
      </c>
      <c r="M6" s="209" t="s">
        <v>122</v>
      </c>
      <c r="N6" s="209" t="s">
        <v>123</v>
      </c>
      <c r="O6" s="209" t="s">
        <v>124</v>
      </c>
      <c r="P6" s="209" t="s">
        <v>125</v>
      </c>
      <c r="Q6" s="209" t="s">
        <v>126</v>
      </c>
      <c r="R6" s="209" t="s">
        <v>127</v>
      </c>
      <c r="S6" s="209" t="s">
        <v>128</v>
      </c>
      <c r="T6" s="209" t="s">
        <v>129</v>
      </c>
      <c r="U6" s="209" t="s">
        <v>130</v>
      </c>
      <c r="V6" s="209" t="s">
        <v>131</v>
      </c>
      <c r="W6" s="209" t="s">
        <v>132</v>
      </c>
      <c r="X6" s="209" t="s">
        <v>133</v>
      </c>
      <c r="Y6" s="209" t="s">
        <v>134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135</v>
      </c>
      <c r="B8" s="223" t="s">
        <v>61</v>
      </c>
      <c r="C8" s="246" t="s">
        <v>87</v>
      </c>
      <c r="D8" s="224"/>
      <c r="E8" s="225"/>
      <c r="F8" s="226"/>
      <c r="G8" s="226">
        <f>SUMIF(AG9:AG155,"&lt;&gt;NOR",G9:G155)</f>
        <v>0</v>
      </c>
      <c r="H8" s="226"/>
      <c r="I8" s="226">
        <f>SUM(I9:I155)</f>
        <v>0</v>
      </c>
      <c r="J8" s="226"/>
      <c r="K8" s="226">
        <f>SUM(K9:K155)</f>
        <v>0</v>
      </c>
      <c r="L8" s="226"/>
      <c r="M8" s="226">
        <f>SUM(M9:M155)</f>
        <v>0</v>
      </c>
      <c r="N8" s="225"/>
      <c r="O8" s="225">
        <f>SUM(O9:O155)</f>
        <v>301.40999999999997</v>
      </c>
      <c r="P8" s="225"/>
      <c r="Q8" s="225">
        <f>SUM(Q9:Q155)</f>
        <v>0</v>
      </c>
      <c r="R8" s="226"/>
      <c r="S8" s="226"/>
      <c r="T8" s="227"/>
      <c r="U8" s="221"/>
      <c r="V8" s="221">
        <f>SUM(V9:V155)</f>
        <v>407.50999999999993</v>
      </c>
      <c r="W8" s="221"/>
      <c r="X8" s="221"/>
      <c r="Y8" s="221"/>
      <c r="AG8" t="s">
        <v>136</v>
      </c>
    </row>
    <row r="9" spans="1:60" outlineLevel="1" x14ac:dyDescent="0.2">
      <c r="A9" s="229">
        <v>1</v>
      </c>
      <c r="B9" s="230" t="s">
        <v>207</v>
      </c>
      <c r="C9" s="247" t="s">
        <v>208</v>
      </c>
      <c r="D9" s="231" t="s">
        <v>209</v>
      </c>
      <c r="E9" s="232">
        <v>24.158999999999999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210</v>
      </c>
      <c r="S9" s="234" t="s">
        <v>140</v>
      </c>
      <c r="T9" s="235" t="s">
        <v>140</v>
      </c>
      <c r="U9" s="220">
        <v>9.5200000000000007E-2</v>
      </c>
      <c r="V9" s="220">
        <f>ROUND(E9*U9,2)</f>
        <v>2.2999999999999998</v>
      </c>
      <c r="W9" s="220"/>
      <c r="X9" s="220" t="s">
        <v>174</v>
      </c>
      <c r="Y9" s="220" t="s">
        <v>143</v>
      </c>
      <c r="Z9" s="210"/>
      <c r="AA9" s="210"/>
      <c r="AB9" s="210"/>
      <c r="AC9" s="210"/>
      <c r="AD9" s="210"/>
      <c r="AE9" s="210"/>
      <c r="AF9" s="210"/>
      <c r="AG9" s="210" t="s">
        <v>175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61" t="s">
        <v>211</v>
      </c>
      <c r="D10" s="260"/>
      <c r="E10" s="260"/>
      <c r="F10" s="260"/>
      <c r="G10" s="26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212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nebo lesní půdy, s vodorovným přemístěním na hromady v místě upotřebení nebo na dočasné či trvalé skládky se složením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2" t="s">
        <v>213</v>
      </c>
      <c r="D11" s="254"/>
      <c r="E11" s="255">
        <v>14.38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214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62" t="s">
        <v>215</v>
      </c>
      <c r="D12" s="254"/>
      <c r="E12" s="255">
        <v>6.17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214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62" t="s">
        <v>216</v>
      </c>
      <c r="D13" s="254"/>
      <c r="E13" s="255">
        <v>3.6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214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9">
        <v>2</v>
      </c>
      <c r="B14" s="230" t="s">
        <v>217</v>
      </c>
      <c r="C14" s="247" t="s">
        <v>218</v>
      </c>
      <c r="D14" s="231" t="s">
        <v>209</v>
      </c>
      <c r="E14" s="232">
        <v>68.737200000000001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4" t="s">
        <v>210</v>
      </c>
      <c r="S14" s="234" t="s">
        <v>140</v>
      </c>
      <c r="T14" s="235" t="s">
        <v>140</v>
      </c>
      <c r="U14" s="220">
        <v>0.26666000000000001</v>
      </c>
      <c r="V14" s="220">
        <f>ROUND(E14*U14,2)</f>
        <v>18.329999999999998</v>
      </c>
      <c r="W14" s="220"/>
      <c r="X14" s="220" t="s">
        <v>174</v>
      </c>
      <c r="Y14" s="220" t="s">
        <v>143</v>
      </c>
      <c r="Z14" s="210"/>
      <c r="AA14" s="210"/>
      <c r="AB14" s="210"/>
      <c r="AC14" s="210"/>
      <c r="AD14" s="210"/>
      <c r="AE14" s="210"/>
      <c r="AF14" s="210"/>
      <c r="AG14" s="210" t="s">
        <v>175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3.75" outlineLevel="2" x14ac:dyDescent="0.2">
      <c r="A15" s="217"/>
      <c r="B15" s="218"/>
      <c r="C15" s="261" t="s">
        <v>219</v>
      </c>
      <c r="D15" s="260"/>
      <c r="E15" s="260"/>
      <c r="F15" s="260"/>
      <c r="G15" s="26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37" t="str">
        <f>C15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62" t="s">
        <v>220</v>
      </c>
      <c r="D16" s="254"/>
      <c r="E16" s="255">
        <v>68.739999999999995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214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9">
        <v>3</v>
      </c>
      <c r="B17" s="230" t="s">
        <v>221</v>
      </c>
      <c r="C17" s="247" t="s">
        <v>222</v>
      </c>
      <c r="D17" s="231" t="s">
        <v>209</v>
      </c>
      <c r="E17" s="232">
        <v>96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 t="s">
        <v>210</v>
      </c>
      <c r="S17" s="234" t="s">
        <v>140</v>
      </c>
      <c r="T17" s="235" t="s">
        <v>140</v>
      </c>
      <c r="U17" s="220">
        <v>0.12</v>
      </c>
      <c r="V17" s="220">
        <f>ROUND(E17*U17,2)</f>
        <v>11.52</v>
      </c>
      <c r="W17" s="220"/>
      <c r="X17" s="220" t="s">
        <v>174</v>
      </c>
      <c r="Y17" s="220" t="s">
        <v>143</v>
      </c>
      <c r="Z17" s="210"/>
      <c r="AA17" s="210"/>
      <c r="AB17" s="210"/>
      <c r="AC17" s="210"/>
      <c r="AD17" s="210"/>
      <c r="AE17" s="210"/>
      <c r="AF17" s="210"/>
      <c r="AG17" s="210" t="s">
        <v>175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33.75" outlineLevel="2" x14ac:dyDescent="0.2">
      <c r="A18" s="217"/>
      <c r="B18" s="218"/>
      <c r="C18" s="261" t="s">
        <v>219</v>
      </c>
      <c r="D18" s="260"/>
      <c r="E18" s="260"/>
      <c r="F18" s="260"/>
      <c r="G18" s="26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212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7" t="str">
        <f>C18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62" t="s">
        <v>223</v>
      </c>
      <c r="D19" s="254"/>
      <c r="E19" s="255">
        <v>96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214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9">
        <v>4</v>
      </c>
      <c r="B20" s="230" t="s">
        <v>224</v>
      </c>
      <c r="C20" s="247" t="s">
        <v>225</v>
      </c>
      <c r="D20" s="231" t="s">
        <v>209</v>
      </c>
      <c r="E20" s="232">
        <v>164.7372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4" t="s">
        <v>210</v>
      </c>
      <c r="S20" s="234" t="s">
        <v>140</v>
      </c>
      <c r="T20" s="235" t="s">
        <v>140</v>
      </c>
      <c r="U20" s="220">
        <v>4.3099999999999999E-2</v>
      </c>
      <c r="V20" s="220">
        <f>ROUND(E20*U20,2)</f>
        <v>7.1</v>
      </c>
      <c r="W20" s="220"/>
      <c r="X20" s="220" t="s">
        <v>174</v>
      </c>
      <c r="Y20" s="220" t="s">
        <v>143</v>
      </c>
      <c r="Z20" s="210"/>
      <c r="AA20" s="210"/>
      <c r="AB20" s="210"/>
      <c r="AC20" s="210"/>
      <c r="AD20" s="210"/>
      <c r="AE20" s="210"/>
      <c r="AF20" s="210"/>
      <c r="AG20" s="210" t="s">
        <v>175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2" x14ac:dyDescent="0.2">
      <c r="A21" s="217"/>
      <c r="B21" s="218"/>
      <c r="C21" s="261" t="s">
        <v>219</v>
      </c>
      <c r="D21" s="260"/>
      <c r="E21" s="260"/>
      <c r="F21" s="260"/>
      <c r="G21" s="26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37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62" t="s">
        <v>220</v>
      </c>
      <c r="D22" s="254"/>
      <c r="E22" s="255">
        <v>68.739999999999995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214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62" t="s">
        <v>223</v>
      </c>
      <c r="D23" s="254"/>
      <c r="E23" s="255">
        <v>96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214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9">
        <v>5</v>
      </c>
      <c r="B24" s="230" t="s">
        <v>226</v>
      </c>
      <c r="C24" s="247" t="s">
        <v>227</v>
      </c>
      <c r="D24" s="231" t="s">
        <v>209</v>
      </c>
      <c r="E24" s="232">
        <v>96.243629999999996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 t="s">
        <v>210</v>
      </c>
      <c r="S24" s="234" t="s">
        <v>140</v>
      </c>
      <c r="T24" s="235" t="s">
        <v>140</v>
      </c>
      <c r="U24" s="220">
        <v>0.36499999999999999</v>
      </c>
      <c r="V24" s="220">
        <f>ROUND(E24*U24,2)</f>
        <v>35.130000000000003</v>
      </c>
      <c r="W24" s="220"/>
      <c r="X24" s="220" t="s">
        <v>174</v>
      </c>
      <c r="Y24" s="220" t="s">
        <v>143</v>
      </c>
      <c r="Z24" s="210"/>
      <c r="AA24" s="210"/>
      <c r="AB24" s="210"/>
      <c r="AC24" s="210"/>
      <c r="AD24" s="210"/>
      <c r="AE24" s="210"/>
      <c r="AF24" s="210"/>
      <c r="AG24" s="210" t="s">
        <v>175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33.75" outlineLevel="2" x14ac:dyDescent="0.2">
      <c r="A25" s="217"/>
      <c r="B25" s="218"/>
      <c r="C25" s="261" t="s">
        <v>228</v>
      </c>
      <c r="D25" s="260"/>
      <c r="E25" s="260"/>
      <c r="F25" s="260"/>
      <c r="G25" s="26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212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37" t="str">
        <f>C25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62" t="s">
        <v>229</v>
      </c>
      <c r="D26" s="254"/>
      <c r="E26" s="255">
        <v>28.98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214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62" t="s">
        <v>230</v>
      </c>
      <c r="D27" s="254"/>
      <c r="E27" s="255">
        <v>5.59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214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62" t="s">
        <v>231</v>
      </c>
      <c r="D28" s="254"/>
      <c r="E28" s="255">
        <v>49.7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214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62" t="s">
        <v>232</v>
      </c>
      <c r="D29" s="254"/>
      <c r="E29" s="255">
        <v>2.1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214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62" t="s">
        <v>233</v>
      </c>
      <c r="D30" s="254"/>
      <c r="E30" s="255">
        <v>3.93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214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62" t="s">
        <v>234</v>
      </c>
      <c r="D31" s="254"/>
      <c r="E31" s="255">
        <v>1.36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214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62" t="s">
        <v>235</v>
      </c>
      <c r="D32" s="254"/>
      <c r="E32" s="255">
        <v>2.5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214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62" t="s">
        <v>236</v>
      </c>
      <c r="D33" s="254"/>
      <c r="E33" s="255">
        <v>0.4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214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62" t="s">
        <v>237</v>
      </c>
      <c r="D34" s="254"/>
      <c r="E34" s="255">
        <v>1.39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214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62" t="s">
        <v>238</v>
      </c>
      <c r="D35" s="254"/>
      <c r="E35" s="255">
        <v>0.28999999999999998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214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9">
        <v>6</v>
      </c>
      <c r="B36" s="230" t="s">
        <v>239</v>
      </c>
      <c r="C36" s="247" t="s">
        <v>240</v>
      </c>
      <c r="D36" s="231" t="s">
        <v>209</v>
      </c>
      <c r="E36" s="232">
        <v>96.243629999999996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4" t="s">
        <v>210</v>
      </c>
      <c r="S36" s="234" t="s">
        <v>140</v>
      </c>
      <c r="T36" s="235" t="s">
        <v>140</v>
      </c>
      <c r="U36" s="220">
        <v>8.4000000000000005E-2</v>
      </c>
      <c r="V36" s="220">
        <f>ROUND(E36*U36,2)</f>
        <v>8.08</v>
      </c>
      <c r="W36" s="220"/>
      <c r="X36" s="220" t="s">
        <v>174</v>
      </c>
      <c r="Y36" s="220" t="s">
        <v>143</v>
      </c>
      <c r="Z36" s="210"/>
      <c r="AA36" s="210"/>
      <c r="AB36" s="210"/>
      <c r="AC36" s="210"/>
      <c r="AD36" s="210"/>
      <c r="AE36" s="210"/>
      <c r="AF36" s="210"/>
      <c r="AG36" s="210" t="s">
        <v>175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33.75" outlineLevel="2" x14ac:dyDescent="0.2">
      <c r="A37" s="217"/>
      <c r="B37" s="218"/>
      <c r="C37" s="261" t="s">
        <v>228</v>
      </c>
      <c r="D37" s="260"/>
      <c r="E37" s="260"/>
      <c r="F37" s="260"/>
      <c r="G37" s="26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212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37" t="str">
        <f>C37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29">
        <v>7</v>
      </c>
      <c r="B38" s="230" t="s">
        <v>241</v>
      </c>
      <c r="C38" s="247" t="s">
        <v>242</v>
      </c>
      <c r="D38" s="231" t="s">
        <v>209</v>
      </c>
      <c r="E38" s="232">
        <v>11.02122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4" t="s">
        <v>210</v>
      </c>
      <c r="S38" s="234" t="s">
        <v>140</v>
      </c>
      <c r="T38" s="235" t="s">
        <v>140</v>
      </c>
      <c r="U38" s="220">
        <v>3.1309999999999998</v>
      </c>
      <c r="V38" s="220">
        <f>ROUND(E38*U38,2)</f>
        <v>34.51</v>
      </c>
      <c r="W38" s="220"/>
      <c r="X38" s="220" t="s">
        <v>174</v>
      </c>
      <c r="Y38" s="220" t="s">
        <v>143</v>
      </c>
      <c r="Z38" s="210"/>
      <c r="AA38" s="210"/>
      <c r="AB38" s="210"/>
      <c r="AC38" s="210"/>
      <c r="AD38" s="210"/>
      <c r="AE38" s="210"/>
      <c r="AF38" s="210"/>
      <c r="AG38" s="210" t="s">
        <v>175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33.75" outlineLevel="2" x14ac:dyDescent="0.2">
      <c r="A39" s="217"/>
      <c r="B39" s="218"/>
      <c r="C39" s="261" t="s">
        <v>243</v>
      </c>
      <c r="D39" s="260"/>
      <c r="E39" s="260"/>
      <c r="F39" s="260"/>
      <c r="G39" s="26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212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37" t="str">
        <f>C39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63" t="s">
        <v>244</v>
      </c>
      <c r="D40" s="256"/>
      <c r="E40" s="257"/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214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64" t="s">
        <v>245</v>
      </c>
      <c r="D41" s="256"/>
      <c r="E41" s="257">
        <v>1.34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214</v>
      </c>
      <c r="AH41" s="210">
        <v>2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64" t="s">
        <v>246</v>
      </c>
      <c r="D42" s="256"/>
      <c r="E42" s="257">
        <v>1.03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214</v>
      </c>
      <c r="AH42" s="210">
        <v>2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64" t="s">
        <v>247</v>
      </c>
      <c r="D43" s="256"/>
      <c r="E43" s="257">
        <v>1.26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214</v>
      </c>
      <c r="AH43" s="210">
        <v>2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64" t="s">
        <v>248</v>
      </c>
      <c r="D44" s="256"/>
      <c r="E44" s="257">
        <v>1.1200000000000001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214</v>
      </c>
      <c r="AH44" s="210">
        <v>2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64" t="s">
        <v>249</v>
      </c>
      <c r="D45" s="256"/>
      <c r="E45" s="257">
        <v>0.86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214</v>
      </c>
      <c r="AH45" s="210">
        <v>2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64" t="s">
        <v>250</v>
      </c>
      <c r="D46" s="256"/>
      <c r="E46" s="257">
        <v>0.65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214</v>
      </c>
      <c r="AH46" s="210">
        <v>2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64" t="s">
        <v>251</v>
      </c>
      <c r="D47" s="256"/>
      <c r="E47" s="257">
        <v>1.1399999999999999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214</v>
      </c>
      <c r="AH47" s="210">
        <v>2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64" t="s">
        <v>252</v>
      </c>
      <c r="D48" s="256"/>
      <c r="E48" s="257">
        <v>1.04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214</v>
      </c>
      <c r="AH48" s="210">
        <v>2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64" t="s">
        <v>253</v>
      </c>
      <c r="D49" s="256"/>
      <c r="E49" s="257">
        <v>1.1000000000000001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214</v>
      </c>
      <c r="AH49" s="210">
        <v>2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64" t="s">
        <v>254</v>
      </c>
      <c r="D50" s="256"/>
      <c r="E50" s="257">
        <v>1.04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214</v>
      </c>
      <c r="AH50" s="210">
        <v>2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65" t="s">
        <v>255</v>
      </c>
      <c r="D51" s="258"/>
      <c r="E51" s="259"/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214</v>
      </c>
      <c r="AH51" s="210">
        <v>3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63" t="s">
        <v>256</v>
      </c>
      <c r="D52" s="256"/>
      <c r="E52" s="257"/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214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62" t="s">
        <v>257</v>
      </c>
      <c r="D53" s="254"/>
      <c r="E53" s="255">
        <v>7.65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214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62" t="s">
        <v>258</v>
      </c>
      <c r="D54" s="254"/>
      <c r="E54" s="255">
        <v>3.38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214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9">
        <v>8</v>
      </c>
      <c r="B55" s="230" t="s">
        <v>259</v>
      </c>
      <c r="C55" s="247" t="s">
        <v>260</v>
      </c>
      <c r="D55" s="231" t="s">
        <v>209</v>
      </c>
      <c r="E55" s="232">
        <v>11.02122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4" t="s">
        <v>210</v>
      </c>
      <c r="S55" s="234" t="s">
        <v>140</v>
      </c>
      <c r="T55" s="235" t="s">
        <v>140</v>
      </c>
      <c r="U55" s="220">
        <v>0.47399999999999998</v>
      </c>
      <c r="V55" s="220">
        <f>ROUND(E55*U55,2)</f>
        <v>5.22</v>
      </c>
      <c r="W55" s="220"/>
      <c r="X55" s="220" t="s">
        <v>174</v>
      </c>
      <c r="Y55" s="220" t="s">
        <v>143</v>
      </c>
      <c r="Z55" s="210"/>
      <c r="AA55" s="210"/>
      <c r="AB55" s="210"/>
      <c r="AC55" s="210"/>
      <c r="AD55" s="210"/>
      <c r="AE55" s="210"/>
      <c r="AF55" s="210"/>
      <c r="AG55" s="210" t="s">
        <v>175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33.75" outlineLevel="2" x14ac:dyDescent="0.2">
      <c r="A56" s="217"/>
      <c r="B56" s="218"/>
      <c r="C56" s="261" t="s">
        <v>243</v>
      </c>
      <c r="D56" s="260"/>
      <c r="E56" s="260"/>
      <c r="F56" s="260"/>
      <c r="G56" s="26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212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37" t="str">
        <f>C56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29">
        <v>9</v>
      </c>
      <c r="B57" s="230" t="s">
        <v>261</v>
      </c>
      <c r="C57" s="247" t="s">
        <v>262</v>
      </c>
      <c r="D57" s="231" t="s">
        <v>263</v>
      </c>
      <c r="E57" s="232">
        <v>217.54580000000001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2">
        <v>9.8999999999999999E-4</v>
      </c>
      <c r="O57" s="232">
        <f>ROUND(E57*N57,2)</f>
        <v>0.22</v>
      </c>
      <c r="P57" s="232">
        <v>0</v>
      </c>
      <c r="Q57" s="232">
        <f>ROUND(E57*P57,2)</f>
        <v>0</v>
      </c>
      <c r="R57" s="234" t="s">
        <v>210</v>
      </c>
      <c r="S57" s="234" t="s">
        <v>140</v>
      </c>
      <c r="T57" s="235" t="s">
        <v>140</v>
      </c>
      <c r="U57" s="220">
        <v>0.23599999999999999</v>
      </c>
      <c r="V57" s="220">
        <f>ROUND(E57*U57,2)</f>
        <v>51.34</v>
      </c>
      <c r="W57" s="220"/>
      <c r="X57" s="220" t="s">
        <v>174</v>
      </c>
      <c r="Y57" s="220" t="s">
        <v>143</v>
      </c>
      <c r="Z57" s="210"/>
      <c r="AA57" s="210"/>
      <c r="AB57" s="210"/>
      <c r="AC57" s="210"/>
      <c r="AD57" s="210"/>
      <c r="AE57" s="210"/>
      <c r="AF57" s="210"/>
      <c r="AG57" s="210" t="s">
        <v>175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61" t="s">
        <v>264</v>
      </c>
      <c r="D58" s="260"/>
      <c r="E58" s="260"/>
      <c r="F58" s="260"/>
      <c r="G58" s="26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212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62" t="s">
        <v>265</v>
      </c>
      <c r="D59" s="254"/>
      <c r="E59" s="255">
        <v>68.180000000000007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214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62" t="s">
        <v>266</v>
      </c>
      <c r="D60" s="254"/>
      <c r="E60" s="255">
        <v>13.14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214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62" t="s">
        <v>267</v>
      </c>
      <c r="D61" s="254"/>
      <c r="E61" s="255">
        <v>116.94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214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62" t="s">
        <v>268</v>
      </c>
      <c r="D62" s="254"/>
      <c r="E62" s="255">
        <v>9.26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214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62" t="s">
        <v>269</v>
      </c>
      <c r="D63" s="254"/>
      <c r="E63" s="255">
        <v>3.2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214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62" t="s">
        <v>270</v>
      </c>
      <c r="D64" s="254"/>
      <c r="E64" s="255">
        <v>5.88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214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62" t="s">
        <v>271</v>
      </c>
      <c r="D65" s="254"/>
      <c r="E65" s="255">
        <v>0.94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214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29">
        <v>10</v>
      </c>
      <c r="B66" s="230" t="s">
        <v>272</v>
      </c>
      <c r="C66" s="247" t="s">
        <v>273</v>
      </c>
      <c r="D66" s="231" t="s">
        <v>263</v>
      </c>
      <c r="E66" s="232">
        <v>217.54580000000001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4" t="s">
        <v>210</v>
      </c>
      <c r="S66" s="234" t="s">
        <v>140</v>
      </c>
      <c r="T66" s="235" t="s">
        <v>140</v>
      </c>
      <c r="U66" s="220">
        <v>7.0000000000000007E-2</v>
      </c>
      <c r="V66" s="220">
        <f>ROUND(E66*U66,2)</f>
        <v>15.23</v>
      </c>
      <c r="W66" s="220"/>
      <c r="X66" s="220" t="s">
        <v>174</v>
      </c>
      <c r="Y66" s="220" t="s">
        <v>143</v>
      </c>
      <c r="Z66" s="210"/>
      <c r="AA66" s="210"/>
      <c r="AB66" s="210"/>
      <c r="AC66" s="210"/>
      <c r="AD66" s="210"/>
      <c r="AE66" s="210"/>
      <c r="AF66" s="210"/>
      <c r="AG66" s="210" t="s">
        <v>175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61" t="s">
        <v>274</v>
      </c>
      <c r="D67" s="260"/>
      <c r="E67" s="260"/>
      <c r="F67" s="260"/>
      <c r="G67" s="26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212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29">
        <v>11</v>
      </c>
      <c r="B68" s="230" t="s">
        <v>275</v>
      </c>
      <c r="C68" s="247" t="s">
        <v>276</v>
      </c>
      <c r="D68" s="231" t="s">
        <v>209</v>
      </c>
      <c r="E68" s="232">
        <v>252.98083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 t="s">
        <v>210</v>
      </c>
      <c r="S68" s="234" t="s">
        <v>140</v>
      </c>
      <c r="T68" s="235" t="s">
        <v>140</v>
      </c>
      <c r="U68" s="220">
        <v>0.34499999999999997</v>
      </c>
      <c r="V68" s="220">
        <f>ROUND(E68*U68,2)</f>
        <v>87.28</v>
      </c>
      <c r="W68" s="220"/>
      <c r="X68" s="220" t="s">
        <v>174</v>
      </c>
      <c r="Y68" s="220" t="s">
        <v>143</v>
      </c>
      <c r="Z68" s="210"/>
      <c r="AA68" s="210"/>
      <c r="AB68" s="210"/>
      <c r="AC68" s="210"/>
      <c r="AD68" s="210"/>
      <c r="AE68" s="210"/>
      <c r="AF68" s="210"/>
      <c r="AG68" s="210" t="s">
        <v>175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61" t="s">
        <v>277</v>
      </c>
      <c r="D69" s="260"/>
      <c r="E69" s="260"/>
      <c r="F69" s="260"/>
      <c r="G69" s="26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212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37" t="str">
        <f>C69</f>
        <v>bez naložení do dopravní nádoby, ale s vyprázdněním dopravní nádoby na hromadu nebo na dopravní prostředek,</v>
      </c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62" t="s">
        <v>220</v>
      </c>
      <c r="D70" s="254"/>
      <c r="E70" s="255">
        <v>68.739999999999995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214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62" t="s">
        <v>278</v>
      </c>
      <c r="D71" s="254"/>
      <c r="E71" s="255">
        <v>88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214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62" t="s">
        <v>279</v>
      </c>
      <c r="D72" s="254"/>
      <c r="E72" s="255">
        <v>96.24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214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29">
        <v>12</v>
      </c>
      <c r="B73" s="230" t="s">
        <v>280</v>
      </c>
      <c r="C73" s="247" t="s">
        <v>281</v>
      </c>
      <c r="D73" s="231" t="s">
        <v>209</v>
      </c>
      <c r="E73" s="232">
        <v>167.02934999999999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0</v>
      </c>
      <c r="O73" s="232">
        <f>ROUND(E73*N73,2)</f>
        <v>0</v>
      </c>
      <c r="P73" s="232">
        <v>0</v>
      </c>
      <c r="Q73" s="232">
        <f>ROUND(E73*P73,2)</f>
        <v>0</v>
      </c>
      <c r="R73" s="234" t="s">
        <v>210</v>
      </c>
      <c r="S73" s="234" t="s">
        <v>140</v>
      </c>
      <c r="T73" s="235" t="s">
        <v>140</v>
      </c>
      <c r="U73" s="220">
        <v>1.0999999999999999E-2</v>
      </c>
      <c r="V73" s="220">
        <f>ROUND(E73*U73,2)</f>
        <v>1.84</v>
      </c>
      <c r="W73" s="220"/>
      <c r="X73" s="220" t="s">
        <v>174</v>
      </c>
      <c r="Y73" s="220" t="s">
        <v>143</v>
      </c>
      <c r="Z73" s="210"/>
      <c r="AA73" s="210"/>
      <c r="AB73" s="210"/>
      <c r="AC73" s="210"/>
      <c r="AD73" s="210"/>
      <c r="AE73" s="210"/>
      <c r="AF73" s="210"/>
      <c r="AG73" s="210" t="s">
        <v>175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61" t="s">
        <v>282</v>
      </c>
      <c r="D74" s="260"/>
      <c r="E74" s="260"/>
      <c r="F74" s="260"/>
      <c r="G74" s="26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212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62" t="s">
        <v>283</v>
      </c>
      <c r="D75" s="254"/>
      <c r="E75" s="255">
        <v>38.44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214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63" t="s">
        <v>244</v>
      </c>
      <c r="D76" s="256"/>
      <c r="E76" s="257"/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214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64" t="s">
        <v>284</v>
      </c>
      <c r="D77" s="256"/>
      <c r="E77" s="257">
        <v>96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214</v>
      </c>
      <c r="AH77" s="210">
        <v>2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64" t="s">
        <v>285</v>
      </c>
      <c r="D78" s="256"/>
      <c r="E78" s="257">
        <v>-14.89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214</v>
      </c>
      <c r="AH78" s="210">
        <v>2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64" t="s">
        <v>286</v>
      </c>
      <c r="D79" s="256"/>
      <c r="E79" s="257">
        <v>-2.25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214</v>
      </c>
      <c r="AH79" s="210">
        <v>2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65" t="s">
        <v>255</v>
      </c>
      <c r="D80" s="258"/>
      <c r="E80" s="259"/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214</v>
      </c>
      <c r="AH80" s="210">
        <v>3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63" t="s">
        <v>256</v>
      </c>
      <c r="D81" s="256"/>
      <c r="E81" s="257"/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214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62" t="s">
        <v>287</v>
      </c>
      <c r="D82" s="254"/>
      <c r="E82" s="255">
        <v>78.86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214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62" t="s">
        <v>288</v>
      </c>
      <c r="D83" s="254"/>
      <c r="E83" s="255">
        <v>49.73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214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29">
        <v>13</v>
      </c>
      <c r="B84" s="230" t="s">
        <v>289</v>
      </c>
      <c r="C84" s="247" t="s">
        <v>290</v>
      </c>
      <c r="D84" s="231" t="s">
        <v>209</v>
      </c>
      <c r="E84" s="232">
        <v>1670.2935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4" t="s">
        <v>210</v>
      </c>
      <c r="S84" s="234" t="s">
        <v>140</v>
      </c>
      <c r="T84" s="235" t="s">
        <v>140</v>
      </c>
      <c r="U84" s="220">
        <v>0</v>
      </c>
      <c r="V84" s="220">
        <f>ROUND(E84*U84,2)</f>
        <v>0</v>
      </c>
      <c r="W84" s="220"/>
      <c r="X84" s="220" t="s">
        <v>174</v>
      </c>
      <c r="Y84" s="220" t="s">
        <v>143</v>
      </c>
      <c r="Z84" s="210"/>
      <c r="AA84" s="210"/>
      <c r="AB84" s="210"/>
      <c r="AC84" s="210"/>
      <c r="AD84" s="210"/>
      <c r="AE84" s="210"/>
      <c r="AF84" s="210"/>
      <c r="AG84" s="210" t="s">
        <v>175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61" t="s">
        <v>282</v>
      </c>
      <c r="D85" s="260"/>
      <c r="E85" s="260"/>
      <c r="F85" s="260"/>
      <c r="G85" s="26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212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62" t="s">
        <v>291</v>
      </c>
      <c r="D86" s="254"/>
      <c r="E86" s="255">
        <v>1670.29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214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29">
        <v>14</v>
      </c>
      <c r="B87" s="230" t="s">
        <v>292</v>
      </c>
      <c r="C87" s="247" t="s">
        <v>293</v>
      </c>
      <c r="D87" s="231" t="s">
        <v>209</v>
      </c>
      <c r="E87" s="232">
        <v>272.00205</v>
      </c>
      <c r="F87" s="233"/>
      <c r="G87" s="234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21</v>
      </c>
      <c r="M87" s="234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4" t="s">
        <v>210</v>
      </c>
      <c r="S87" s="234" t="s">
        <v>140</v>
      </c>
      <c r="T87" s="235" t="s">
        <v>140</v>
      </c>
      <c r="U87" s="220">
        <v>8.9999999999999993E-3</v>
      </c>
      <c r="V87" s="220">
        <f>ROUND(E87*U87,2)</f>
        <v>2.4500000000000002</v>
      </c>
      <c r="W87" s="220"/>
      <c r="X87" s="220" t="s">
        <v>174</v>
      </c>
      <c r="Y87" s="220" t="s">
        <v>143</v>
      </c>
      <c r="Z87" s="210"/>
      <c r="AA87" s="210"/>
      <c r="AB87" s="210"/>
      <c r="AC87" s="210"/>
      <c r="AD87" s="210"/>
      <c r="AE87" s="210"/>
      <c r="AF87" s="210"/>
      <c r="AG87" s="210" t="s">
        <v>175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48" t="s">
        <v>294</v>
      </c>
      <c r="D88" s="236"/>
      <c r="E88" s="236"/>
      <c r="F88" s="236"/>
      <c r="G88" s="236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146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62" t="s">
        <v>220</v>
      </c>
      <c r="D89" s="254"/>
      <c r="E89" s="255">
        <v>68.739999999999995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214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62" t="s">
        <v>223</v>
      </c>
      <c r="D90" s="254"/>
      <c r="E90" s="255">
        <v>96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214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62" t="s">
        <v>279</v>
      </c>
      <c r="D91" s="254"/>
      <c r="E91" s="255">
        <v>96.24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214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62" t="s">
        <v>295</v>
      </c>
      <c r="D92" s="254"/>
      <c r="E92" s="255">
        <v>7.65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214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62" t="s">
        <v>258</v>
      </c>
      <c r="D93" s="254"/>
      <c r="E93" s="255">
        <v>3.38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214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29">
        <v>15</v>
      </c>
      <c r="B94" s="230" t="s">
        <v>296</v>
      </c>
      <c r="C94" s="247" t="s">
        <v>297</v>
      </c>
      <c r="D94" s="231" t="s">
        <v>209</v>
      </c>
      <c r="E94" s="232">
        <v>176.08396999999999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21</v>
      </c>
      <c r="M94" s="234">
        <f>G94*(1+L94/100)</f>
        <v>0</v>
      </c>
      <c r="N94" s="232">
        <v>0</v>
      </c>
      <c r="O94" s="232">
        <f>ROUND(E94*N94,2)</f>
        <v>0</v>
      </c>
      <c r="P94" s="232">
        <v>0</v>
      </c>
      <c r="Q94" s="232">
        <f>ROUND(E94*P94,2)</f>
        <v>0</v>
      </c>
      <c r="R94" s="234" t="s">
        <v>210</v>
      </c>
      <c r="S94" s="234" t="s">
        <v>140</v>
      </c>
      <c r="T94" s="235" t="s">
        <v>140</v>
      </c>
      <c r="U94" s="220">
        <v>0.20200000000000001</v>
      </c>
      <c r="V94" s="220">
        <f>ROUND(E94*U94,2)</f>
        <v>35.57</v>
      </c>
      <c r="W94" s="220"/>
      <c r="X94" s="220" t="s">
        <v>174</v>
      </c>
      <c r="Y94" s="220" t="s">
        <v>143</v>
      </c>
      <c r="Z94" s="210"/>
      <c r="AA94" s="210"/>
      <c r="AB94" s="210"/>
      <c r="AC94" s="210"/>
      <c r="AD94" s="210"/>
      <c r="AE94" s="210"/>
      <c r="AF94" s="210"/>
      <c r="AG94" s="210" t="s">
        <v>175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61" t="s">
        <v>298</v>
      </c>
      <c r="D95" s="260"/>
      <c r="E95" s="260"/>
      <c r="F95" s="260"/>
      <c r="G95" s="26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212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62" t="s">
        <v>223</v>
      </c>
      <c r="D96" s="254"/>
      <c r="E96" s="255">
        <v>96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214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62" t="s">
        <v>299</v>
      </c>
      <c r="D97" s="254"/>
      <c r="E97" s="255">
        <v>-14.89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214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62" t="s">
        <v>300</v>
      </c>
      <c r="D98" s="254"/>
      <c r="E98" s="255">
        <v>-2.25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214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62" t="s">
        <v>220</v>
      </c>
      <c r="D99" s="254"/>
      <c r="E99" s="255">
        <v>68.739999999999995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214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62" t="s">
        <v>301</v>
      </c>
      <c r="D100" s="254"/>
      <c r="E100" s="255">
        <v>-18.02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214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62" t="s">
        <v>302</v>
      </c>
      <c r="D101" s="254"/>
      <c r="E101" s="255">
        <v>-4.12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214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62" t="s">
        <v>303</v>
      </c>
      <c r="D102" s="254"/>
      <c r="E102" s="255">
        <v>-6.17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214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62" t="s">
        <v>279</v>
      </c>
      <c r="D103" s="254"/>
      <c r="E103" s="255">
        <v>96.24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214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62" t="s">
        <v>304</v>
      </c>
      <c r="D104" s="254"/>
      <c r="E104" s="255">
        <v>-38.44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214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62" t="s">
        <v>305</v>
      </c>
      <c r="D105" s="254"/>
      <c r="E105" s="255">
        <v>-8.5399999999999991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214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62" t="s">
        <v>295</v>
      </c>
      <c r="D106" s="254"/>
      <c r="E106" s="255">
        <v>7.65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214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62" t="s">
        <v>306</v>
      </c>
      <c r="D107" s="254"/>
      <c r="E107" s="255">
        <v>-1.79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214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62" t="s">
        <v>258</v>
      </c>
      <c r="D108" s="254"/>
      <c r="E108" s="255">
        <v>3.38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214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62" t="s">
        <v>307</v>
      </c>
      <c r="D109" s="254"/>
      <c r="E109" s="255">
        <v>-1.7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214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29">
        <v>16</v>
      </c>
      <c r="B110" s="230" t="s">
        <v>308</v>
      </c>
      <c r="C110" s="247" t="s">
        <v>309</v>
      </c>
      <c r="D110" s="231" t="s">
        <v>209</v>
      </c>
      <c r="E110" s="232">
        <v>38.441249999999997</v>
      </c>
      <c r="F110" s="233"/>
      <c r="G110" s="234">
        <f>ROUND(E110*F110,2)</f>
        <v>0</v>
      </c>
      <c r="H110" s="233"/>
      <c r="I110" s="234">
        <f>ROUND(E110*H110,2)</f>
        <v>0</v>
      </c>
      <c r="J110" s="233"/>
      <c r="K110" s="234">
        <f>ROUND(E110*J110,2)</f>
        <v>0</v>
      </c>
      <c r="L110" s="234">
        <v>21</v>
      </c>
      <c r="M110" s="234">
        <f>G110*(1+L110/100)</f>
        <v>0</v>
      </c>
      <c r="N110" s="232">
        <v>1.7</v>
      </c>
      <c r="O110" s="232">
        <f>ROUND(E110*N110,2)</f>
        <v>65.349999999999994</v>
      </c>
      <c r="P110" s="232">
        <v>0</v>
      </c>
      <c r="Q110" s="232">
        <f>ROUND(E110*P110,2)</f>
        <v>0</v>
      </c>
      <c r="R110" s="234" t="s">
        <v>210</v>
      </c>
      <c r="S110" s="234" t="s">
        <v>140</v>
      </c>
      <c r="T110" s="235" t="s">
        <v>140</v>
      </c>
      <c r="U110" s="220">
        <v>1.587</v>
      </c>
      <c r="V110" s="220">
        <f>ROUND(E110*U110,2)</f>
        <v>61.01</v>
      </c>
      <c r="W110" s="220"/>
      <c r="X110" s="220" t="s">
        <v>174</v>
      </c>
      <c r="Y110" s="220" t="s">
        <v>143</v>
      </c>
      <c r="Z110" s="210"/>
      <c r="AA110" s="210"/>
      <c r="AB110" s="210"/>
      <c r="AC110" s="210"/>
      <c r="AD110" s="210"/>
      <c r="AE110" s="210"/>
      <c r="AF110" s="210"/>
      <c r="AG110" s="210" t="s">
        <v>175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2" x14ac:dyDescent="0.2">
      <c r="A111" s="217"/>
      <c r="B111" s="218"/>
      <c r="C111" s="261" t="s">
        <v>310</v>
      </c>
      <c r="D111" s="260"/>
      <c r="E111" s="260"/>
      <c r="F111" s="260"/>
      <c r="G111" s="26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212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37" t="str">
        <f>C111</f>
        <v>sypaninou z vhodných hornin tř. 1 - 4 nebo materiálem připraveným podél výkopu ve vzdálenosti do 3 m od jeho kraje, pro jakoukoliv hloubku výkopu a jakoukoliv míru zhutnění,</v>
      </c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63" t="s">
        <v>244</v>
      </c>
      <c r="D112" s="256"/>
      <c r="E112" s="257"/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214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64" t="s">
        <v>311</v>
      </c>
      <c r="D113" s="256"/>
      <c r="E113" s="257">
        <v>23.04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214</v>
      </c>
      <c r="AH113" s="210">
        <v>2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64" t="s">
        <v>312</v>
      </c>
      <c r="D114" s="256"/>
      <c r="E114" s="257">
        <v>5.36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214</v>
      </c>
      <c r="AH114" s="210">
        <v>2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64" t="s">
        <v>313</v>
      </c>
      <c r="D115" s="256"/>
      <c r="E115" s="257">
        <v>44.45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214</v>
      </c>
      <c r="AH115" s="210">
        <v>2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64" t="s">
        <v>314</v>
      </c>
      <c r="D116" s="256"/>
      <c r="E116" s="257">
        <v>3.23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214</v>
      </c>
      <c r="AH116" s="210">
        <v>2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64" t="s">
        <v>315</v>
      </c>
      <c r="D117" s="256"/>
      <c r="E117" s="257">
        <v>3.57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214</v>
      </c>
      <c r="AH117" s="210">
        <v>2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64" t="s">
        <v>316</v>
      </c>
      <c r="D118" s="256"/>
      <c r="E118" s="257">
        <v>1.36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214</v>
      </c>
      <c r="AH118" s="210">
        <v>2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64" t="s">
        <v>317</v>
      </c>
      <c r="D119" s="256"/>
      <c r="E119" s="257">
        <v>2.13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214</v>
      </c>
      <c r="AH119" s="210">
        <v>2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64" t="s">
        <v>318</v>
      </c>
      <c r="D120" s="256"/>
      <c r="E120" s="257">
        <v>0.34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214</v>
      </c>
      <c r="AH120" s="210">
        <v>2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64" t="s">
        <v>319</v>
      </c>
      <c r="D121" s="256"/>
      <c r="E121" s="257">
        <v>1.61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214</v>
      </c>
      <c r="AH121" s="210">
        <v>2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64" t="s">
        <v>318</v>
      </c>
      <c r="D122" s="256"/>
      <c r="E122" s="257">
        <v>0.34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214</v>
      </c>
      <c r="AH122" s="210">
        <v>2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65" t="s">
        <v>255</v>
      </c>
      <c r="D123" s="258"/>
      <c r="E123" s="259"/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214</v>
      </c>
      <c r="AH123" s="210">
        <v>3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63" t="s">
        <v>256</v>
      </c>
      <c r="D124" s="256"/>
      <c r="E124" s="257"/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214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62" t="s">
        <v>320</v>
      </c>
      <c r="D125" s="254"/>
      <c r="E125" s="255">
        <v>38.44</v>
      </c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214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29">
        <v>17</v>
      </c>
      <c r="B126" s="230" t="s">
        <v>321</v>
      </c>
      <c r="C126" s="247" t="s">
        <v>322</v>
      </c>
      <c r="D126" s="231" t="s">
        <v>263</v>
      </c>
      <c r="E126" s="232">
        <v>161.06</v>
      </c>
      <c r="F126" s="233"/>
      <c r="G126" s="234">
        <f>ROUND(E126*F126,2)</f>
        <v>0</v>
      </c>
      <c r="H126" s="233"/>
      <c r="I126" s="234">
        <f>ROUND(E126*H126,2)</f>
        <v>0</v>
      </c>
      <c r="J126" s="233"/>
      <c r="K126" s="234">
        <f>ROUND(E126*J126,2)</f>
        <v>0</v>
      </c>
      <c r="L126" s="234">
        <v>21</v>
      </c>
      <c r="M126" s="234">
        <f>G126*(1+L126/100)</f>
        <v>0</v>
      </c>
      <c r="N126" s="232">
        <v>0</v>
      </c>
      <c r="O126" s="232">
        <f>ROUND(E126*N126,2)</f>
        <v>0</v>
      </c>
      <c r="P126" s="232">
        <v>0</v>
      </c>
      <c r="Q126" s="232">
        <f>ROUND(E126*P126,2)</f>
        <v>0</v>
      </c>
      <c r="R126" s="234" t="s">
        <v>323</v>
      </c>
      <c r="S126" s="234" t="s">
        <v>140</v>
      </c>
      <c r="T126" s="235" t="s">
        <v>140</v>
      </c>
      <c r="U126" s="220">
        <v>0.06</v>
      </c>
      <c r="V126" s="220">
        <f>ROUND(E126*U126,2)</f>
        <v>9.66</v>
      </c>
      <c r="W126" s="220"/>
      <c r="X126" s="220" t="s">
        <v>174</v>
      </c>
      <c r="Y126" s="220" t="s">
        <v>143</v>
      </c>
      <c r="Z126" s="210"/>
      <c r="AA126" s="210"/>
      <c r="AB126" s="210"/>
      <c r="AC126" s="210"/>
      <c r="AD126" s="210"/>
      <c r="AE126" s="210"/>
      <c r="AF126" s="210"/>
      <c r="AG126" s="210" t="s">
        <v>175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61" t="s">
        <v>324</v>
      </c>
      <c r="D127" s="260"/>
      <c r="E127" s="260"/>
      <c r="F127" s="260"/>
      <c r="G127" s="26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212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62" t="s">
        <v>325</v>
      </c>
      <c r="D128" s="254"/>
      <c r="E128" s="255">
        <v>95.9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214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62" t="s">
        <v>326</v>
      </c>
      <c r="D129" s="254"/>
      <c r="E129" s="255">
        <v>41.16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214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17"/>
      <c r="B130" s="218"/>
      <c r="C130" s="262" t="s">
        <v>327</v>
      </c>
      <c r="D130" s="254"/>
      <c r="E130" s="255">
        <v>24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214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1" x14ac:dyDescent="0.2">
      <c r="A131" s="229">
        <v>18</v>
      </c>
      <c r="B131" s="230" t="s">
        <v>328</v>
      </c>
      <c r="C131" s="247" t="s">
        <v>329</v>
      </c>
      <c r="D131" s="231" t="s">
        <v>263</v>
      </c>
      <c r="E131" s="232">
        <v>161.06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4" t="s">
        <v>210</v>
      </c>
      <c r="S131" s="234" t="s">
        <v>140</v>
      </c>
      <c r="T131" s="235" t="s">
        <v>140</v>
      </c>
      <c r="U131" s="220">
        <v>0.13</v>
      </c>
      <c r="V131" s="220">
        <f>ROUND(E131*U131,2)</f>
        <v>20.94</v>
      </c>
      <c r="W131" s="220"/>
      <c r="X131" s="220" t="s">
        <v>174</v>
      </c>
      <c r="Y131" s="220" t="s">
        <v>143</v>
      </c>
      <c r="Z131" s="210"/>
      <c r="AA131" s="210"/>
      <c r="AB131" s="210"/>
      <c r="AC131" s="210"/>
      <c r="AD131" s="210"/>
      <c r="AE131" s="210"/>
      <c r="AF131" s="210"/>
      <c r="AG131" s="210" t="s">
        <v>175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2" x14ac:dyDescent="0.2">
      <c r="A132" s="217"/>
      <c r="B132" s="218"/>
      <c r="C132" s="261" t="s">
        <v>330</v>
      </c>
      <c r="D132" s="260"/>
      <c r="E132" s="260"/>
      <c r="F132" s="260"/>
      <c r="G132" s="26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212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37" t="str">
        <f>C132</f>
        <v>s případným nutným přemístěním hromad nebo dočasných skládek na místo potřeby ze vzdálenosti do 30 m, v rovině nebo ve svahu do 1 : 5,</v>
      </c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62" t="s">
        <v>325</v>
      </c>
      <c r="D133" s="254"/>
      <c r="E133" s="255">
        <v>95.9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214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62" t="s">
        <v>326</v>
      </c>
      <c r="D134" s="254"/>
      <c r="E134" s="255">
        <v>41.16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214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62" t="s">
        <v>327</v>
      </c>
      <c r="D135" s="254"/>
      <c r="E135" s="255">
        <v>24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214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29">
        <v>19</v>
      </c>
      <c r="B136" s="230" t="s">
        <v>331</v>
      </c>
      <c r="C136" s="247" t="s">
        <v>332</v>
      </c>
      <c r="D136" s="231" t="s">
        <v>333</v>
      </c>
      <c r="E136" s="232">
        <v>317.35577000000001</v>
      </c>
      <c r="F136" s="233"/>
      <c r="G136" s="234">
        <f>ROUND(E136*F136,2)</f>
        <v>0</v>
      </c>
      <c r="H136" s="233"/>
      <c r="I136" s="234">
        <f>ROUND(E136*H136,2)</f>
        <v>0</v>
      </c>
      <c r="J136" s="233"/>
      <c r="K136" s="234">
        <f>ROUND(E136*J136,2)</f>
        <v>0</v>
      </c>
      <c r="L136" s="234">
        <v>21</v>
      </c>
      <c r="M136" s="234">
        <f>G136*(1+L136/100)</f>
        <v>0</v>
      </c>
      <c r="N136" s="232">
        <v>0</v>
      </c>
      <c r="O136" s="232">
        <f>ROUND(E136*N136,2)</f>
        <v>0</v>
      </c>
      <c r="P136" s="232">
        <v>0</v>
      </c>
      <c r="Q136" s="232">
        <f>ROUND(E136*P136,2)</f>
        <v>0</v>
      </c>
      <c r="R136" s="234"/>
      <c r="S136" s="234" t="s">
        <v>173</v>
      </c>
      <c r="T136" s="235" t="s">
        <v>334</v>
      </c>
      <c r="U136" s="220">
        <v>0</v>
      </c>
      <c r="V136" s="220">
        <f>ROUND(E136*U136,2)</f>
        <v>0</v>
      </c>
      <c r="W136" s="220"/>
      <c r="X136" s="220" t="s">
        <v>174</v>
      </c>
      <c r="Y136" s="220" t="s">
        <v>143</v>
      </c>
      <c r="Z136" s="210"/>
      <c r="AA136" s="210"/>
      <c r="AB136" s="210"/>
      <c r="AC136" s="210"/>
      <c r="AD136" s="210"/>
      <c r="AE136" s="210"/>
      <c r="AF136" s="210"/>
      <c r="AG136" s="210" t="s">
        <v>175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62" t="s">
        <v>335</v>
      </c>
      <c r="D137" s="254"/>
      <c r="E137" s="255">
        <v>317.35577000000001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214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29">
        <v>20</v>
      </c>
      <c r="B138" s="230" t="s">
        <v>336</v>
      </c>
      <c r="C138" s="247" t="s">
        <v>337</v>
      </c>
      <c r="D138" s="231" t="s">
        <v>338</v>
      </c>
      <c r="E138" s="232">
        <v>8.0530000000000008</v>
      </c>
      <c r="F138" s="233"/>
      <c r="G138" s="234">
        <f>ROUND(E138*F138,2)</f>
        <v>0</v>
      </c>
      <c r="H138" s="233"/>
      <c r="I138" s="234">
        <f>ROUND(E138*H138,2)</f>
        <v>0</v>
      </c>
      <c r="J138" s="233"/>
      <c r="K138" s="234">
        <f>ROUND(E138*J138,2)</f>
        <v>0</v>
      </c>
      <c r="L138" s="234">
        <v>21</v>
      </c>
      <c r="M138" s="234">
        <f>G138*(1+L138/100)</f>
        <v>0</v>
      </c>
      <c r="N138" s="232">
        <v>1E-3</v>
      </c>
      <c r="O138" s="232">
        <f>ROUND(E138*N138,2)</f>
        <v>0.01</v>
      </c>
      <c r="P138" s="232">
        <v>0</v>
      </c>
      <c r="Q138" s="232">
        <f>ROUND(E138*P138,2)</f>
        <v>0</v>
      </c>
      <c r="R138" s="234" t="s">
        <v>339</v>
      </c>
      <c r="S138" s="234" t="s">
        <v>140</v>
      </c>
      <c r="T138" s="235" t="s">
        <v>140</v>
      </c>
      <c r="U138" s="220">
        <v>0</v>
      </c>
      <c r="V138" s="220">
        <f>ROUND(E138*U138,2)</f>
        <v>0</v>
      </c>
      <c r="W138" s="220"/>
      <c r="X138" s="220" t="s">
        <v>340</v>
      </c>
      <c r="Y138" s="220" t="s">
        <v>143</v>
      </c>
      <c r="Z138" s="210"/>
      <c r="AA138" s="210"/>
      <c r="AB138" s="210"/>
      <c r="AC138" s="210"/>
      <c r="AD138" s="210"/>
      <c r="AE138" s="210"/>
      <c r="AF138" s="210"/>
      <c r="AG138" s="210" t="s">
        <v>341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63" t="s">
        <v>244</v>
      </c>
      <c r="D139" s="256"/>
      <c r="E139" s="257"/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214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64" t="s">
        <v>342</v>
      </c>
      <c r="D140" s="256"/>
      <c r="E140" s="257">
        <v>95.9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214</v>
      </c>
      <c r="AH140" s="210">
        <v>2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64" t="s">
        <v>343</v>
      </c>
      <c r="D141" s="256"/>
      <c r="E141" s="257">
        <v>41.16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214</v>
      </c>
      <c r="AH141" s="210">
        <v>2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64" t="s">
        <v>344</v>
      </c>
      <c r="D142" s="256"/>
      <c r="E142" s="257">
        <v>24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214</v>
      </c>
      <c r="AH142" s="210">
        <v>2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65" t="s">
        <v>255</v>
      </c>
      <c r="D143" s="258"/>
      <c r="E143" s="259"/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214</v>
      </c>
      <c r="AH143" s="210">
        <v>3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63" t="s">
        <v>256</v>
      </c>
      <c r="D144" s="256"/>
      <c r="E144" s="257"/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214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62" t="s">
        <v>345</v>
      </c>
      <c r="D145" s="254"/>
      <c r="E145" s="255">
        <v>8.0500000000000007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214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29">
        <v>21</v>
      </c>
      <c r="B146" s="230" t="s">
        <v>346</v>
      </c>
      <c r="C146" s="247" t="s">
        <v>347</v>
      </c>
      <c r="D146" s="231" t="s">
        <v>333</v>
      </c>
      <c r="E146" s="232">
        <v>144.63493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1</v>
      </c>
      <c r="O146" s="232">
        <f>ROUND(E146*N146,2)</f>
        <v>144.63</v>
      </c>
      <c r="P146" s="232">
        <v>0</v>
      </c>
      <c r="Q146" s="232">
        <f>ROUND(E146*P146,2)</f>
        <v>0</v>
      </c>
      <c r="R146" s="234" t="s">
        <v>339</v>
      </c>
      <c r="S146" s="234" t="s">
        <v>140</v>
      </c>
      <c r="T146" s="235" t="s">
        <v>140</v>
      </c>
      <c r="U146" s="220">
        <v>0</v>
      </c>
      <c r="V146" s="220">
        <f>ROUND(E146*U146,2)</f>
        <v>0</v>
      </c>
      <c r="W146" s="220"/>
      <c r="X146" s="220" t="s">
        <v>340</v>
      </c>
      <c r="Y146" s="220" t="s">
        <v>143</v>
      </c>
      <c r="Z146" s="210"/>
      <c r="AA146" s="210"/>
      <c r="AB146" s="210"/>
      <c r="AC146" s="210"/>
      <c r="AD146" s="210"/>
      <c r="AE146" s="210"/>
      <c r="AF146" s="210"/>
      <c r="AG146" s="210" t="s">
        <v>341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17"/>
      <c r="B147" s="218"/>
      <c r="C147" s="263" t="s">
        <v>244</v>
      </c>
      <c r="D147" s="256"/>
      <c r="E147" s="257"/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214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64" t="s">
        <v>284</v>
      </c>
      <c r="D148" s="256"/>
      <c r="E148" s="257">
        <v>96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214</v>
      </c>
      <c r="AH148" s="210">
        <v>2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17"/>
      <c r="B149" s="218"/>
      <c r="C149" s="264" t="s">
        <v>285</v>
      </c>
      <c r="D149" s="256"/>
      <c r="E149" s="257">
        <v>-14.89</v>
      </c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214</v>
      </c>
      <c r="AH149" s="210">
        <v>2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64" t="s">
        <v>286</v>
      </c>
      <c r="D150" s="256"/>
      <c r="E150" s="257">
        <v>-2.25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214</v>
      </c>
      <c r="AH150" s="210">
        <v>2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65" t="s">
        <v>255</v>
      </c>
      <c r="D151" s="258"/>
      <c r="E151" s="259"/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214</v>
      </c>
      <c r="AH151" s="210">
        <v>3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63" t="s">
        <v>256</v>
      </c>
      <c r="D152" s="256"/>
      <c r="E152" s="257"/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214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62" t="s">
        <v>348</v>
      </c>
      <c r="D153" s="254"/>
      <c r="E153" s="255">
        <v>144.63</v>
      </c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214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29">
        <v>22</v>
      </c>
      <c r="B154" s="230" t="s">
        <v>349</v>
      </c>
      <c r="C154" s="247" t="s">
        <v>350</v>
      </c>
      <c r="D154" s="231" t="s">
        <v>333</v>
      </c>
      <c r="E154" s="232">
        <v>91.195650000000001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1</v>
      </c>
      <c r="O154" s="232">
        <f>ROUND(E154*N154,2)</f>
        <v>91.2</v>
      </c>
      <c r="P154" s="232">
        <v>0</v>
      </c>
      <c r="Q154" s="232">
        <f>ROUND(E154*P154,2)</f>
        <v>0</v>
      </c>
      <c r="R154" s="234" t="s">
        <v>339</v>
      </c>
      <c r="S154" s="234" t="s">
        <v>334</v>
      </c>
      <c r="T154" s="235" t="s">
        <v>334</v>
      </c>
      <c r="U154" s="220">
        <v>0</v>
      </c>
      <c r="V154" s="220">
        <f>ROUND(E154*U154,2)</f>
        <v>0</v>
      </c>
      <c r="W154" s="220"/>
      <c r="X154" s="220" t="s">
        <v>340</v>
      </c>
      <c r="Y154" s="220" t="s">
        <v>143</v>
      </c>
      <c r="Z154" s="210"/>
      <c r="AA154" s="210"/>
      <c r="AB154" s="210"/>
      <c r="AC154" s="210"/>
      <c r="AD154" s="210"/>
      <c r="AE154" s="210"/>
      <c r="AF154" s="210"/>
      <c r="AG154" s="210" t="s">
        <v>341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62" t="s">
        <v>351</v>
      </c>
      <c r="D155" s="254"/>
      <c r="E155" s="255">
        <v>91.2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214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x14ac:dyDescent="0.2">
      <c r="A156" s="222" t="s">
        <v>135</v>
      </c>
      <c r="B156" s="223" t="s">
        <v>88</v>
      </c>
      <c r="C156" s="246" t="s">
        <v>89</v>
      </c>
      <c r="D156" s="224"/>
      <c r="E156" s="225"/>
      <c r="F156" s="226"/>
      <c r="G156" s="226">
        <f>SUMIF(AG157:AG189,"&lt;&gt;NOR",G157:G189)</f>
        <v>0</v>
      </c>
      <c r="H156" s="226"/>
      <c r="I156" s="226">
        <f>SUM(I157:I189)</f>
        <v>0</v>
      </c>
      <c r="J156" s="226"/>
      <c r="K156" s="226">
        <f>SUM(K157:K189)</f>
        <v>0</v>
      </c>
      <c r="L156" s="226"/>
      <c r="M156" s="226">
        <f>SUM(M157:M189)</f>
        <v>0</v>
      </c>
      <c r="N156" s="225"/>
      <c r="O156" s="225">
        <f>SUM(O157:O189)</f>
        <v>14.030000000000001</v>
      </c>
      <c r="P156" s="225"/>
      <c r="Q156" s="225">
        <f>SUM(Q157:Q189)</f>
        <v>0</v>
      </c>
      <c r="R156" s="226"/>
      <c r="S156" s="226"/>
      <c r="T156" s="227"/>
      <c r="U156" s="221"/>
      <c r="V156" s="221">
        <f>SUM(V157:V189)</f>
        <v>19.34</v>
      </c>
      <c r="W156" s="221"/>
      <c r="X156" s="221"/>
      <c r="Y156" s="221"/>
      <c r="AG156" t="s">
        <v>136</v>
      </c>
    </row>
    <row r="157" spans="1:60" outlineLevel="1" x14ac:dyDescent="0.2">
      <c r="A157" s="229">
        <v>23</v>
      </c>
      <c r="B157" s="230" t="s">
        <v>352</v>
      </c>
      <c r="C157" s="247" t="s">
        <v>353</v>
      </c>
      <c r="D157" s="231" t="s">
        <v>209</v>
      </c>
      <c r="E157" s="232">
        <v>10.7925</v>
      </c>
      <c r="F157" s="233"/>
      <c r="G157" s="234">
        <f>ROUND(E157*F157,2)</f>
        <v>0</v>
      </c>
      <c r="H157" s="233"/>
      <c r="I157" s="234">
        <f>ROUND(E157*H157,2)</f>
        <v>0</v>
      </c>
      <c r="J157" s="233"/>
      <c r="K157" s="234">
        <f>ROUND(E157*J157,2)</f>
        <v>0</v>
      </c>
      <c r="L157" s="234">
        <v>21</v>
      </c>
      <c r="M157" s="234">
        <f>G157*(1+L157/100)</f>
        <v>0</v>
      </c>
      <c r="N157" s="232">
        <v>1.1322000000000001</v>
      </c>
      <c r="O157" s="232">
        <f>ROUND(E157*N157,2)</f>
        <v>12.22</v>
      </c>
      <c r="P157" s="232">
        <v>0</v>
      </c>
      <c r="Q157" s="232">
        <f>ROUND(E157*P157,2)</f>
        <v>0</v>
      </c>
      <c r="R157" s="234" t="s">
        <v>354</v>
      </c>
      <c r="S157" s="234" t="s">
        <v>140</v>
      </c>
      <c r="T157" s="235" t="s">
        <v>140</v>
      </c>
      <c r="U157" s="220">
        <v>1.6950000000000001</v>
      </c>
      <c r="V157" s="220">
        <f>ROUND(E157*U157,2)</f>
        <v>18.29</v>
      </c>
      <c r="W157" s="220"/>
      <c r="X157" s="220" t="s">
        <v>174</v>
      </c>
      <c r="Y157" s="220" t="s">
        <v>143</v>
      </c>
      <c r="Z157" s="210"/>
      <c r="AA157" s="210"/>
      <c r="AB157" s="210"/>
      <c r="AC157" s="210"/>
      <c r="AD157" s="210"/>
      <c r="AE157" s="210"/>
      <c r="AF157" s="210"/>
      <c r="AG157" s="210" t="s">
        <v>175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61" t="s">
        <v>355</v>
      </c>
      <c r="D158" s="260"/>
      <c r="E158" s="260"/>
      <c r="F158" s="260"/>
      <c r="G158" s="26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212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63" t="s">
        <v>244</v>
      </c>
      <c r="D159" s="256"/>
      <c r="E159" s="257"/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214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64" t="s">
        <v>311</v>
      </c>
      <c r="D160" s="256"/>
      <c r="E160" s="257">
        <v>23.04</v>
      </c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214</v>
      </c>
      <c r="AH160" s="210">
        <v>2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64" t="s">
        <v>312</v>
      </c>
      <c r="D161" s="256"/>
      <c r="E161" s="257">
        <v>5.36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214</v>
      </c>
      <c r="AH161" s="210">
        <v>2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64" t="s">
        <v>313</v>
      </c>
      <c r="D162" s="256"/>
      <c r="E162" s="257">
        <v>44.45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214</v>
      </c>
      <c r="AH162" s="210">
        <v>2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64" t="s">
        <v>314</v>
      </c>
      <c r="D163" s="256"/>
      <c r="E163" s="257">
        <v>3.23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214</v>
      </c>
      <c r="AH163" s="210">
        <v>2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64" t="s">
        <v>315</v>
      </c>
      <c r="D164" s="256"/>
      <c r="E164" s="257">
        <v>3.57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214</v>
      </c>
      <c r="AH164" s="210">
        <v>2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64" t="s">
        <v>316</v>
      </c>
      <c r="D165" s="256"/>
      <c r="E165" s="257">
        <v>1.36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214</v>
      </c>
      <c r="AH165" s="210">
        <v>2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64" t="s">
        <v>317</v>
      </c>
      <c r="D166" s="256"/>
      <c r="E166" s="257">
        <v>2.13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214</v>
      </c>
      <c r="AH166" s="210">
        <v>2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64" t="s">
        <v>318</v>
      </c>
      <c r="D167" s="256"/>
      <c r="E167" s="257">
        <v>0.34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214</v>
      </c>
      <c r="AH167" s="210">
        <v>2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64" t="s">
        <v>319</v>
      </c>
      <c r="D168" s="256"/>
      <c r="E168" s="257">
        <v>1.61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214</v>
      </c>
      <c r="AH168" s="210">
        <v>2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64" t="s">
        <v>318</v>
      </c>
      <c r="D169" s="256"/>
      <c r="E169" s="257">
        <v>0.34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214</v>
      </c>
      <c r="AH169" s="210">
        <v>2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65" t="s">
        <v>255</v>
      </c>
      <c r="D170" s="258"/>
      <c r="E170" s="259"/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214</v>
      </c>
      <c r="AH170" s="210">
        <v>3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63" t="s">
        <v>256</v>
      </c>
      <c r="D171" s="256"/>
      <c r="E171" s="257"/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214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62" t="s">
        <v>356</v>
      </c>
      <c r="D172" s="254"/>
      <c r="E172" s="255">
        <v>8.5399999999999991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214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62" t="s">
        <v>357</v>
      </c>
      <c r="D173" s="254"/>
      <c r="E173" s="255">
        <v>2.25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214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1" x14ac:dyDescent="0.2">
      <c r="A174" s="229">
        <v>24</v>
      </c>
      <c r="B174" s="230" t="s">
        <v>358</v>
      </c>
      <c r="C174" s="247" t="s">
        <v>359</v>
      </c>
      <c r="D174" s="231" t="s">
        <v>209</v>
      </c>
      <c r="E174" s="232">
        <v>0.72250000000000003</v>
      </c>
      <c r="F174" s="233"/>
      <c r="G174" s="234">
        <f>ROUND(E174*F174,2)</f>
        <v>0</v>
      </c>
      <c r="H174" s="233"/>
      <c r="I174" s="234">
        <f>ROUND(E174*H174,2)</f>
        <v>0</v>
      </c>
      <c r="J174" s="233"/>
      <c r="K174" s="234">
        <f>ROUND(E174*J174,2)</f>
        <v>0</v>
      </c>
      <c r="L174" s="234">
        <v>21</v>
      </c>
      <c r="M174" s="234">
        <f>G174*(1+L174/100)</f>
        <v>0</v>
      </c>
      <c r="N174" s="232">
        <v>2.5</v>
      </c>
      <c r="O174" s="232">
        <f>ROUND(E174*N174,2)</f>
        <v>1.81</v>
      </c>
      <c r="P174" s="232">
        <v>0</v>
      </c>
      <c r="Q174" s="232">
        <f>ROUND(E174*P174,2)</f>
        <v>0</v>
      </c>
      <c r="R174" s="234" t="s">
        <v>354</v>
      </c>
      <c r="S174" s="234" t="s">
        <v>140</v>
      </c>
      <c r="T174" s="235" t="s">
        <v>140</v>
      </c>
      <c r="U174" s="220">
        <v>1.4490000000000001</v>
      </c>
      <c r="V174" s="220">
        <f>ROUND(E174*U174,2)</f>
        <v>1.05</v>
      </c>
      <c r="W174" s="220"/>
      <c r="X174" s="220" t="s">
        <v>174</v>
      </c>
      <c r="Y174" s="220" t="s">
        <v>143</v>
      </c>
      <c r="Z174" s="210"/>
      <c r="AA174" s="210"/>
      <c r="AB174" s="210"/>
      <c r="AC174" s="210"/>
      <c r="AD174" s="210"/>
      <c r="AE174" s="210"/>
      <c r="AF174" s="210"/>
      <c r="AG174" s="210" t="s">
        <v>175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61" t="s">
        <v>360</v>
      </c>
      <c r="D175" s="260"/>
      <c r="E175" s="260"/>
      <c r="F175" s="260"/>
      <c r="G175" s="26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212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63" t="s">
        <v>244</v>
      </c>
      <c r="D176" s="256"/>
      <c r="E176" s="257"/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214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64" t="s">
        <v>361</v>
      </c>
      <c r="D177" s="256"/>
      <c r="E177" s="257">
        <v>1</v>
      </c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214</v>
      </c>
      <c r="AH177" s="210">
        <v>2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64" t="s">
        <v>362</v>
      </c>
      <c r="D178" s="256"/>
      <c r="E178" s="257">
        <v>1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214</v>
      </c>
      <c r="AH178" s="210">
        <v>2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64" t="s">
        <v>363</v>
      </c>
      <c r="D179" s="256"/>
      <c r="E179" s="257">
        <v>1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214</v>
      </c>
      <c r="AH179" s="210">
        <v>2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64" t="s">
        <v>364</v>
      </c>
      <c r="D180" s="256"/>
      <c r="E180" s="257">
        <v>1</v>
      </c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214</v>
      </c>
      <c r="AH180" s="210">
        <v>2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64" t="s">
        <v>365</v>
      </c>
      <c r="D181" s="256"/>
      <c r="E181" s="257">
        <v>1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214</v>
      </c>
      <c r="AH181" s="210">
        <v>2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64" t="s">
        <v>366</v>
      </c>
      <c r="D182" s="256"/>
      <c r="E182" s="257">
        <v>1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214</v>
      </c>
      <c r="AH182" s="210">
        <v>2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64" t="s">
        <v>367</v>
      </c>
      <c r="D183" s="256"/>
      <c r="E183" s="257">
        <v>1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214</v>
      </c>
      <c r="AH183" s="210">
        <v>2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64" t="s">
        <v>368</v>
      </c>
      <c r="D184" s="256"/>
      <c r="E184" s="257">
        <v>1</v>
      </c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214</v>
      </c>
      <c r="AH184" s="210">
        <v>2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64" t="s">
        <v>369</v>
      </c>
      <c r="D185" s="256"/>
      <c r="E185" s="257">
        <v>1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214</v>
      </c>
      <c r="AH185" s="210">
        <v>2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17"/>
      <c r="B186" s="218"/>
      <c r="C186" s="264" t="s">
        <v>370</v>
      </c>
      <c r="D186" s="256"/>
      <c r="E186" s="257">
        <v>1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214</v>
      </c>
      <c r="AH186" s="210">
        <v>2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65" t="s">
        <v>255</v>
      </c>
      <c r="D187" s="258"/>
      <c r="E187" s="259"/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214</v>
      </c>
      <c r="AH187" s="210">
        <v>3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17"/>
      <c r="B188" s="218"/>
      <c r="C188" s="263" t="s">
        <v>256</v>
      </c>
      <c r="D188" s="256"/>
      <c r="E188" s="257"/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214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62" t="s">
        <v>371</v>
      </c>
      <c r="D189" s="254"/>
      <c r="E189" s="255">
        <v>0.72</v>
      </c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214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x14ac:dyDescent="0.2">
      <c r="A190" s="222" t="s">
        <v>135</v>
      </c>
      <c r="B190" s="223" t="s">
        <v>90</v>
      </c>
      <c r="C190" s="246" t="s">
        <v>91</v>
      </c>
      <c r="D190" s="224"/>
      <c r="E190" s="225"/>
      <c r="F190" s="226"/>
      <c r="G190" s="226">
        <f>SUMIF(AG191:AG270,"&lt;&gt;NOR",G191:G270)</f>
        <v>0</v>
      </c>
      <c r="H190" s="226"/>
      <c r="I190" s="226">
        <f>SUM(I191:I270)</f>
        <v>0</v>
      </c>
      <c r="J190" s="226"/>
      <c r="K190" s="226">
        <f>SUM(K191:K270)</f>
        <v>0</v>
      </c>
      <c r="L190" s="226"/>
      <c r="M190" s="226">
        <f>SUM(M191:M270)</f>
        <v>0</v>
      </c>
      <c r="N190" s="225"/>
      <c r="O190" s="225">
        <f>SUM(O191:O270)</f>
        <v>43.75</v>
      </c>
      <c r="P190" s="225"/>
      <c r="Q190" s="225">
        <f>SUM(Q191:Q270)</f>
        <v>35.550000000000004</v>
      </c>
      <c r="R190" s="226"/>
      <c r="S190" s="226"/>
      <c r="T190" s="227"/>
      <c r="U190" s="221"/>
      <c r="V190" s="221">
        <f>SUM(V191:V270)</f>
        <v>175.09</v>
      </c>
      <c r="W190" s="221"/>
      <c r="X190" s="221"/>
      <c r="Y190" s="221"/>
      <c r="AG190" t="s">
        <v>136</v>
      </c>
    </row>
    <row r="191" spans="1:60" ht="33.75" outlineLevel="1" x14ac:dyDescent="0.2">
      <c r="A191" s="229">
        <v>25</v>
      </c>
      <c r="B191" s="230" t="s">
        <v>372</v>
      </c>
      <c r="C191" s="247" t="s">
        <v>373</v>
      </c>
      <c r="D191" s="231" t="s">
        <v>263</v>
      </c>
      <c r="E191" s="232">
        <v>13.4</v>
      </c>
      <c r="F191" s="233"/>
      <c r="G191" s="234">
        <f>ROUND(E191*F191,2)</f>
        <v>0</v>
      </c>
      <c r="H191" s="233"/>
      <c r="I191" s="234">
        <f>ROUND(E191*H191,2)</f>
        <v>0</v>
      </c>
      <c r="J191" s="233"/>
      <c r="K191" s="234">
        <f>ROUND(E191*J191,2)</f>
        <v>0</v>
      </c>
      <c r="L191" s="234">
        <v>21</v>
      </c>
      <c r="M191" s="234">
        <f>G191*(1+L191/100)</f>
        <v>0</v>
      </c>
      <c r="N191" s="232">
        <v>0</v>
      </c>
      <c r="O191" s="232">
        <f>ROUND(E191*N191,2)</f>
        <v>0</v>
      </c>
      <c r="P191" s="232">
        <v>0.2</v>
      </c>
      <c r="Q191" s="232">
        <f>ROUND(E191*P191,2)</f>
        <v>2.68</v>
      </c>
      <c r="R191" s="234" t="s">
        <v>374</v>
      </c>
      <c r="S191" s="234" t="s">
        <v>140</v>
      </c>
      <c r="T191" s="235" t="s">
        <v>140</v>
      </c>
      <c r="U191" s="220">
        <v>0.1</v>
      </c>
      <c r="V191" s="220">
        <f>ROUND(E191*U191,2)</f>
        <v>1.34</v>
      </c>
      <c r="W191" s="220"/>
      <c r="X191" s="220" t="s">
        <v>174</v>
      </c>
      <c r="Y191" s="220" t="s">
        <v>143</v>
      </c>
      <c r="Z191" s="210"/>
      <c r="AA191" s="210"/>
      <c r="AB191" s="210"/>
      <c r="AC191" s="210"/>
      <c r="AD191" s="210"/>
      <c r="AE191" s="210"/>
      <c r="AF191" s="210"/>
      <c r="AG191" s="210" t="s">
        <v>175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61" t="s">
        <v>375</v>
      </c>
      <c r="D192" s="260"/>
      <c r="E192" s="260"/>
      <c r="F192" s="260"/>
      <c r="G192" s="26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212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62" t="s">
        <v>376</v>
      </c>
      <c r="D193" s="254"/>
      <c r="E193" s="255">
        <v>13.4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214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2.5" outlineLevel="1" x14ac:dyDescent="0.2">
      <c r="A194" s="229">
        <v>26</v>
      </c>
      <c r="B194" s="230" t="s">
        <v>377</v>
      </c>
      <c r="C194" s="247" t="s">
        <v>378</v>
      </c>
      <c r="D194" s="231" t="s">
        <v>263</v>
      </c>
      <c r="E194" s="232">
        <v>41.7</v>
      </c>
      <c r="F194" s="233"/>
      <c r="G194" s="234">
        <f>ROUND(E194*F194,2)</f>
        <v>0</v>
      </c>
      <c r="H194" s="233"/>
      <c r="I194" s="234">
        <f>ROUND(E194*H194,2)</f>
        <v>0</v>
      </c>
      <c r="J194" s="233"/>
      <c r="K194" s="234">
        <f>ROUND(E194*J194,2)</f>
        <v>0</v>
      </c>
      <c r="L194" s="234">
        <v>21</v>
      </c>
      <c r="M194" s="234">
        <f>G194*(1+L194/100)</f>
        <v>0</v>
      </c>
      <c r="N194" s="232">
        <v>0</v>
      </c>
      <c r="O194" s="232">
        <f>ROUND(E194*N194,2)</f>
        <v>0</v>
      </c>
      <c r="P194" s="232">
        <v>0.22500000000000001</v>
      </c>
      <c r="Q194" s="232">
        <f>ROUND(E194*P194,2)</f>
        <v>9.3800000000000008</v>
      </c>
      <c r="R194" s="234" t="s">
        <v>374</v>
      </c>
      <c r="S194" s="234" t="s">
        <v>140</v>
      </c>
      <c r="T194" s="235" t="s">
        <v>140</v>
      </c>
      <c r="U194" s="220">
        <v>0.14199999999999999</v>
      </c>
      <c r="V194" s="220">
        <f>ROUND(E194*U194,2)</f>
        <v>5.92</v>
      </c>
      <c r="W194" s="220"/>
      <c r="X194" s="220" t="s">
        <v>174</v>
      </c>
      <c r="Y194" s="220" t="s">
        <v>143</v>
      </c>
      <c r="Z194" s="210"/>
      <c r="AA194" s="210"/>
      <c r="AB194" s="210"/>
      <c r="AC194" s="210"/>
      <c r="AD194" s="210"/>
      <c r="AE194" s="210"/>
      <c r="AF194" s="210"/>
      <c r="AG194" s="210" t="s">
        <v>175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17"/>
      <c r="B195" s="218"/>
      <c r="C195" s="261" t="s">
        <v>375</v>
      </c>
      <c r="D195" s="260"/>
      <c r="E195" s="260"/>
      <c r="F195" s="260"/>
      <c r="G195" s="26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212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62" t="s">
        <v>379</v>
      </c>
      <c r="D196" s="254"/>
      <c r="E196" s="255">
        <v>27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214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17"/>
      <c r="B197" s="218"/>
      <c r="C197" s="262" t="s">
        <v>380</v>
      </c>
      <c r="D197" s="254"/>
      <c r="E197" s="255">
        <v>14.7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214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1" x14ac:dyDescent="0.2">
      <c r="A198" s="229">
        <v>27</v>
      </c>
      <c r="B198" s="230" t="s">
        <v>381</v>
      </c>
      <c r="C198" s="247" t="s">
        <v>382</v>
      </c>
      <c r="D198" s="231" t="s">
        <v>263</v>
      </c>
      <c r="E198" s="232">
        <v>68.5</v>
      </c>
      <c r="F198" s="233"/>
      <c r="G198" s="234">
        <f>ROUND(E198*F198,2)</f>
        <v>0</v>
      </c>
      <c r="H198" s="233"/>
      <c r="I198" s="234">
        <f>ROUND(E198*H198,2)</f>
        <v>0</v>
      </c>
      <c r="J198" s="233"/>
      <c r="K198" s="234">
        <f>ROUND(E198*J198,2)</f>
        <v>0</v>
      </c>
      <c r="L198" s="234">
        <v>21</v>
      </c>
      <c r="M198" s="234">
        <f>G198*(1+L198/100)</f>
        <v>0</v>
      </c>
      <c r="N198" s="232">
        <v>0</v>
      </c>
      <c r="O198" s="232">
        <f>ROUND(E198*N198,2)</f>
        <v>0</v>
      </c>
      <c r="P198" s="232">
        <v>0.33</v>
      </c>
      <c r="Q198" s="232">
        <f>ROUND(E198*P198,2)</f>
        <v>22.61</v>
      </c>
      <c r="R198" s="234" t="s">
        <v>374</v>
      </c>
      <c r="S198" s="234" t="s">
        <v>140</v>
      </c>
      <c r="T198" s="235" t="s">
        <v>140</v>
      </c>
      <c r="U198" s="220">
        <v>0.52649999999999997</v>
      </c>
      <c r="V198" s="220">
        <f>ROUND(E198*U198,2)</f>
        <v>36.07</v>
      </c>
      <c r="W198" s="220"/>
      <c r="X198" s="220" t="s">
        <v>174</v>
      </c>
      <c r="Y198" s="220" t="s">
        <v>143</v>
      </c>
      <c r="Z198" s="210"/>
      <c r="AA198" s="210"/>
      <c r="AB198" s="210"/>
      <c r="AC198" s="210"/>
      <c r="AD198" s="210"/>
      <c r="AE198" s="210"/>
      <c r="AF198" s="210"/>
      <c r="AG198" s="210" t="s">
        <v>175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17"/>
      <c r="B199" s="218"/>
      <c r="C199" s="262" t="s">
        <v>383</v>
      </c>
      <c r="D199" s="254"/>
      <c r="E199" s="255">
        <v>26.8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214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17"/>
      <c r="B200" s="218"/>
      <c r="C200" s="262" t="s">
        <v>379</v>
      </c>
      <c r="D200" s="254"/>
      <c r="E200" s="255">
        <v>27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214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62" t="s">
        <v>380</v>
      </c>
      <c r="D201" s="254"/>
      <c r="E201" s="255">
        <v>14.7</v>
      </c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214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29">
        <v>28</v>
      </c>
      <c r="B202" s="230" t="s">
        <v>384</v>
      </c>
      <c r="C202" s="247" t="s">
        <v>385</v>
      </c>
      <c r="D202" s="231" t="s">
        <v>386</v>
      </c>
      <c r="E202" s="232">
        <v>7</v>
      </c>
      <c r="F202" s="233"/>
      <c r="G202" s="234">
        <f>ROUND(E202*F202,2)</f>
        <v>0</v>
      </c>
      <c r="H202" s="233"/>
      <c r="I202" s="234">
        <f>ROUND(E202*H202,2)</f>
        <v>0</v>
      </c>
      <c r="J202" s="233"/>
      <c r="K202" s="234">
        <f>ROUND(E202*J202,2)</f>
        <v>0</v>
      </c>
      <c r="L202" s="234">
        <v>21</v>
      </c>
      <c r="M202" s="234">
        <f>G202*(1+L202/100)</f>
        <v>0</v>
      </c>
      <c r="N202" s="232">
        <v>0</v>
      </c>
      <c r="O202" s="232">
        <f>ROUND(E202*N202,2)</f>
        <v>0</v>
      </c>
      <c r="P202" s="232">
        <v>0.125</v>
      </c>
      <c r="Q202" s="232">
        <f>ROUND(E202*P202,2)</f>
        <v>0.88</v>
      </c>
      <c r="R202" s="234" t="s">
        <v>374</v>
      </c>
      <c r="S202" s="234" t="s">
        <v>140</v>
      </c>
      <c r="T202" s="235" t="s">
        <v>140</v>
      </c>
      <c r="U202" s="220">
        <v>0.08</v>
      </c>
      <c r="V202" s="220">
        <f>ROUND(E202*U202,2)</f>
        <v>0.56000000000000005</v>
      </c>
      <c r="W202" s="220"/>
      <c r="X202" s="220" t="s">
        <v>174</v>
      </c>
      <c r="Y202" s="220" t="s">
        <v>143</v>
      </c>
      <c r="Z202" s="210"/>
      <c r="AA202" s="210"/>
      <c r="AB202" s="210"/>
      <c r="AC202" s="210"/>
      <c r="AD202" s="210"/>
      <c r="AE202" s="210"/>
      <c r="AF202" s="210"/>
      <c r="AG202" s="210" t="s">
        <v>175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17"/>
      <c r="B203" s="218"/>
      <c r="C203" s="261" t="s">
        <v>387</v>
      </c>
      <c r="D203" s="260"/>
      <c r="E203" s="260"/>
      <c r="F203" s="260"/>
      <c r="G203" s="26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212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37" t="str">
        <f>C203</f>
        <v>s vybouráním lože, s přemístěním hmot na skládku na vzdálenost do 3 m nebo naložením na dopravní prostředek</v>
      </c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17"/>
      <c r="B204" s="218"/>
      <c r="C204" s="262" t="s">
        <v>388</v>
      </c>
      <c r="D204" s="254"/>
      <c r="E204" s="255">
        <v>7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214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2.5" outlineLevel="1" x14ac:dyDescent="0.2">
      <c r="A205" s="229">
        <v>29</v>
      </c>
      <c r="B205" s="230" t="s">
        <v>389</v>
      </c>
      <c r="C205" s="247" t="s">
        <v>390</v>
      </c>
      <c r="D205" s="231" t="s">
        <v>263</v>
      </c>
      <c r="E205" s="232">
        <v>55.1</v>
      </c>
      <c r="F205" s="233"/>
      <c r="G205" s="234">
        <f>ROUND(E205*F205,2)</f>
        <v>0</v>
      </c>
      <c r="H205" s="233"/>
      <c r="I205" s="234">
        <f>ROUND(E205*H205,2)</f>
        <v>0</v>
      </c>
      <c r="J205" s="233"/>
      <c r="K205" s="234">
        <f>ROUND(E205*J205,2)</f>
        <v>0</v>
      </c>
      <c r="L205" s="234">
        <v>21</v>
      </c>
      <c r="M205" s="234">
        <f>G205*(1+L205/100)</f>
        <v>0</v>
      </c>
      <c r="N205" s="232">
        <v>0.378</v>
      </c>
      <c r="O205" s="232">
        <f>ROUND(E205*N205,2)</f>
        <v>20.83</v>
      </c>
      <c r="P205" s="232">
        <v>0</v>
      </c>
      <c r="Q205" s="232">
        <f>ROUND(E205*P205,2)</f>
        <v>0</v>
      </c>
      <c r="R205" s="234" t="s">
        <v>374</v>
      </c>
      <c r="S205" s="234" t="s">
        <v>140</v>
      </c>
      <c r="T205" s="235" t="s">
        <v>140</v>
      </c>
      <c r="U205" s="220">
        <v>2.5999999999999999E-2</v>
      </c>
      <c r="V205" s="220">
        <f>ROUND(E205*U205,2)</f>
        <v>1.43</v>
      </c>
      <c r="W205" s="220"/>
      <c r="X205" s="220" t="s">
        <v>174</v>
      </c>
      <c r="Y205" s="220" t="s">
        <v>143</v>
      </c>
      <c r="Z205" s="210"/>
      <c r="AA205" s="210"/>
      <c r="AB205" s="210"/>
      <c r="AC205" s="210"/>
      <c r="AD205" s="210"/>
      <c r="AE205" s="210"/>
      <c r="AF205" s="210"/>
      <c r="AG205" s="210" t="s">
        <v>175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62" t="s">
        <v>391</v>
      </c>
      <c r="D206" s="254"/>
      <c r="E206" s="255">
        <v>13.4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214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17"/>
      <c r="B207" s="218"/>
      <c r="C207" s="262" t="s">
        <v>392</v>
      </c>
      <c r="D207" s="254"/>
      <c r="E207" s="255">
        <v>27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214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62" t="s">
        <v>393</v>
      </c>
      <c r="D208" s="254"/>
      <c r="E208" s="255">
        <v>14.7</v>
      </c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214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2.5" outlineLevel="1" x14ac:dyDescent="0.2">
      <c r="A209" s="229">
        <v>30</v>
      </c>
      <c r="B209" s="230" t="s">
        <v>394</v>
      </c>
      <c r="C209" s="247" t="s">
        <v>395</v>
      </c>
      <c r="D209" s="231" t="s">
        <v>263</v>
      </c>
      <c r="E209" s="232">
        <v>40.4</v>
      </c>
      <c r="F209" s="233"/>
      <c r="G209" s="234">
        <f>ROUND(E209*F209,2)</f>
        <v>0</v>
      </c>
      <c r="H209" s="233"/>
      <c r="I209" s="234">
        <f>ROUND(E209*H209,2)</f>
        <v>0</v>
      </c>
      <c r="J209" s="233"/>
      <c r="K209" s="234">
        <f>ROUND(E209*J209,2)</f>
        <v>0</v>
      </c>
      <c r="L209" s="234">
        <v>21</v>
      </c>
      <c r="M209" s="234">
        <f>G209*(1+L209/100)</f>
        <v>0</v>
      </c>
      <c r="N209" s="232">
        <v>0.36834</v>
      </c>
      <c r="O209" s="232">
        <f>ROUND(E209*N209,2)</f>
        <v>14.88</v>
      </c>
      <c r="P209" s="232">
        <v>0</v>
      </c>
      <c r="Q209" s="232">
        <f>ROUND(E209*P209,2)</f>
        <v>0</v>
      </c>
      <c r="R209" s="234" t="s">
        <v>374</v>
      </c>
      <c r="S209" s="234" t="s">
        <v>140</v>
      </c>
      <c r="T209" s="235" t="s">
        <v>140</v>
      </c>
      <c r="U209" s="220">
        <v>3.3000000000000002E-2</v>
      </c>
      <c r="V209" s="220">
        <f>ROUND(E209*U209,2)</f>
        <v>1.33</v>
      </c>
      <c r="W209" s="220"/>
      <c r="X209" s="220" t="s">
        <v>174</v>
      </c>
      <c r="Y209" s="220" t="s">
        <v>143</v>
      </c>
      <c r="Z209" s="210"/>
      <c r="AA209" s="210"/>
      <c r="AB209" s="210"/>
      <c r="AC209" s="210"/>
      <c r="AD209" s="210"/>
      <c r="AE209" s="210"/>
      <c r="AF209" s="210"/>
      <c r="AG209" s="210" t="s">
        <v>175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17"/>
      <c r="B210" s="218"/>
      <c r="C210" s="261" t="s">
        <v>396</v>
      </c>
      <c r="D210" s="260"/>
      <c r="E210" s="260"/>
      <c r="F210" s="260"/>
      <c r="G210" s="26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212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17"/>
      <c r="B211" s="218"/>
      <c r="C211" s="262" t="s">
        <v>391</v>
      </c>
      <c r="D211" s="254"/>
      <c r="E211" s="255">
        <v>13.4</v>
      </c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214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62" t="s">
        <v>392</v>
      </c>
      <c r="D212" s="254"/>
      <c r="E212" s="255">
        <v>27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214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29">
        <v>31</v>
      </c>
      <c r="B213" s="230" t="s">
        <v>397</v>
      </c>
      <c r="C213" s="247" t="s">
        <v>398</v>
      </c>
      <c r="D213" s="231" t="s">
        <v>263</v>
      </c>
      <c r="E213" s="232">
        <v>13.4</v>
      </c>
      <c r="F213" s="233"/>
      <c r="G213" s="234">
        <f>ROUND(E213*F213,2)</f>
        <v>0</v>
      </c>
      <c r="H213" s="233"/>
      <c r="I213" s="234">
        <f>ROUND(E213*H213,2)</f>
        <v>0</v>
      </c>
      <c r="J213" s="233"/>
      <c r="K213" s="234">
        <f>ROUND(E213*J213,2)</f>
        <v>0</v>
      </c>
      <c r="L213" s="234">
        <v>21</v>
      </c>
      <c r="M213" s="234">
        <f>G213*(1+L213/100)</f>
        <v>0</v>
      </c>
      <c r="N213" s="232">
        <v>0.11</v>
      </c>
      <c r="O213" s="232">
        <f>ROUND(E213*N213,2)</f>
        <v>1.47</v>
      </c>
      <c r="P213" s="232">
        <v>0</v>
      </c>
      <c r="Q213" s="232">
        <f>ROUND(E213*P213,2)</f>
        <v>0</v>
      </c>
      <c r="R213" s="234" t="s">
        <v>374</v>
      </c>
      <c r="S213" s="234" t="s">
        <v>140</v>
      </c>
      <c r="T213" s="235" t="s">
        <v>140</v>
      </c>
      <c r="U213" s="220">
        <v>1.1930000000000001</v>
      </c>
      <c r="V213" s="220">
        <f>ROUND(E213*U213,2)</f>
        <v>15.99</v>
      </c>
      <c r="W213" s="220"/>
      <c r="X213" s="220" t="s">
        <v>174</v>
      </c>
      <c r="Y213" s="220" t="s">
        <v>143</v>
      </c>
      <c r="Z213" s="210"/>
      <c r="AA213" s="210"/>
      <c r="AB213" s="210"/>
      <c r="AC213" s="210"/>
      <c r="AD213" s="210"/>
      <c r="AE213" s="210"/>
      <c r="AF213" s="210"/>
      <c r="AG213" s="210" t="s">
        <v>175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">
      <c r="A214" s="217"/>
      <c r="B214" s="218"/>
      <c r="C214" s="261" t="s">
        <v>399</v>
      </c>
      <c r="D214" s="260"/>
      <c r="E214" s="260"/>
      <c r="F214" s="260"/>
      <c r="G214" s="26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212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37" t="str">
        <f>C214</f>
        <v>s provedením lože do 50 mm, s vyplněním spár, s dvojím beraněním a se smetením přebytečného materiálu na krajnici</v>
      </c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17"/>
      <c r="B215" s="218"/>
      <c r="C215" s="262" t="s">
        <v>391</v>
      </c>
      <c r="D215" s="254"/>
      <c r="E215" s="255">
        <v>13.4</v>
      </c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214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29">
        <v>32</v>
      </c>
      <c r="B216" s="230" t="s">
        <v>400</v>
      </c>
      <c r="C216" s="247" t="s">
        <v>401</v>
      </c>
      <c r="D216" s="231" t="s">
        <v>263</v>
      </c>
      <c r="E216" s="232">
        <v>14.7</v>
      </c>
      <c r="F216" s="233"/>
      <c r="G216" s="234">
        <f>ROUND(E216*F216,2)</f>
        <v>0</v>
      </c>
      <c r="H216" s="233"/>
      <c r="I216" s="234">
        <f>ROUND(E216*H216,2)</f>
        <v>0</v>
      </c>
      <c r="J216" s="233"/>
      <c r="K216" s="234">
        <f>ROUND(E216*J216,2)</f>
        <v>0</v>
      </c>
      <c r="L216" s="234">
        <v>21</v>
      </c>
      <c r="M216" s="234">
        <f>G216*(1+L216/100)</f>
        <v>0</v>
      </c>
      <c r="N216" s="232">
        <v>7.3899999999999993E-2</v>
      </c>
      <c r="O216" s="232">
        <f>ROUND(E216*N216,2)</f>
        <v>1.0900000000000001</v>
      </c>
      <c r="P216" s="232">
        <v>0</v>
      </c>
      <c r="Q216" s="232">
        <f>ROUND(E216*P216,2)</f>
        <v>0</v>
      </c>
      <c r="R216" s="234" t="s">
        <v>374</v>
      </c>
      <c r="S216" s="234" t="s">
        <v>140</v>
      </c>
      <c r="T216" s="235" t="s">
        <v>140</v>
      </c>
      <c r="U216" s="220">
        <v>0.45200000000000001</v>
      </c>
      <c r="V216" s="220">
        <f>ROUND(E216*U216,2)</f>
        <v>6.64</v>
      </c>
      <c r="W216" s="220"/>
      <c r="X216" s="220" t="s">
        <v>174</v>
      </c>
      <c r="Y216" s="220" t="s">
        <v>143</v>
      </c>
      <c r="Z216" s="210"/>
      <c r="AA216" s="210"/>
      <c r="AB216" s="210"/>
      <c r="AC216" s="210"/>
      <c r="AD216" s="210"/>
      <c r="AE216" s="210"/>
      <c r="AF216" s="210"/>
      <c r="AG216" s="210" t="s">
        <v>175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2.5" outlineLevel="2" x14ac:dyDescent="0.2">
      <c r="A217" s="217"/>
      <c r="B217" s="218"/>
      <c r="C217" s="261" t="s">
        <v>402</v>
      </c>
      <c r="D217" s="260"/>
      <c r="E217" s="260"/>
      <c r="F217" s="260"/>
      <c r="G217" s="26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212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37" t="str">
        <f>C217</f>
        <v>s provedením lože z kameniva drceného, s vyplněním spár, s dvojitým hutněním a se smetením přebytečného materiálu na krajnici. S dodáním hmot pro lože a výplň spár.</v>
      </c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">
      <c r="A218" s="217"/>
      <c r="B218" s="218"/>
      <c r="C218" s="262" t="s">
        <v>393</v>
      </c>
      <c r="D218" s="254"/>
      <c r="E218" s="255">
        <v>14.7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214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29">
        <v>33</v>
      </c>
      <c r="B219" s="230" t="s">
        <v>403</v>
      </c>
      <c r="C219" s="247" t="s">
        <v>404</v>
      </c>
      <c r="D219" s="231" t="s">
        <v>263</v>
      </c>
      <c r="E219" s="232">
        <v>27</v>
      </c>
      <c r="F219" s="233"/>
      <c r="G219" s="234">
        <f>ROUND(E219*F219,2)</f>
        <v>0</v>
      </c>
      <c r="H219" s="233"/>
      <c r="I219" s="234">
        <f>ROUND(E219*H219,2)</f>
        <v>0</v>
      </c>
      <c r="J219" s="233"/>
      <c r="K219" s="234">
        <f>ROUND(E219*J219,2)</f>
        <v>0</v>
      </c>
      <c r="L219" s="234">
        <v>21</v>
      </c>
      <c r="M219" s="234">
        <f>G219*(1+L219/100)</f>
        <v>0</v>
      </c>
      <c r="N219" s="232">
        <v>7.4099999999999999E-2</v>
      </c>
      <c r="O219" s="232">
        <f>ROUND(E219*N219,2)</f>
        <v>2</v>
      </c>
      <c r="P219" s="232">
        <v>0</v>
      </c>
      <c r="Q219" s="232">
        <f>ROUND(E219*P219,2)</f>
        <v>0</v>
      </c>
      <c r="R219" s="234" t="s">
        <v>374</v>
      </c>
      <c r="S219" s="234" t="s">
        <v>140</v>
      </c>
      <c r="T219" s="235" t="s">
        <v>140</v>
      </c>
      <c r="U219" s="220">
        <v>0.54800000000000004</v>
      </c>
      <c r="V219" s="220">
        <f>ROUND(E219*U219,2)</f>
        <v>14.8</v>
      </c>
      <c r="W219" s="220"/>
      <c r="X219" s="220" t="s">
        <v>174</v>
      </c>
      <c r="Y219" s="220" t="s">
        <v>143</v>
      </c>
      <c r="Z219" s="210"/>
      <c r="AA219" s="210"/>
      <c r="AB219" s="210"/>
      <c r="AC219" s="210"/>
      <c r="AD219" s="210"/>
      <c r="AE219" s="210"/>
      <c r="AF219" s="210"/>
      <c r="AG219" s="210" t="s">
        <v>175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22.5" outlineLevel="2" x14ac:dyDescent="0.2">
      <c r="A220" s="217"/>
      <c r="B220" s="218"/>
      <c r="C220" s="261" t="s">
        <v>402</v>
      </c>
      <c r="D220" s="260"/>
      <c r="E220" s="260"/>
      <c r="F220" s="260"/>
      <c r="G220" s="26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212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37" t="str">
        <f>C220</f>
        <v>s provedením lože z kameniva drceného, s vyplněním spár, s dvojitým hutněním a se smetením přebytečného materiálu na krajnici. S dodáním hmot pro lože a výplň spár.</v>
      </c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">
      <c r="A221" s="217"/>
      <c r="B221" s="218"/>
      <c r="C221" s="262" t="s">
        <v>392</v>
      </c>
      <c r="D221" s="254"/>
      <c r="E221" s="255">
        <v>27</v>
      </c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214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2.5" outlineLevel="1" x14ac:dyDescent="0.2">
      <c r="A222" s="229">
        <v>34</v>
      </c>
      <c r="B222" s="230" t="s">
        <v>405</v>
      </c>
      <c r="C222" s="247" t="s">
        <v>406</v>
      </c>
      <c r="D222" s="231" t="s">
        <v>386</v>
      </c>
      <c r="E222" s="232">
        <v>7</v>
      </c>
      <c r="F222" s="233"/>
      <c r="G222" s="234">
        <f>ROUND(E222*F222,2)</f>
        <v>0</v>
      </c>
      <c r="H222" s="233"/>
      <c r="I222" s="234">
        <f>ROUND(E222*H222,2)</f>
        <v>0</v>
      </c>
      <c r="J222" s="233"/>
      <c r="K222" s="234">
        <f>ROUND(E222*J222,2)</f>
        <v>0</v>
      </c>
      <c r="L222" s="234">
        <v>21</v>
      </c>
      <c r="M222" s="234">
        <f>G222*(1+L222/100)</f>
        <v>0</v>
      </c>
      <c r="N222" s="232">
        <v>0.10249999999999999</v>
      </c>
      <c r="O222" s="232">
        <f>ROUND(E222*N222,2)</f>
        <v>0.72</v>
      </c>
      <c r="P222" s="232">
        <v>0</v>
      </c>
      <c r="Q222" s="232">
        <f>ROUND(E222*P222,2)</f>
        <v>0</v>
      </c>
      <c r="R222" s="234" t="s">
        <v>374</v>
      </c>
      <c r="S222" s="234" t="s">
        <v>140</v>
      </c>
      <c r="T222" s="235" t="s">
        <v>140</v>
      </c>
      <c r="U222" s="220">
        <v>0.14000000000000001</v>
      </c>
      <c r="V222" s="220">
        <f>ROUND(E222*U222,2)</f>
        <v>0.98</v>
      </c>
      <c r="W222" s="220"/>
      <c r="X222" s="220" t="s">
        <v>174</v>
      </c>
      <c r="Y222" s="220" t="s">
        <v>143</v>
      </c>
      <c r="Z222" s="210"/>
      <c r="AA222" s="210"/>
      <c r="AB222" s="210"/>
      <c r="AC222" s="210"/>
      <c r="AD222" s="210"/>
      <c r="AE222" s="210"/>
      <c r="AF222" s="210"/>
      <c r="AG222" s="210" t="s">
        <v>175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">
      <c r="A223" s="217"/>
      <c r="B223" s="218"/>
      <c r="C223" s="261" t="s">
        <v>407</v>
      </c>
      <c r="D223" s="260"/>
      <c r="E223" s="260"/>
      <c r="F223" s="260"/>
      <c r="G223" s="26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212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">
      <c r="A224" s="217"/>
      <c r="B224" s="218"/>
      <c r="C224" s="262" t="s">
        <v>388</v>
      </c>
      <c r="D224" s="254"/>
      <c r="E224" s="255">
        <v>7</v>
      </c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214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22.5" outlineLevel="1" x14ac:dyDescent="0.2">
      <c r="A225" s="229">
        <v>35</v>
      </c>
      <c r="B225" s="230" t="s">
        <v>408</v>
      </c>
      <c r="C225" s="247" t="s">
        <v>409</v>
      </c>
      <c r="D225" s="231" t="s">
        <v>263</v>
      </c>
      <c r="E225" s="232">
        <v>41.7</v>
      </c>
      <c r="F225" s="233"/>
      <c r="G225" s="234">
        <f>ROUND(E225*F225,2)</f>
        <v>0</v>
      </c>
      <c r="H225" s="233"/>
      <c r="I225" s="234">
        <f>ROUND(E225*H225,2)</f>
        <v>0</v>
      </c>
      <c r="J225" s="233"/>
      <c r="K225" s="234">
        <f>ROUND(E225*J225,2)</f>
        <v>0</v>
      </c>
      <c r="L225" s="234">
        <v>21</v>
      </c>
      <c r="M225" s="234">
        <f>G225*(1+L225/100)</f>
        <v>0</v>
      </c>
      <c r="N225" s="232">
        <v>0</v>
      </c>
      <c r="O225" s="232">
        <f>ROUND(E225*N225,2)</f>
        <v>0</v>
      </c>
      <c r="P225" s="232">
        <v>0</v>
      </c>
      <c r="Q225" s="232">
        <f>ROUND(E225*P225,2)</f>
        <v>0</v>
      </c>
      <c r="R225" s="234" t="s">
        <v>374</v>
      </c>
      <c r="S225" s="234" t="s">
        <v>140</v>
      </c>
      <c r="T225" s="235" t="s">
        <v>140</v>
      </c>
      <c r="U225" s="220">
        <v>0.115</v>
      </c>
      <c r="V225" s="220">
        <f>ROUND(E225*U225,2)</f>
        <v>4.8</v>
      </c>
      <c r="W225" s="220"/>
      <c r="X225" s="220" t="s">
        <v>174</v>
      </c>
      <c r="Y225" s="220" t="s">
        <v>143</v>
      </c>
      <c r="Z225" s="210"/>
      <c r="AA225" s="210"/>
      <c r="AB225" s="210"/>
      <c r="AC225" s="210"/>
      <c r="AD225" s="210"/>
      <c r="AE225" s="210"/>
      <c r="AF225" s="210"/>
      <c r="AG225" s="210" t="s">
        <v>175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22.5" outlineLevel="2" x14ac:dyDescent="0.2">
      <c r="A226" s="217"/>
      <c r="B226" s="218"/>
      <c r="C226" s="261" t="s">
        <v>410</v>
      </c>
      <c r="D226" s="260"/>
      <c r="E226" s="260"/>
      <c r="F226" s="260"/>
      <c r="G226" s="26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212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37" t="str">
        <f>C226</f>
        <v>krajníků, desek nebo panelů od spojovacího materiálu s odklizením a uložením očištěných hmot a spojovacího materiálu na skládku na vzdálenost do 10 m</v>
      </c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">
      <c r="A227" s="217"/>
      <c r="B227" s="218"/>
      <c r="C227" s="262" t="s">
        <v>392</v>
      </c>
      <c r="D227" s="254"/>
      <c r="E227" s="255">
        <v>27</v>
      </c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214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17"/>
      <c r="B228" s="218"/>
      <c r="C228" s="262" t="s">
        <v>393</v>
      </c>
      <c r="D228" s="254"/>
      <c r="E228" s="255">
        <v>14.7</v>
      </c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214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2.5" outlineLevel="1" x14ac:dyDescent="0.2">
      <c r="A229" s="229">
        <v>36</v>
      </c>
      <c r="B229" s="230" t="s">
        <v>411</v>
      </c>
      <c r="C229" s="247" t="s">
        <v>412</v>
      </c>
      <c r="D229" s="231" t="s">
        <v>263</v>
      </c>
      <c r="E229" s="232">
        <v>13.4</v>
      </c>
      <c r="F229" s="233"/>
      <c r="G229" s="234">
        <f>ROUND(E229*F229,2)</f>
        <v>0</v>
      </c>
      <c r="H229" s="233"/>
      <c r="I229" s="234">
        <f>ROUND(E229*H229,2)</f>
        <v>0</v>
      </c>
      <c r="J229" s="233"/>
      <c r="K229" s="234">
        <f>ROUND(E229*J229,2)</f>
        <v>0</v>
      </c>
      <c r="L229" s="234">
        <v>21</v>
      </c>
      <c r="M229" s="234">
        <f>G229*(1+L229/100)</f>
        <v>0</v>
      </c>
      <c r="N229" s="232">
        <v>0</v>
      </c>
      <c r="O229" s="232">
        <f>ROUND(E229*N229,2)</f>
        <v>0</v>
      </c>
      <c r="P229" s="232">
        <v>0</v>
      </c>
      <c r="Q229" s="232">
        <f>ROUND(E229*P229,2)</f>
        <v>0</v>
      </c>
      <c r="R229" s="234" t="s">
        <v>374</v>
      </c>
      <c r="S229" s="234" t="s">
        <v>140</v>
      </c>
      <c r="T229" s="235" t="s">
        <v>140</v>
      </c>
      <c r="U229" s="220">
        <v>0.1</v>
      </c>
      <c r="V229" s="220">
        <f>ROUND(E229*U229,2)</f>
        <v>1.34</v>
      </c>
      <c r="W229" s="220"/>
      <c r="X229" s="220" t="s">
        <v>174</v>
      </c>
      <c r="Y229" s="220" t="s">
        <v>143</v>
      </c>
      <c r="Z229" s="210"/>
      <c r="AA229" s="210"/>
      <c r="AB229" s="210"/>
      <c r="AC229" s="210"/>
      <c r="AD229" s="210"/>
      <c r="AE229" s="210"/>
      <c r="AF229" s="210"/>
      <c r="AG229" s="210" t="s">
        <v>175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ht="22.5" outlineLevel="2" x14ac:dyDescent="0.2">
      <c r="A230" s="217"/>
      <c r="B230" s="218"/>
      <c r="C230" s="261" t="s">
        <v>413</v>
      </c>
      <c r="D230" s="260"/>
      <c r="E230" s="260"/>
      <c r="F230" s="260"/>
      <c r="G230" s="26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212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37" t="str">
        <f>C230</f>
        <v>od spojovacího materiálu, s uložením očištěných kostek na skládku, s odklizením odpadových hmot na hromady a s odklizením vybouraných kostek na vzdálenost do 3 m</v>
      </c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62" t="s">
        <v>376</v>
      </c>
      <c r="D231" s="254"/>
      <c r="E231" s="255">
        <v>13.4</v>
      </c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214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29">
        <v>37</v>
      </c>
      <c r="B232" s="230" t="s">
        <v>414</v>
      </c>
      <c r="C232" s="247" t="s">
        <v>415</v>
      </c>
      <c r="D232" s="231" t="s">
        <v>333</v>
      </c>
      <c r="E232" s="232">
        <v>26.294750000000001</v>
      </c>
      <c r="F232" s="233"/>
      <c r="G232" s="234">
        <f>ROUND(E232*F232,2)</f>
        <v>0</v>
      </c>
      <c r="H232" s="233"/>
      <c r="I232" s="234">
        <f>ROUND(E232*H232,2)</f>
        <v>0</v>
      </c>
      <c r="J232" s="233"/>
      <c r="K232" s="234">
        <f>ROUND(E232*J232,2)</f>
        <v>0</v>
      </c>
      <c r="L232" s="234">
        <v>21</v>
      </c>
      <c r="M232" s="234">
        <f>G232*(1+L232/100)</f>
        <v>0</v>
      </c>
      <c r="N232" s="232">
        <v>0</v>
      </c>
      <c r="O232" s="232">
        <f>ROUND(E232*N232,2)</f>
        <v>0</v>
      </c>
      <c r="P232" s="232">
        <v>0</v>
      </c>
      <c r="Q232" s="232">
        <f>ROUND(E232*P232,2)</f>
        <v>0</v>
      </c>
      <c r="R232" s="234" t="s">
        <v>416</v>
      </c>
      <c r="S232" s="234" t="s">
        <v>140</v>
      </c>
      <c r="T232" s="235" t="s">
        <v>140</v>
      </c>
      <c r="U232" s="220">
        <v>0.49</v>
      </c>
      <c r="V232" s="220">
        <f>ROUND(E232*U232,2)</f>
        <v>12.88</v>
      </c>
      <c r="W232" s="220"/>
      <c r="X232" s="220" t="s">
        <v>174</v>
      </c>
      <c r="Y232" s="220" t="s">
        <v>143</v>
      </c>
      <c r="Z232" s="210"/>
      <c r="AA232" s="210"/>
      <c r="AB232" s="210"/>
      <c r="AC232" s="210"/>
      <c r="AD232" s="210"/>
      <c r="AE232" s="210"/>
      <c r="AF232" s="210"/>
      <c r="AG232" s="210" t="s">
        <v>417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17"/>
      <c r="B233" s="218"/>
      <c r="C233" s="263" t="s">
        <v>244</v>
      </c>
      <c r="D233" s="256"/>
      <c r="E233" s="257"/>
      <c r="F233" s="220"/>
      <c r="G233" s="22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214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17"/>
      <c r="B234" s="218"/>
      <c r="C234" s="264" t="s">
        <v>418</v>
      </c>
      <c r="D234" s="256"/>
      <c r="E234" s="257">
        <v>27</v>
      </c>
      <c r="F234" s="220"/>
      <c r="G234" s="22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214</v>
      </c>
      <c r="AH234" s="210">
        <v>2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17"/>
      <c r="B235" s="218"/>
      <c r="C235" s="264" t="s">
        <v>419</v>
      </c>
      <c r="D235" s="256"/>
      <c r="E235" s="257">
        <v>14.7</v>
      </c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214</v>
      </c>
      <c r="AH235" s="210">
        <v>2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17"/>
      <c r="B236" s="218"/>
      <c r="C236" s="265" t="s">
        <v>255</v>
      </c>
      <c r="D236" s="258"/>
      <c r="E236" s="259"/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214</v>
      </c>
      <c r="AH236" s="210">
        <v>3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17"/>
      <c r="B237" s="218"/>
      <c r="C237" s="263" t="s">
        <v>256</v>
      </c>
      <c r="D237" s="256"/>
      <c r="E237" s="257"/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214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62" t="s">
        <v>420</v>
      </c>
      <c r="D238" s="254"/>
      <c r="E238" s="255">
        <v>2.81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214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62" t="s">
        <v>421</v>
      </c>
      <c r="D239" s="254"/>
      <c r="E239" s="255">
        <v>22.61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214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62" t="s">
        <v>422</v>
      </c>
      <c r="D240" s="254"/>
      <c r="E240" s="255">
        <v>0.88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214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29">
        <v>38</v>
      </c>
      <c r="B241" s="230" t="s">
        <v>423</v>
      </c>
      <c r="C241" s="247" t="s">
        <v>424</v>
      </c>
      <c r="D241" s="231" t="s">
        <v>333</v>
      </c>
      <c r="E241" s="232">
        <v>499.60025000000002</v>
      </c>
      <c r="F241" s="233"/>
      <c r="G241" s="234">
        <f>ROUND(E241*F241,2)</f>
        <v>0</v>
      </c>
      <c r="H241" s="233"/>
      <c r="I241" s="234">
        <f>ROUND(E241*H241,2)</f>
        <v>0</v>
      </c>
      <c r="J241" s="233"/>
      <c r="K241" s="234">
        <f>ROUND(E241*J241,2)</f>
        <v>0</v>
      </c>
      <c r="L241" s="234">
        <v>21</v>
      </c>
      <c r="M241" s="234">
        <f>G241*(1+L241/100)</f>
        <v>0</v>
      </c>
      <c r="N241" s="232">
        <v>0</v>
      </c>
      <c r="O241" s="232">
        <f>ROUND(E241*N241,2)</f>
        <v>0</v>
      </c>
      <c r="P241" s="232">
        <v>0</v>
      </c>
      <c r="Q241" s="232">
        <f>ROUND(E241*P241,2)</f>
        <v>0</v>
      </c>
      <c r="R241" s="234" t="s">
        <v>416</v>
      </c>
      <c r="S241" s="234" t="s">
        <v>140</v>
      </c>
      <c r="T241" s="235" t="s">
        <v>140</v>
      </c>
      <c r="U241" s="220">
        <v>0</v>
      </c>
      <c r="V241" s="220">
        <f>ROUND(E241*U241,2)</f>
        <v>0</v>
      </c>
      <c r="W241" s="220"/>
      <c r="X241" s="220" t="s">
        <v>174</v>
      </c>
      <c r="Y241" s="220" t="s">
        <v>143</v>
      </c>
      <c r="Z241" s="210"/>
      <c r="AA241" s="210"/>
      <c r="AB241" s="210"/>
      <c r="AC241" s="210"/>
      <c r="AD241" s="210"/>
      <c r="AE241" s="210"/>
      <c r="AF241" s="210"/>
      <c r="AG241" s="210" t="s">
        <v>417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17"/>
      <c r="B242" s="218"/>
      <c r="C242" s="263" t="s">
        <v>244</v>
      </c>
      <c r="D242" s="256"/>
      <c r="E242" s="257"/>
      <c r="F242" s="220"/>
      <c r="G242" s="22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214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">
      <c r="A243" s="217"/>
      <c r="B243" s="218"/>
      <c r="C243" s="264" t="s">
        <v>425</v>
      </c>
      <c r="D243" s="256"/>
      <c r="E243" s="257">
        <v>2.81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214</v>
      </c>
      <c r="AH243" s="210">
        <v>2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">
      <c r="A244" s="217"/>
      <c r="B244" s="218"/>
      <c r="C244" s="264" t="s">
        <v>426</v>
      </c>
      <c r="D244" s="256"/>
      <c r="E244" s="257">
        <v>22.61</v>
      </c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214</v>
      </c>
      <c r="AH244" s="210">
        <v>2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17"/>
      <c r="B245" s="218"/>
      <c r="C245" s="264" t="s">
        <v>427</v>
      </c>
      <c r="D245" s="256"/>
      <c r="E245" s="257">
        <v>0.88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214</v>
      </c>
      <c r="AH245" s="210">
        <v>2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17"/>
      <c r="B246" s="218"/>
      <c r="C246" s="265" t="s">
        <v>255</v>
      </c>
      <c r="D246" s="258"/>
      <c r="E246" s="259"/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214</v>
      </c>
      <c r="AH246" s="210">
        <v>3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63" t="s">
        <v>256</v>
      </c>
      <c r="D247" s="256"/>
      <c r="E247" s="257"/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214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17"/>
      <c r="B248" s="218"/>
      <c r="C248" s="262" t="s">
        <v>428</v>
      </c>
      <c r="D248" s="254"/>
      <c r="E248" s="255">
        <v>499.6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214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29">
        <v>39</v>
      </c>
      <c r="B249" s="230" t="s">
        <v>429</v>
      </c>
      <c r="C249" s="247" t="s">
        <v>430</v>
      </c>
      <c r="D249" s="231" t="s">
        <v>333</v>
      </c>
      <c r="E249" s="232">
        <v>3.6897500000000001</v>
      </c>
      <c r="F249" s="233"/>
      <c r="G249" s="234">
        <f>ROUND(E249*F249,2)</f>
        <v>0</v>
      </c>
      <c r="H249" s="233"/>
      <c r="I249" s="234">
        <f>ROUND(E249*H249,2)</f>
        <v>0</v>
      </c>
      <c r="J249" s="233"/>
      <c r="K249" s="234">
        <f>ROUND(E249*J249,2)</f>
        <v>0</v>
      </c>
      <c r="L249" s="234">
        <v>21</v>
      </c>
      <c r="M249" s="234">
        <f>G249*(1+L249/100)</f>
        <v>0</v>
      </c>
      <c r="N249" s="232">
        <v>0</v>
      </c>
      <c r="O249" s="232">
        <f>ROUND(E249*N249,2)</f>
        <v>0</v>
      </c>
      <c r="P249" s="232">
        <v>0</v>
      </c>
      <c r="Q249" s="232">
        <f>ROUND(E249*P249,2)</f>
        <v>0</v>
      </c>
      <c r="R249" s="234" t="s">
        <v>416</v>
      </c>
      <c r="S249" s="234" t="s">
        <v>431</v>
      </c>
      <c r="T249" s="235" t="s">
        <v>431</v>
      </c>
      <c r="U249" s="220">
        <v>0</v>
      </c>
      <c r="V249" s="220">
        <f>ROUND(E249*U249,2)</f>
        <v>0</v>
      </c>
      <c r="W249" s="220"/>
      <c r="X249" s="220" t="s">
        <v>174</v>
      </c>
      <c r="Y249" s="220" t="s">
        <v>143</v>
      </c>
      <c r="Z249" s="210"/>
      <c r="AA249" s="210"/>
      <c r="AB249" s="210"/>
      <c r="AC249" s="210"/>
      <c r="AD249" s="210"/>
      <c r="AE249" s="210"/>
      <c r="AF249" s="210"/>
      <c r="AG249" s="210" t="s">
        <v>417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">
      <c r="A250" s="217"/>
      <c r="B250" s="218"/>
      <c r="C250" s="263" t="s">
        <v>244</v>
      </c>
      <c r="D250" s="256"/>
      <c r="E250" s="257"/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214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17"/>
      <c r="B251" s="218"/>
      <c r="C251" s="264" t="s">
        <v>418</v>
      </c>
      <c r="D251" s="256"/>
      <c r="E251" s="257">
        <v>27</v>
      </c>
      <c r="F251" s="220"/>
      <c r="G251" s="22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214</v>
      </c>
      <c r="AH251" s="210">
        <v>2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17"/>
      <c r="B252" s="218"/>
      <c r="C252" s="264" t="s">
        <v>419</v>
      </c>
      <c r="D252" s="256"/>
      <c r="E252" s="257">
        <v>14.7</v>
      </c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10"/>
      <c r="AA252" s="210"/>
      <c r="AB252" s="210"/>
      <c r="AC252" s="210"/>
      <c r="AD252" s="210"/>
      <c r="AE252" s="210"/>
      <c r="AF252" s="210"/>
      <c r="AG252" s="210" t="s">
        <v>214</v>
      </c>
      <c r="AH252" s="210">
        <v>2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17"/>
      <c r="B253" s="218"/>
      <c r="C253" s="265" t="s">
        <v>255</v>
      </c>
      <c r="D253" s="258"/>
      <c r="E253" s="259"/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214</v>
      </c>
      <c r="AH253" s="210">
        <v>3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">
      <c r="A254" s="217"/>
      <c r="B254" s="218"/>
      <c r="C254" s="263" t="s">
        <v>256</v>
      </c>
      <c r="D254" s="256"/>
      <c r="E254" s="257"/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10"/>
      <c r="AA254" s="210"/>
      <c r="AB254" s="210"/>
      <c r="AC254" s="210"/>
      <c r="AD254" s="210"/>
      <c r="AE254" s="210"/>
      <c r="AF254" s="210"/>
      <c r="AG254" s="210" t="s">
        <v>214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17"/>
      <c r="B255" s="218"/>
      <c r="C255" s="262" t="s">
        <v>420</v>
      </c>
      <c r="D255" s="254"/>
      <c r="E255" s="255">
        <v>2.81</v>
      </c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214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62" t="s">
        <v>422</v>
      </c>
      <c r="D256" s="254"/>
      <c r="E256" s="255">
        <v>0.88</v>
      </c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214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22.5" outlineLevel="1" x14ac:dyDescent="0.2">
      <c r="A257" s="229">
        <v>40</v>
      </c>
      <c r="B257" s="230" t="s">
        <v>432</v>
      </c>
      <c r="C257" s="247" t="s">
        <v>332</v>
      </c>
      <c r="D257" s="231" t="s">
        <v>209</v>
      </c>
      <c r="E257" s="232">
        <v>22.605</v>
      </c>
      <c r="F257" s="233"/>
      <c r="G257" s="234">
        <f>ROUND(E257*F257,2)</f>
        <v>0</v>
      </c>
      <c r="H257" s="233"/>
      <c r="I257" s="234">
        <f>ROUND(E257*H257,2)</f>
        <v>0</v>
      </c>
      <c r="J257" s="233"/>
      <c r="K257" s="234">
        <f>ROUND(E257*J257,2)</f>
        <v>0</v>
      </c>
      <c r="L257" s="234">
        <v>21</v>
      </c>
      <c r="M257" s="234">
        <f>G257*(1+L257/100)</f>
        <v>0</v>
      </c>
      <c r="N257" s="232">
        <v>0</v>
      </c>
      <c r="O257" s="232">
        <f>ROUND(E257*N257,2)</f>
        <v>0</v>
      </c>
      <c r="P257" s="232">
        <v>0</v>
      </c>
      <c r="Q257" s="232">
        <f>ROUND(E257*P257,2)</f>
        <v>0</v>
      </c>
      <c r="R257" s="234"/>
      <c r="S257" s="234" t="s">
        <v>173</v>
      </c>
      <c r="T257" s="235" t="s">
        <v>141</v>
      </c>
      <c r="U257" s="220">
        <v>0</v>
      </c>
      <c r="V257" s="220">
        <f>ROUND(E257*U257,2)</f>
        <v>0</v>
      </c>
      <c r="W257" s="220"/>
      <c r="X257" s="220" t="s">
        <v>174</v>
      </c>
      <c r="Y257" s="220" t="s">
        <v>143</v>
      </c>
      <c r="Z257" s="210"/>
      <c r="AA257" s="210"/>
      <c r="AB257" s="210"/>
      <c r="AC257" s="210"/>
      <c r="AD257" s="210"/>
      <c r="AE257" s="210"/>
      <c r="AF257" s="210"/>
      <c r="AG257" s="210" t="s">
        <v>417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">
      <c r="A258" s="217"/>
      <c r="B258" s="218"/>
      <c r="C258" s="262" t="s">
        <v>421</v>
      </c>
      <c r="D258" s="254"/>
      <c r="E258" s="255">
        <v>22.605</v>
      </c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214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29">
        <v>41</v>
      </c>
      <c r="B259" s="230" t="s">
        <v>433</v>
      </c>
      <c r="C259" s="247" t="s">
        <v>434</v>
      </c>
      <c r="D259" s="231" t="s">
        <v>435</v>
      </c>
      <c r="E259" s="232">
        <v>0.37222</v>
      </c>
      <c r="F259" s="233"/>
      <c r="G259" s="234">
        <f>ROUND(E259*F259,2)</f>
        <v>0</v>
      </c>
      <c r="H259" s="233"/>
      <c r="I259" s="234">
        <f>ROUND(E259*H259,2)</f>
        <v>0</v>
      </c>
      <c r="J259" s="233"/>
      <c r="K259" s="234">
        <f>ROUND(E259*J259,2)</f>
        <v>0</v>
      </c>
      <c r="L259" s="234">
        <v>21</v>
      </c>
      <c r="M259" s="234">
        <f>G259*(1+L259/100)</f>
        <v>0</v>
      </c>
      <c r="N259" s="232">
        <v>1</v>
      </c>
      <c r="O259" s="232">
        <f>ROUND(E259*N259,2)</f>
        <v>0.37</v>
      </c>
      <c r="P259" s="232">
        <v>0</v>
      </c>
      <c r="Q259" s="232">
        <f>ROUND(E259*P259,2)</f>
        <v>0</v>
      </c>
      <c r="R259" s="234"/>
      <c r="S259" s="234" t="s">
        <v>173</v>
      </c>
      <c r="T259" s="235" t="s">
        <v>141</v>
      </c>
      <c r="U259" s="220">
        <v>0</v>
      </c>
      <c r="V259" s="220">
        <f>ROUND(E259*U259,2)</f>
        <v>0</v>
      </c>
      <c r="W259" s="220"/>
      <c r="X259" s="220" t="s">
        <v>340</v>
      </c>
      <c r="Y259" s="220" t="s">
        <v>143</v>
      </c>
      <c r="Z259" s="210"/>
      <c r="AA259" s="210"/>
      <c r="AB259" s="210"/>
      <c r="AC259" s="210"/>
      <c r="AD259" s="210"/>
      <c r="AE259" s="210"/>
      <c r="AF259" s="210"/>
      <c r="AG259" s="210" t="s">
        <v>341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">
      <c r="A260" s="217"/>
      <c r="B260" s="218"/>
      <c r="C260" s="262" t="s">
        <v>436</v>
      </c>
      <c r="D260" s="254"/>
      <c r="E260" s="255">
        <v>0.37</v>
      </c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214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29">
        <v>42</v>
      </c>
      <c r="B261" s="230" t="s">
        <v>437</v>
      </c>
      <c r="C261" s="247" t="s">
        <v>438</v>
      </c>
      <c r="D261" s="231" t="s">
        <v>439</v>
      </c>
      <c r="E261" s="232">
        <v>7.07</v>
      </c>
      <c r="F261" s="233"/>
      <c r="G261" s="234">
        <f>ROUND(E261*F261,2)</f>
        <v>0</v>
      </c>
      <c r="H261" s="233"/>
      <c r="I261" s="234">
        <f>ROUND(E261*H261,2)</f>
        <v>0</v>
      </c>
      <c r="J261" s="233"/>
      <c r="K261" s="234">
        <f>ROUND(E261*J261,2)</f>
        <v>0</v>
      </c>
      <c r="L261" s="234">
        <v>21</v>
      </c>
      <c r="M261" s="234">
        <f>G261*(1+L261/100)</f>
        <v>0</v>
      </c>
      <c r="N261" s="232">
        <v>1.0999999999999999E-2</v>
      </c>
      <c r="O261" s="232">
        <f>ROUND(E261*N261,2)</f>
        <v>0.08</v>
      </c>
      <c r="P261" s="232">
        <v>0</v>
      </c>
      <c r="Q261" s="232">
        <f>ROUND(E261*P261,2)</f>
        <v>0</v>
      </c>
      <c r="R261" s="234" t="s">
        <v>339</v>
      </c>
      <c r="S261" s="234" t="s">
        <v>140</v>
      </c>
      <c r="T261" s="235" t="s">
        <v>140</v>
      </c>
      <c r="U261" s="220">
        <v>0</v>
      </c>
      <c r="V261" s="220">
        <f>ROUND(E261*U261,2)</f>
        <v>0</v>
      </c>
      <c r="W261" s="220"/>
      <c r="X261" s="220" t="s">
        <v>340</v>
      </c>
      <c r="Y261" s="220" t="s">
        <v>143</v>
      </c>
      <c r="Z261" s="210"/>
      <c r="AA261" s="210"/>
      <c r="AB261" s="210"/>
      <c r="AC261" s="210"/>
      <c r="AD261" s="210"/>
      <c r="AE261" s="210"/>
      <c r="AF261" s="210"/>
      <c r="AG261" s="210" t="s">
        <v>341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2" x14ac:dyDescent="0.2">
      <c r="A262" s="217"/>
      <c r="B262" s="218"/>
      <c r="C262" s="262" t="s">
        <v>440</v>
      </c>
      <c r="D262" s="254"/>
      <c r="E262" s="255">
        <v>7.07</v>
      </c>
      <c r="F262" s="220"/>
      <c r="G262" s="220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10"/>
      <c r="AA262" s="210"/>
      <c r="AB262" s="210"/>
      <c r="AC262" s="210"/>
      <c r="AD262" s="210"/>
      <c r="AE262" s="210"/>
      <c r="AF262" s="210"/>
      <c r="AG262" s="210" t="s">
        <v>214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29">
        <v>43</v>
      </c>
      <c r="B263" s="230" t="s">
        <v>441</v>
      </c>
      <c r="C263" s="247" t="s">
        <v>442</v>
      </c>
      <c r="D263" s="231" t="s">
        <v>263</v>
      </c>
      <c r="E263" s="232">
        <v>8.1</v>
      </c>
      <c r="F263" s="233"/>
      <c r="G263" s="234">
        <f>ROUND(E263*F263,2)</f>
        <v>0</v>
      </c>
      <c r="H263" s="233"/>
      <c r="I263" s="234">
        <f>ROUND(E263*H263,2)</f>
        <v>0</v>
      </c>
      <c r="J263" s="233"/>
      <c r="K263" s="234">
        <f>ROUND(E263*J263,2)</f>
        <v>0</v>
      </c>
      <c r="L263" s="234">
        <v>21</v>
      </c>
      <c r="M263" s="234">
        <f>G263*(1+L263/100)</f>
        <v>0</v>
      </c>
      <c r="N263" s="232">
        <v>0.215</v>
      </c>
      <c r="O263" s="232">
        <f>ROUND(E263*N263,2)</f>
        <v>1.74</v>
      </c>
      <c r="P263" s="232">
        <v>0</v>
      </c>
      <c r="Q263" s="232">
        <f>ROUND(E263*P263,2)</f>
        <v>0</v>
      </c>
      <c r="R263" s="234"/>
      <c r="S263" s="234" t="s">
        <v>173</v>
      </c>
      <c r="T263" s="235" t="s">
        <v>141</v>
      </c>
      <c r="U263" s="220">
        <v>0</v>
      </c>
      <c r="V263" s="220">
        <f>ROUND(E263*U263,2)</f>
        <v>0</v>
      </c>
      <c r="W263" s="220"/>
      <c r="X263" s="220" t="s">
        <v>340</v>
      </c>
      <c r="Y263" s="220" t="s">
        <v>143</v>
      </c>
      <c r="Z263" s="210"/>
      <c r="AA263" s="210"/>
      <c r="AB263" s="210"/>
      <c r="AC263" s="210"/>
      <c r="AD263" s="210"/>
      <c r="AE263" s="210"/>
      <c r="AF263" s="210"/>
      <c r="AG263" s="210" t="s">
        <v>341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17"/>
      <c r="B264" s="218"/>
      <c r="C264" s="262" t="s">
        <v>443</v>
      </c>
      <c r="D264" s="254"/>
      <c r="E264" s="255">
        <v>8.1</v>
      </c>
      <c r="F264" s="220"/>
      <c r="G264" s="220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10"/>
      <c r="AA264" s="210"/>
      <c r="AB264" s="210"/>
      <c r="AC264" s="210"/>
      <c r="AD264" s="210"/>
      <c r="AE264" s="210"/>
      <c r="AF264" s="210"/>
      <c r="AG264" s="210" t="s">
        <v>214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22.5" outlineLevel="1" x14ac:dyDescent="0.2">
      <c r="A265" s="229">
        <v>44</v>
      </c>
      <c r="B265" s="230" t="s">
        <v>444</v>
      </c>
      <c r="C265" s="247" t="s">
        <v>445</v>
      </c>
      <c r="D265" s="231" t="s">
        <v>263</v>
      </c>
      <c r="E265" s="232">
        <v>4.41</v>
      </c>
      <c r="F265" s="233"/>
      <c r="G265" s="234">
        <f>ROUND(E265*F265,2)</f>
        <v>0</v>
      </c>
      <c r="H265" s="233"/>
      <c r="I265" s="234">
        <f>ROUND(E265*H265,2)</f>
        <v>0</v>
      </c>
      <c r="J265" s="233"/>
      <c r="K265" s="234">
        <f>ROUND(E265*J265,2)</f>
        <v>0</v>
      </c>
      <c r="L265" s="234">
        <v>21</v>
      </c>
      <c r="M265" s="234">
        <f>G265*(1+L265/100)</f>
        <v>0</v>
      </c>
      <c r="N265" s="232">
        <v>0.129</v>
      </c>
      <c r="O265" s="232">
        <f>ROUND(E265*N265,2)</f>
        <v>0.56999999999999995</v>
      </c>
      <c r="P265" s="232">
        <v>0</v>
      </c>
      <c r="Q265" s="232">
        <f>ROUND(E265*P265,2)</f>
        <v>0</v>
      </c>
      <c r="R265" s="234" t="s">
        <v>339</v>
      </c>
      <c r="S265" s="234" t="s">
        <v>140</v>
      </c>
      <c r="T265" s="235" t="s">
        <v>140</v>
      </c>
      <c r="U265" s="220">
        <v>0</v>
      </c>
      <c r="V265" s="220">
        <f>ROUND(E265*U265,2)</f>
        <v>0</v>
      </c>
      <c r="W265" s="220"/>
      <c r="X265" s="220" t="s">
        <v>340</v>
      </c>
      <c r="Y265" s="220" t="s">
        <v>143</v>
      </c>
      <c r="Z265" s="210"/>
      <c r="AA265" s="210"/>
      <c r="AB265" s="210"/>
      <c r="AC265" s="210"/>
      <c r="AD265" s="210"/>
      <c r="AE265" s="210"/>
      <c r="AF265" s="210"/>
      <c r="AG265" s="210" t="s">
        <v>341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">
      <c r="A266" s="217"/>
      <c r="B266" s="218"/>
      <c r="C266" s="262" t="s">
        <v>446</v>
      </c>
      <c r="D266" s="254"/>
      <c r="E266" s="255">
        <v>4.41</v>
      </c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214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39">
        <v>45</v>
      </c>
      <c r="B267" s="240" t="s">
        <v>447</v>
      </c>
      <c r="C267" s="250" t="s">
        <v>448</v>
      </c>
      <c r="D267" s="241" t="s">
        <v>333</v>
      </c>
      <c r="E267" s="242">
        <v>35.542499999999997</v>
      </c>
      <c r="F267" s="243"/>
      <c r="G267" s="244">
        <f>ROUND(E267*F267,2)</f>
        <v>0</v>
      </c>
      <c r="H267" s="243"/>
      <c r="I267" s="244">
        <f>ROUND(E267*H267,2)</f>
        <v>0</v>
      </c>
      <c r="J267" s="243"/>
      <c r="K267" s="244">
        <f>ROUND(E267*J267,2)</f>
        <v>0</v>
      </c>
      <c r="L267" s="244">
        <v>21</v>
      </c>
      <c r="M267" s="244">
        <f>G267*(1+L267/100)</f>
        <v>0</v>
      </c>
      <c r="N267" s="242">
        <v>0</v>
      </c>
      <c r="O267" s="242">
        <f>ROUND(E267*N267,2)</f>
        <v>0</v>
      </c>
      <c r="P267" s="242">
        <v>0</v>
      </c>
      <c r="Q267" s="242">
        <f>ROUND(E267*P267,2)</f>
        <v>0</v>
      </c>
      <c r="R267" s="244" t="s">
        <v>416</v>
      </c>
      <c r="S267" s="244" t="s">
        <v>140</v>
      </c>
      <c r="T267" s="245" t="s">
        <v>140</v>
      </c>
      <c r="U267" s="220">
        <v>0.94199999999999995</v>
      </c>
      <c r="V267" s="220">
        <f>ROUND(E267*U267,2)</f>
        <v>33.479999999999997</v>
      </c>
      <c r="W267" s="220"/>
      <c r="X267" s="220" t="s">
        <v>174</v>
      </c>
      <c r="Y267" s="220" t="s">
        <v>143</v>
      </c>
      <c r="Z267" s="210"/>
      <c r="AA267" s="210"/>
      <c r="AB267" s="210"/>
      <c r="AC267" s="210"/>
      <c r="AD267" s="210"/>
      <c r="AE267" s="210"/>
      <c r="AF267" s="210"/>
      <c r="AG267" s="210" t="s">
        <v>417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ht="22.5" outlineLevel="1" x14ac:dyDescent="0.2">
      <c r="A268" s="239">
        <v>46</v>
      </c>
      <c r="B268" s="240" t="s">
        <v>449</v>
      </c>
      <c r="C268" s="250" t="s">
        <v>450</v>
      </c>
      <c r="D268" s="241" t="s">
        <v>333</v>
      </c>
      <c r="E268" s="242">
        <v>355.42500000000001</v>
      </c>
      <c r="F268" s="243"/>
      <c r="G268" s="244">
        <f>ROUND(E268*F268,2)</f>
        <v>0</v>
      </c>
      <c r="H268" s="243"/>
      <c r="I268" s="244">
        <f>ROUND(E268*H268,2)</f>
        <v>0</v>
      </c>
      <c r="J268" s="243"/>
      <c r="K268" s="244">
        <f>ROUND(E268*J268,2)</f>
        <v>0</v>
      </c>
      <c r="L268" s="244">
        <v>21</v>
      </c>
      <c r="M268" s="244">
        <f>G268*(1+L268/100)</f>
        <v>0</v>
      </c>
      <c r="N268" s="242">
        <v>0</v>
      </c>
      <c r="O268" s="242">
        <f>ROUND(E268*N268,2)</f>
        <v>0</v>
      </c>
      <c r="P268" s="242">
        <v>0</v>
      </c>
      <c r="Q268" s="242">
        <f>ROUND(E268*P268,2)</f>
        <v>0</v>
      </c>
      <c r="R268" s="244" t="s">
        <v>416</v>
      </c>
      <c r="S268" s="244" t="s">
        <v>140</v>
      </c>
      <c r="T268" s="245" t="s">
        <v>140</v>
      </c>
      <c r="U268" s="220">
        <v>0.105</v>
      </c>
      <c r="V268" s="220">
        <f>ROUND(E268*U268,2)</f>
        <v>37.32</v>
      </c>
      <c r="W268" s="220"/>
      <c r="X268" s="220" t="s">
        <v>174</v>
      </c>
      <c r="Y268" s="220" t="s">
        <v>143</v>
      </c>
      <c r="Z268" s="210"/>
      <c r="AA268" s="210"/>
      <c r="AB268" s="210"/>
      <c r="AC268" s="210"/>
      <c r="AD268" s="210"/>
      <c r="AE268" s="210"/>
      <c r="AF268" s="210"/>
      <c r="AG268" s="210" t="s">
        <v>417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29">
        <v>47</v>
      </c>
      <c r="B269" s="230" t="s">
        <v>451</v>
      </c>
      <c r="C269" s="247" t="s">
        <v>452</v>
      </c>
      <c r="D269" s="231" t="s">
        <v>333</v>
      </c>
      <c r="E269" s="232">
        <v>35.542499999999997</v>
      </c>
      <c r="F269" s="233"/>
      <c r="G269" s="234">
        <f>ROUND(E269*F269,2)</f>
        <v>0</v>
      </c>
      <c r="H269" s="233"/>
      <c r="I269" s="234">
        <f>ROUND(E269*H269,2)</f>
        <v>0</v>
      </c>
      <c r="J269" s="233"/>
      <c r="K269" s="234">
        <f>ROUND(E269*J269,2)</f>
        <v>0</v>
      </c>
      <c r="L269" s="234">
        <v>21</v>
      </c>
      <c r="M269" s="234">
        <f>G269*(1+L269/100)</f>
        <v>0</v>
      </c>
      <c r="N269" s="232">
        <v>0</v>
      </c>
      <c r="O269" s="232">
        <f>ROUND(E269*N269,2)</f>
        <v>0</v>
      </c>
      <c r="P269" s="232">
        <v>0</v>
      </c>
      <c r="Q269" s="232">
        <f>ROUND(E269*P269,2)</f>
        <v>0</v>
      </c>
      <c r="R269" s="234" t="s">
        <v>453</v>
      </c>
      <c r="S269" s="234" t="s">
        <v>140</v>
      </c>
      <c r="T269" s="235" t="s">
        <v>140</v>
      </c>
      <c r="U269" s="220">
        <v>6.0000000000000001E-3</v>
      </c>
      <c r="V269" s="220">
        <f>ROUND(E269*U269,2)</f>
        <v>0.21</v>
      </c>
      <c r="W269" s="220"/>
      <c r="X269" s="220" t="s">
        <v>174</v>
      </c>
      <c r="Y269" s="220" t="s">
        <v>143</v>
      </c>
      <c r="Z269" s="210"/>
      <c r="AA269" s="210"/>
      <c r="AB269" s="210"/>
      <c r="AC269" s="210"/>
      <c r="AD269" s="210"/>
      <c r="AE269" s="210"/>
      <c r="AF269" s="210"/>
      <c r="AG269" s="210" t="s">
        <v>417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">
      <c r="A270" s="217"/>
      <c r="B270" s="218"/>
      <c r="C270" s="261" t="s">
        <v>454</v>
      </c>
      <c r="D270" s="260"/>
      <c r="E270" s="260"/>
      <c r="F270" s="260"/>
      <c r="G270" s="260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212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x14ac:dyDescent="0.2">
      <c r="A271" s="222" t="s">
        <v>135</v>
      </c>
      <c r="B271" s="223" t="s">
        <v>92</v>
      </c>
      <c r="C271" s="246" t="s">
        <v>93</v>
      </c>
      <c r="D271" s="224"/>
      <c r="E271" s="225"/>
      <c r="F271" s="226"/>
      <c r="G271" s="226">
        <f>SUMIF(AG272:AG320,"&lt;&gt;NOR",G272:G320)</f>
        <v>0</v>
      </c>
      <c r="H271" s="226"/>
      <c r="I271" s="226">
        <f>SUM(I272:I320)</f>
        <v>0</v>
      </c>
      <c r="J271" s="226"/>
      <c r="K271" s="226">
        <f>SUM(K272:K320)</f>
        <v>0</v>
      </c>
      <c r="L271" s="226"/>
      <c r="M271" s="226">
        <f>SUM(M272:M320)</f>
        <v>0</v>
      </c>
      <c r="N271" s="225"/>
      <c r="O271" s="225">
        <f>SUM(O272:O320)</f>
        <v>0.32000000000000006</v>
      </c>
      <c r="P271" s="225"/>
      <c r="Q271" s="225">
        <f>SUM(Q272:Q320)</f>
        <v>0</v>
      </c>
      <c r="R271" s="226"/>
      <c r="S271" s="226"/>
      <c r="T271" s="227"/>
      <c r="U271" s="221"/>
      <c r="V271" s="221">
        <f>SUM(V272:V320)</f>
        <v>13.84</v>
      </c>
      <c r="W271" s="221"/>
      <c r="X271" s="221"/>
      <c r="Y271" s="221"/>
      <c r="AG271" t="s">
        <v>136</v>
      </c>
    </row>
    <row r="272" spans="1:60" ht="22.5" outlineLevel="1" x14ac:dyDescent="0.2">
      <c r="A272" s="229">
        <v>48</v>
      </c>
      <c r="B272" s="230" t="s">
        <v>455</v>
      </c>
      <c r="C272" s="247" t="s">
        <v>456</v>
      </c>
      <c r="D272" s="231" t="s">
        <v>386</v>
      </c>
      <c r="E272" s="232">
        <v>64</v>
      </c>
      <c r="F272" s="233"/>
      <c r="G272" s="234">
        <f>ROUND(E272*F272,2)</f>
        <v>0</v>
      </c>
      <c r="H272" s="233"/>
      <c r="I272" s="234">
        <f>ROUND(E272*H272,2)</f>
        <v>0</v>
      </c>
      <c r="J272" s="233"/>
      <c r="K272" s="234">
        <f>ROUND(E272*J272,2)</f>
        <v>0</v>
      </c>
      <c r="L272" s="234">
        <v>21</v>
      </c>
      <c r="M272" s="234">
        <f>G272*(1+L272/100)</f>
        <v>0</v>
      </c>
      <c r="N272" s="232">
        <v>0</v>
      </c>
      <c r="O272" s="232">
        <f>ROUND(E272*N272,2)</f>
        <v>0</v>
      </c>
      <c r="P272" s="232">
        <v>0</v>
      </c>
      <c r="Q272" s="232">
        <f>ROUND(E272*P272,2)</f>
        <v>0</v>
      </c>
      <c r="R272" s="234" t="s">
        <v>354</v>
      </c>
      <c r="S272" s="234" t="s">
        <v>140</v>
      </c>
      <c r="T272" s="235" t="s">
        <v>140</v>
      </c>
      <c r="U272" s="220">
        <v>3.4000000000000002E-2</v>
      </c>
      <c r="V272" s="220">
        <f>ROUND(E272*U272,2)</f>
        <v>2.1800000000000002</v>
      </c>
      <c r="W272" s="220"/>
      <c r="X272" s="220" t="s">
        <v>174</v>
      </c>
      <c r="Y272" s="220" t="s">
        <v>143</v>
      </c>
      <c r="Z272" s="210"/>
      <c r="AA272" s="210"/>
      <c r="AB272" s="210"/>
      <c r="AC272" s="210"/>
      <c r="AD272" s="210"/>
      <c r="AE272" s="210"/>
      <c r="AF272" s="210"/>
      <c r="AG272" s="210" t="s">
        <v>175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">
      <c r="A273" s="217"/>
      <c r="B273" s="218"/>
      <c r="C273" s="261" t="s">
        <v>355</v>
      </c>
      <c r="D273" s="260"/>
      <c r="E273" s="260"/>
      <c r="F273" s="260"/>
      <c r="G273" s="260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10"/>
      <c r="AA273" s="210"/>
      <c r="AB273" s="210"/>
      <c r="AC273" s="210"/>
      <c r="AD273" s="210"/>
      <c r="AE273" s="210"/>
      <c r="AF273" s="210"/>
      <c r="AG273" s="210" t="s">
        <v>212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2" x14ac:dyDescent="0.2">
      <c r="A274" s="217"/>
      <c r="B274" s="218"/>
      <c r="C274" s="249" t="s">
        <v>457</v>
      </c>
      <c r="D274" s="238"/>
      <c r="E274" s="238"/>
      <c r="F274" s="238"/>
      <c r="G274" s="238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146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">
      <c r="A275" s="217"/>
      <c r="B275" s="218"/>
      <c r="C275" s="262" t="s">
        <v>458</v>
      </c>
      <c r="D275" s="254"/>
      <c r="E275" s="255">
        <v>64</v>
      </c>
      <c r="F275" s="220"/>
      <c r="G275" s="220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20"/>
      <c r="Z275" s="210"/>
      <c r="AA275" s="210"/>
      <c r="AB275" s="210"/>
      <c r="AC275" s="210"/>
      <c r="AD275" s="210"/>
      <c r="AE275" s="210"/>
      <c r="AF275" s="210"/>
      <c r="AG275" s="210" t="s">
        <v>214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29">
        <v>49</v>
      </c>
      <c r="B276" s="230" t="s">
        <v>459</v>
      </c>
      <c r="C276" s="247" t="s">
        <v>460</v>
      </c>
      <c r="D276" s="231" t="s">
        <v>386</v>
      </c>
      <c r="E276" s="232">
        <v>100.5</v>
      </c>
      <c r="F276" s="233"/>
      <c r="G276" s="234">
        <f>ROUND(E276*F276,2)</f>
        <v>0</v>
      </c>
      <c r="H276" s="233"/>
      <c r="I276" s="234">
        <f>ROUND(E276*H276,2)</f>
        <v>0</v>
      </c>
      <c r="J276" s="233"/>
      <c r="K276" s="234">
        <f>ROUND(E276*J276,2)</f>
        <v>0</v>
      </c>
      <c r="L276" s="234">
        <v>21</v>
      </c>
      <c r="M276" s="234">
        <f>G276*(1+L276/100)</f>
        <v>0</v>
      </c>
      <c r="N276" s="232">
        <v>0</v>
      </c>
      <c r="O276" s="232">
        <f>ROUND(E276*N276,2)</f>
        <v>0</v>
      </c>
      <c r="P276" s="232">
        <v>0</v>
      </c>
      <c r="Q276" s="232">
        <f>ROUND(E276*P276,2)</f>
        <v>0</v>
      </c>
      <c r="R276" s="234" t="s">
        <v>354</v>
      </c>
      <c r="S276" s="234" t="s">
        <v>140</v>
      </c>
      <c r="T276" s="235" t="s">
        <v>140</v>
      </c>
      <c r="U276" s="220">
        <v>6.6000000000000003E-2</v>
      </c>
      <c r="V276" s="220">
        <f>ROUND(E276*U276,2)</f>
        <v>6.63</v>
      </c>
      <c r="W276" s="220"/>
      <c r="X276" s="220" t="s">
        <v>174</v>
      </c>
      <c r="Y276" s="220" t="s">
        <v>143</v>
      </c>
      <c r="Z276" s="210"/>
      <c r="AA276" s="210"/>
      <c r="AB276" s="210"/>
      <c r="AC276" s="210"/>
      <c r="AD276" s="210"/>
      <c r="AE276" s="210"/>
      <c r="AF276" s="210"/>
      <c r="AG276" s="210" t="s">
        <v>175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17"/>
      <c r="B277" s="218"/>
      <c r="C277" s="261" t="s">
        <v>461</v>
      </c>
      <c r="D277" s="260"/>
      <c r="E277" s="260"/>
      <c r="F277" s="260"/>
      <c r="G277" s="26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212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17"/>
      <c r="B278" s="218"/>
      <c r="C278" s="262" t="s">
        <v>462</v>
      </c>
      <c r="D278" s="254"/>
      <c r="E278" s="255">
        <v>27.1</v>
      </c>
      <c r="F278" s="220"/>
      <c r="G278" s="220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10"/>
      <c r="AA278" s="210"/>
      <c r="AB278" s="210"/>
      <c r="AC278" s="210"/>
      <c r="AD278" s="210"/>
      <c r="AE278" s="210"/>
      <c r="AF278" s="210"/>
      <c r="AG278" s="210" t="s">
        <v>214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">
      <c r="A279" s="217"/>
      <c r="B279" s="218"/>
      <c r="C279" s="262" t="s">
        <v>463</v>
      </c>
      <c r="D279" s="254"/>
      <c r="E279" s="255">
        <v>6.3</v>
      </c>
      <c r="F279" s="220"/>
      <c r="G279" s="220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20"/>
      <c r="Z279" s="210"/>
      <c r="AA279" s="210"/>
      <c r="AB279" s="210"/>
      <c r="AC279" s="210"/>
      <c r="AD279" s="210"/>
      <c r="AE279" s="210"/>
      <c r="AF279" s="210"/>
      <c r="AG279" s="210" t="s">
        <v>214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">
      <c r="A280" s="217"/>
      <c r="B280" s="218"/>
      <c r="C280" s="262" t="s">
        <v>464</v>
      </c>
      <c r="D280" s="254"/>
      <c r="E280" s="255">
        <v>52.3</v>
      </c>
      <c r="F280" s="220"/>
      <c r="G280" s="220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10"/>
      <c r="AA280" s="210"/>
      <c r="AB280" s="210"/>
      <c r="AC280" s="210"/>
      <c r="AD280" s="210"/>
      <c r="AE280" s="210"/>
      <c r="AF280" s="210"/>
      <c r="AG280" s="210" t="s">
        <v>214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">
      <c r="A281" s="217"/>
      <c r="B281" s="218"/>
      <c r="C281" s="262" t="s">
        <v>465</v>
      </c>
      <c r="D281" s="254"/>
      <c r="E281" s="255">
        <v>3.8</v>
      </c>
      <c r="F281" s="220"/>
      <c r="G281" s="220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20"/>
      <c r="Z281" s="210"/>
      <c r="AA281" s="210"/>
      <c r="AB281" s="210"/>
      <c r="AC281" s="210"/>
      <c r="AD281" s="210"/>
      <c r="AE281" s="210"/>
      <c r="AF281" s="210"/>
      <c r="AG281" s="210" t="s">
        <v>214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">
      <c r="A282" s="217"/>
      <c r="B282" s="218"/>
      <c r="C282" s="262" t="s">
        <v>466</v>
      </c>
      <c r="D282" s="254"/>
      <c r="E282" s="255">
        <v>4.2</v>
      </c>
      <c r="F282" s="220"/>
      <c r="G282" s="220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214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">
      <c r="A283" s="217"/>
      <c r="B283" s="218"/>
      <c r="C283" s="262" t="s">
        <v>467</v>
      </c>
      <c r="D283" s="254"/>
      <c r="E283" s="255">
        <v>1.6</v>
      </c>
      <c r="F283" s="220"/>
      <c r="G283" s="220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10"/>
      <c r="AA283" s="210"/>
      <c r="AB283" s="210"/>
      <c r="AC283" s="210"/>
      <c r="AD283" s="210"/>
      <c r="AE283" s="210"/>
      <c r="AF283" s="210"/>
      <c r="AG283" s="210" t="s">
        <v>214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">
      <c r="A284" s="217"/>
      <c r="B284" s="218"/>
      <c r="C284" s="262" t="s">
        <v>468</v>
      </c>
      <c r="D284" s="254"/>
      <c r="E284" s="255">
        <v>2.5</v>
      </c>
      <c r="F284" s="220"/>
      <c r="G284" s="220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20"/>
      <c r="Z284" s="210"/>
      <c r="AA284" s="210"/>
      <c r="AB284" s="210"/>
      <c r="AC284" s="210"/>
      <c r="AD284" s="210"/>
      <c r="AE284" s="210"/>
      <c r="AF284" s="210"/>
      <c r="AG284" s="210" t="s">
        <v>214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62" t="s">
        <v>469</v>
      </c>
      <c r="D285" s="254"/>
      <c r="E285" s="255">
        <v>0.4</v>
      </c>
      <c r="F285" s="220"/>
      <c r="G285" s="22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214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17"/>
      <c r="B286" s="218"/>
      <c r="C286" s="262" t="s">
        <v>470</v>
      </c>
      <c r="D286" s="254"/>
      <c r="E286" s="255">
        <v>1.9</v>
      </c>
      <c r="F286" s="220"/>
      <c r="G286" s="220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20"/>
      <c r="Z286" s="210"/>
      <c r="AA286" s="210"/>
      <c r="AB286" s="210"/>
      <c r="AC286" s="210"/>
      <c r="AD286" s="210"/>
      <c r="AE286" s="210"/>
      <c r="AF286" s="210"/>
      <c r="AG286" s="210" t="s">
        <v>214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">
      <c r="A287" s="217"/>
      <c r="B287" s="218"/>
      <c r="C287" s="262" t="s">
        <v>469</v>
      </c>
      <c r="D287" s="254"/>
      <c r="E287" s="255">
        <v>0.4</v>
      </c>
      <c r="F287" s="220"/>
      <c r="G287" s="220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214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ht="22.5" outlineLevel="1" x14ac:dyDescent="0.2">
      <c r="A288" s="229">
        <v>50</v>
      </c>
      <c r="B288" s="230" t="s">
        <v>471</v>
      </c>
      <c r="C288" s="247" t="s">
        <v>472</v>
      </c>
      <c r="D288" s="231" t="s">
        <v>439</v>
      </c>
      <c r="E288" s="232">
        <v>2</v>
      </c>
      <c r="F288" s="233"/>
      <c r="G288" s="234">
        <f>ROUND(E288*F288,2)</f>
        <v>0</v>
      </c>
      <c r="H288" s="233"/>
      <c r="I288" s="234">
        <f>ROUND(E288*H288,2)</f>
        <v>0</v>
      </c>
      <c r="J288" s="233"/>
      <c r="K288" s="234">
        <f>ROUND(E288*J288,2)</f>
        <v>0</v>
      </c>
      <c r="L288" s="234">
        <v>21</v>
      </c>
      <c r="M288" s="234">
        <f>G288*(1+L288/100)</f>
        <v>0</v>
      </c>
      <c r="N288" s="232">
        <v>3.0000000000000001E-5</v>
      </c>
      <c r="O288" s="232">
        <f>ROUND(E288*N288,2)</f>
        <v>0</v>
      </c>
      <c r="P288" s="232">
        <v>0</v>
      </c>
      <c r="Q288" s="232">
        <f>ROUND(E288*P288,2)</f>
        <v>0</v>
      </c>
      <c r="R288" s="234" t="s">
        <v>354</v>
      </c>
      <c r="S288" s="234" t="s">
        <v>140</v>
      </c>
      <c r="T288" s="235" t="s">
        <v>140</v>
      </c>
      <c r="U288" s="220">
        <v>0.33</v>
      </c>
      <c r="V288" s="220">
        <f>ROUND(E288*U288,2)</f>
        <v>0.66</v>
      </c>
      <c r="W288" s="220"/>
      <c r="X288" s="220" t="s">
        <v>174</v>
      </c>
      <c r="Y288" s="220" t="s">
        <v>143</v>
      </c>
      <c r="Z288" s="210"/>
      <c r="AA288" s="210"/>
      <c r="AB288" s="210"/>
      <c r="AC288" s="210"/>
      <c r="AD288" s="210"/>
      <c r="AE288" s="210"/>
      <c r="AF288" s="210"/>
      <c r="AG288" s="210" t="s">
        <v>175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2" x14ac:dyDescent="0.2">
      <c r="A289" s="217"/>
      <c r="B289" s="218"/>
      <c r="C289" s="261" t="s">
        <v>355</v>
      </c>
      <c r="D289" s="260"/>
      <c r="E289" s="260"/>
      <c r="F289" s="260"/>
      <c r="G289" s="260"/>
      <c r="H289" s="220"/>
      <c r="I289" s="220"/>
      <c r="J289" s="220"/>
      <c r="K289" s="220"/>
      <c r="L289" s="220"/>
      <c r="M289" s="220"/>
      <c r="N289" s="219"/>
      <c r="O289" s="219"/>
      <c r="P289" s="219"/>
      <c r="Q289" s="219"/>
      <c r="R289" s="220"/>
      <c r="S289" s="220"/>
      <c r="T289" s="220"/>
      <c r="U289" s="220"/>
      <c r="V289" s="220"/>
      <c r="W289" s="220"/>
      <c r="X289" s="220"/>
      <c r="Y289" s="220"/>
      <c r="Z289" s="210"/>
      <c r="AA289" s="210"/>
      <c r="AB289" s="210"/>
      <c r="AC289" s="210"/>
      <c r="AD289" s="210"/>
      <c r="AE289" s="210"/>
      <c r="AF289" s="210"/>
      <c r="AG289" s="210" t="s">
        <v>212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ht="22.5" outlineLevel="1" x14ac:dyDescent="0.2">
      <c r="A290" s="229">
        <v>51</v>
      </c>
      <c r="B290" s="230" t="s">
        <v>473</v>
      </c>
      <c r="C290" s="247" t="s">
        <v>474</v>
      </c>
      <c r="D290" s="231" t="s">
        <v>439</v>
      </c>
      <c r="E290" s="232">
        <v>4</v>
      </c>
      <c r="F290" s="233"/>
      <c r="G290" s="234">
        <f>ROUND(E290*F290,2)</f>
        <v>0</v>
      </c>
      <c r="H290" s="233"/>
      <c r="I290" s="234">
        <f>ROUND(E290*H290,2)</f>
        <v>0</v>
      </c>
      <c r="J290" s="233"/>
      <c r="K290" s="234">
        <f>ROUND(E290*J290,2)</f>
        <v>0</v>
      </c>
      <c r="L290" s="234">
        <v>21</v>
      </c>
      <c r="M290" s="234">
        <f>G290*(1+L290/100)</f>
        <v>0</v>
      </c>
      <c r="N290" s="232">
        <v>3.0000000000000001E-5</v>
      </c>
      <c r="O290" s="232">
        <f>ROUND(E290*N290,2)</f>
        <v>0</v>
      </c>
      <c r="P290" s="232">
        <v>0</v>
      </c>
      <c r="Q290" s="232">
        <f>ROUND(E290*P290,2)</f>
        <v>0</v>
      </c>
      <c r="R290" s="234" t="s">
        <v>354</v>
      </c>
      <c r="S290" s="234" t="s">
        <v>140</v>
      </c>
      <c r="T290" s="235" t="s">
        <v>140</v>
      </c>
      <c r="U290" s="220">
        <v>0.3</v>
      </c>
      <c r="V290" s="220">
        <f>ROUND(E290*U290,2)</f>
        <v>1.2</v>
      </c>
      <c r="W290" s="220"/>
      <c r="X290" s="220" t="s">
        <v>174</v>
      </c>
      <c r="Y290" s="220" t="s">
        <v>143</v>
      </c>
      <c r="Z290" s="210"/>
      <c r="AA290" s="210"/>
      <c r="AB290" s="210"/>
      <c r="AC290" s="210"/>
      <c r="AD290" s="210"/>
      <c r="AE290" s="210"/>
      <c r="AF290" s="210"/>
      <c r="AG290" s="210" t="s">
        <v>175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">
      <c r="A291" s="217"/>
      <c r="B291" s="218"/>
      <c r="C291" s="261" t="s">
        <v>355</v>
      </c>
      <c r="D291" s="260"/>
      <c r="E291" s="260"/>
      <c r="F291" s="260"/>
      <c r="G291" s="26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212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ht="22.5" outlineLevel="1" x14ac:dyDescent="0.2">
      <c r="A292" s="229">
        <v>52</v>
      </c>
      <c r="B292" s="230" t="s">
        <v>475</v>
      </c>
      <c r="C292" s="247" t="s">
        <v>476</v>
      </c>
      <c r="D292" s="231" t="s">
        <v>439</v>
      </c>
      <c r="E292" s="232">
        <v>18</v>
      </c>
      <c r="F292" s="233"/>
      <c r="G292" s="234">
        <f>ROUND(E292*F292,2)</f>
        <v>0</v>
      </c>
      <c r="H292" s="233"/>
      <c r="I292" s="234">
        <f>ROUND(E292*H292,2)</f>
        <v>0</v>
      </c>
      <c r="J292" s="233"/>
      <c r="K292" s="234">
        <f>ROUND(E292*J292,2)</f>
        <v>0</v>
      </c>
      <c r="L292" s="234">
        <v>21</v>
      </c>
      <c r="M292" s="234">
        <f>G292*(1+L292/100)</f>
        <v>0</v>
      </c>
      <c r="N292" s="232">
        <v>1.0000000000000001E-5</v>
      </c>
      <c r="O292" s="232">
        <f>ROUND(E292*N292,2)</f>
        <v>0</v>
      </c>
      <c r="P292" s="232">
        <v>0</v>
      </c>
      <c r="Q292" s="232">
        <f>ROUND(E292*P292,2)</f>
        <v>0</v>
      </c>
      <c r="R292" s="234" t="s">
        <v>354</v>
      </c>
      <c r="S292" s="234" t="s">
        <v>140</v>
      </c>
      <c r="T292" s="235" t="s">
        <v>140</v>
      </c>
      <c r="U292" s="220">
        <v>0.17599999999999999</v>
      </c>
      <c r="V292" s="220">
        <f>ROUND(E292*U292,2)</f>
        <v>3.17</v>
      </c>
      <c r="W292" s="220"/>
      <c r="X292" s="220" t="s">
        <v>174</v>
      </c>
      <c r="Y292" s="220" t="s">
        <v>143</v>
      </c>
      <c r="Z292" s="210"/>
      <c r="AA292" s="210"/>
      <c r="AB292" s="210"/>
      <c r="AC292" s="210"/>
      <c r="AD292" s="210"/>
      <c r="AE292" s="210"/>
      <c r="AF292" s="210"/>
      <c r="AG292" s="210" t="s">
        <v>175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61" t="s">
        <v>355</v>
      </c>
      <c r="D293" s="260"/>
      <c r="E293" s="260"/>
      <c r="F293" s="260"/>
      <c r="G293" s="260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212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">
      <c r="A294" s="217"/>
      <c r="B294" s="218"/>
      <c r="C294" s="262" t="s">
        <v>477</v>
      </c>
      <c r="D294" s="254"/>
      <c r="E294" s="255">
        <v>18</v>
      </c>
      <c r="F294" s="220"/>
      <c r="G294" s="220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20"/>
      <c r="Z294" s="210"/>
      <c r="AA294" s="210"/>
      <c r="AB294" s="210"/>
      <c r="AC294" s="210"/>
      <c r="AD294" s="210"/>
      <c r="AE294" s="210"/>
      <c r="AF294" s="210"/>
      <c r="AG294" s="210" t="s">
        <v>214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33.75" outlineLevel="1" x14ac:dyDescent="0.2">
      <c r="A295" s="229">
        <v>53</v>
      </c>
      <c r="B295" s="230" t="s">
        <v>478</v>
      </c>
      <c r="C295" s="247" t="s">
        <v>479</v>
      </c>
      <c r="D295" s="231" t="s">
        <v>439</v>
      </c>
      <c r="E295" s="232">
        <v>1</v>
      </c>
      <c r="F295" s="233"/>
      <c r="G295" s="234">
        <f>ROUND(E295*F295,2)</f>
        <v>0</v>
      </c>
      <c r="H295" s="233"/>
      <c r="I295" s="234">
        <f>ROUND(E295*H295,2)</f>
        <v>0</v>
      </c>
      <c r="J295" s="233"/>
      <c r="K295" s="234">
        <f>ROUND(E295*J295,2)</f>
        <v>0</v>
      </c>
      <c r="L295" s="234">
        <v>21</v>
      </c>
      <c r="M295" s="234">
        <f>G295*(1+L295/100)</f>
        <v>0</v>
      </c>
      <c r="N295" s="232">
        <v>8.4999999999999995E-4</v>
      </c>
      <c r="O295" s="232">
        <f>ROUND(E295*N295,2)</f>
        <v>0</v>
      </c>
      <c r="P295" s="232">
        <v>0</v>
      </c>
      <c r="Q295" s="232">
        <f>ROUND(E295*P295,2)</f>
        <v>0</v>
      </c>
      <c r="R295" s="234" t="s">
        <v>339</v>
      </c>
      <c r="S295" s="234" t="s">
        <v>140</v>
      </c>
      <c r="T295" s="235" t="s">
        <v>140</v>
      </c>
      <c r="U295" s="220">
        <v>0</v>
      </c>
      <c r="V295" s="220">
        <f>ROUND(E295*U295,2)</f>
        <v>0</v>
      </c>
      <c r="W295" s="220"/>
      <c r="X295" s="220" t="s">
        <v>340</v>
      </c>
      <c r="Y295" s="220" t="s">
        <v>143</v>
      </c>
      <c r="Z295" s="210"/>
      <c r="AA295" s="210"/>
      <c r="AB295" s="210"/>
      <c r="AC295" s="210"/>
      <c r="AD295" s="210"/>
      <c r="AE295" s="210"/>
      <c r="AF295" s="210"/>
      <c r="AG295" s="210" t="s">
        <v>341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2" x14ac:dyDescent="0.2">
      <c r="A296" s="217"/>
      <c r="B296" s="218"/>
      <c r="C296" s="248" t="s">
        <v>480</v>
      </c>
      <c r="D296" s="236"/>
      <c r="E296" s="236"/>
      <c r="F296" s="236"/>
      <c r="G296" s="236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20"/>
      <c r="Z296" s="210"/>
      <c r="AA296" s="210"/>
      <c r="AB296" s="210"/>
      <c r="AC296" s="210"/>
      <c r="AD296" s="210"/>
      <c r="AE296" s="210"/>
      <c r="AF296" s="210"/>
      <c r="AG296" s="210" t="s">
        <v>146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ht="33.75" outlineLevel="1" x14ac:dyDescent="0.2">
      <c r="A297" s="229">
        <v>54</v>
      </c>
      <c r="B297" s="230" t="s">
        <v>481</v>
      </c>
      <c r="C297" s="247" t="s">
        <v>479</v>
      </c>
      <c r="D297" s="231" t="s">
        <v>439</v>
      </c>
      <c r="E297" s="232">
        <v>2</v>
      </c>
      <c r="F297" s="233"/>
      <c r="G297" s="234">
        <f>ROUND(E297*F297,2)</f>
        <v>0</v>
      </c>
      <c r="H297" s="233"/>
      <c r="I297" s="234">
        <f>ROUND(E297*H297,2)</f>
        <v>0</v>
      </c>
      <c r="J297" s="233"/>
      <c r="K297" s="234">
        <f>ROUND(E297*J297,2)</f>
        <v>0</v>
      </c>
      <c r="L297" s="234">
        <v>21</v>
      </c>
      <c r="M297" s="234">
        <f>G297*(1+L297/100)</f>
        <v>0</v>
      </c>
      <c r="N297" s="232">
        <v>1.6999999999999999E-3</v>
      </c>
      <c r="O297" s="232">
        <f>ROUND(E297*N297,2)</f>
        <v>0</v>
      </c>
      <c r="P297" s="232">
        <v>0</v>
      </c>
      <c r="Q297" s="232">
        <f>ROUND(E297*P297,2)</f>
        <v>0</v>
      </c>
      <c r="R297" s="234" t="s">
        <v>339</v>
      </c>
      <c r="S297" s="234" t="s">
        <v>140</v>
      </c>
      <c r="T297" s="235" t="s">
        <v>140</v>
      </c>
      <c r="U297" s="220">
        <v>0</v>
      </c>
      <c r="V297" s="220">
        <f>ROUND(E297*U297,2)</f>
        <v>0</v>
      </c>
      <c r="W297" s="220"/>
      <c r="X297" s="220" t="s">
        <v>340</v>
      </c>
      <c r="Y297" s="220" t="s">
        <v>143</v>
      </c>
      <c r="Z297" s="210"/>
      <c r="AA297" s="210"/>
      <c r="AB297" s="210"/>
      <c r="AC297" s="210"/>
      <c r="AD297" s="210"/>
      <c r="AE297" s="210"/>
      <c r="AF297" s="210"/>
      <c r="AG297" s="210" t="s">
        <v>341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">
      <c r="A298" s="217"/>
      <c r="B298" s="218"/>
      <c r="C298" s="248" t="s">
        <v>482</v>
      </c>
      <c r="D298" s="236"/>
      <c r="E298" s="236"/>
      <c r="F298" s="236"/>
      <c r="G298" s="236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20"/>
      <c r="Z298" s="210"/>
      <c r="AA298" s="210"/>
      <c r="AB298" s="210"/>
      <c r="AC298" s="210"/>
      <c r="AD298" s="210"/>
      <c r="AE298" s="210"/>
      <c r="AF298" s="210"/>
      <c r="AG298" s="210" t="s">
        <v>146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ht="33.75" outlineLevel="1" x14ac:dyDescent="0.2">
      <c r="A299" s="229">
        <v>55</v>
      </c>
      <c r="B299" s="230" t="s">
        <v>483</v>
      </c>
      <c r="C299" s="247" t="s">
        <v>479</v>
      </c>
      <c r="D299" s="231" t="s">
        <v>439</v>
      </c>
      <c r="E299" s="232">
        <v>2</v>
      </c>
      <c r="F299" s="233"/>
      <c r="G299" s="234">
        <f>ROUND(E299*F299,2)</f>
        <v>0</v>
      </c>
      <c r="H299" s="233"/>
      <c r="I299" s="234">
        <f>ROUND(E299*H299,2)</f>
        <v>0</v>
      </c>
      <c r="J299" s="233"/>
      <c r="K299" s="234">
        <f>ROUND(E299*J299,2)</f>
        <v>0</v>
      </c>
      <c r="L299" s="234">
        <v>21</v>
      </c>
      <c r="M299" s="234">
        <f>G299*(1+L299/100)</f>
        <v>0</v>
      </c>
      <c r="N299" s="232">
        <v>3.3999999999999998E-3</v>
      </c>
      <c r="O299" s="232">
        <f>ROUND(E299*N299,2)</f>
        <v>0.01</v>
      </c>
      <c r="P299" s="232">
        <v>0</v>
      </c>
      <c r="Q299" s="232">
        <f>ROUND(E299*P299,2)</f>
        <v>0</v>
      </c>
      <c r="R299" s="234" t="s">
        <v>339</v>
      </c>
      <c r="S299" s="234" t="s">
        <v>140</v>
      </c>
      <c r="T299" s="235" t="s">
        <v>140</v>
      </c>
      <c r="U299" s="220">
        <v>0</v>
      </c>
      <c r="V299" s="220">
        <f>ROUND(E299*U299,2)</f>
        <v>0</v>
      </c>
      <c r="W299" s="220"/>
      <c r="X299" s="220" t="s">
        <v>340</v>
      </c>
      <c r="Y299" s="220" t="s">
        <v>143</v>
      </c>
      <c r="Z299" s="210"/>
      <c r="AA299" s="210"/>
      <c r="AB299" s="210"/>
      <c r="AC299" s="210"/>
      <c r="AD299" s="210"/>
      <c r="AE299" s="210"/>
      <c r="AF299" s="210"/>
      <c r="AG299" s="210" t="s">
        <v>341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2" x14ac:dyDescent="0.2">
      <c r="A300" s="217"/>
      <c r="B300" s="218"/>
      <c r="C300" s="248" t="s">
        <v>484</v>
      </c>
      <c r="D300" s="236"/>
      <c r="E300" s="236"/>
      <c r="F300" s="236"/>
      <c r="G300" s="236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20"/>
      <c r="Z300" s="210"/>
      <c r="AA300" s="210"/>
      <c r="AB300" s="210"/>
      <c r="AC300" s="210"/>
      <c r="AD300" s="210"/>
      <c r="AE300" s="210"/>
      <c r="AF300" s="210"/>
      <c r="AG300" s="210" t="s">
        <v>146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ht="33.75" outlineLevel="1" x14ac:dyDescent="0.2">
      <c r="A301" s="229">
        <v>56</v>
      </c>
      <c r="B301" s="230" t="s">
        <v>485</v>
      </c>
      <c r="C301" s="247" t="s">
        <v>479</v>
      </c>
      <c r="D301" s="231" t="s">
        <v>439</v>
      </c>
      <c r="E301" s="232">
        <v>2</v>
      </c>
      <c r="F301" s="233"/>
      <c r="G301" s="234">
        <f>ROUND(E301*F301,2)</f>
        <v>0</v>
      </c>
      <c r="H301" s="233"/>
      <c r="I301" s="234">
        <f>ROUND(E301*H301,2)</f>
        <v>0</v>
      </c>
      <c r="J301" s="233"/>
      <c r="K301" s="234">
        <f>ROUND(E301*J301,2)</f>
        <v>0</v>
      </c>
      <c r="L301" s="234">
        <v>21</v>
      </c>
      <c r="M301" s="234">
        <f>G301*(1+L301/100)</f>
        <v>0</v>
      </c>
      <c r="N301" s="232">
        <v>5.1000000000000004E-3</v>
      </c>
      <c r="O301" s="232">
        <f>ROUND(E301*N301,2)</f>
        <v>0.01</v>
      </c>
      <c r="P301" s="232">
        <v>0</v>
      </c>
      <c r="Q301" s="232">
        <f>ROUND(E301*P301,2)</f>
        <v>0</v>
      </c>
      <c r="R301" s="234" t="s">
        <v>339</v>
      </c>
      <c r="S301" s="234" t="s">
        <v>140</v>
      </c>
      <c r="T301" s="235" t="s">
        <v>140</v>
      </c>
      <c r="U301" s="220">
        <v>0</v>
      </c>
      <c r="V301" s="220">
        <f>ROUND(E301*U301,2)</f>
        <v>0</v>
      </c>
      <c r="W301" s="220"/>
      <c r="X301" s="220" t="s">
        <v>340</v>
      </c>
      <c r="Y301" s="220" t="s">
        <v>143</v>
      </c>
      <c r="Z301" s="210"/>
      <c r="AA301" s="210"/>
      <c r="AB301" s="210"/>
      <c r="AC301" s="210"/>
      <c r="AD301" s="210"/>
      <c r="AE301" s="210"/>
      <c r="AF301" s="210"/>
      <c r="AG301" s="210" t="s">
        <v>341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2" x14ac:dyDescent="0.2">
      <c r="A302" s="217"/>
      <c r="B302" s="218"/>
      <c r="C302" s="248" t="s">
        <v>486</v>
      </c>
      <c r="D302" s="236"/>
      <c r="E302" s="236"/>
      <c r="F302" s="236"/>
      <c r="G302" s="236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10"/>
      <c r="AA302" s="210"/>
      <c r="AB302" s="210"/>
      <c r="AC302" s="210"/>
      <c r="AD302" s="210"/>
      <c r="AE302" s="210"/>
      <c r="AF302" s="210"/>
      <c r="AG302" s="210" t="s">
        <v>146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ht="33.75" outlineLevel="1" x14ac:dyDescent="0.2">
      <c r="A303" s="229">
        <v>57</v>
      </c>
      <c r="B303" s="230" t="s">
        <v>487</v>
      </c>
      <c r="C303" s="247" t="s">
        <v>479</v>
      </c>
      <c r="D303" s="231" t="s">
        <v>439</v>
      </c>
      <c r="E303" s="232">
        <v>2</v>
      </c>
      <c r="F303" s="233"/>
      <c r="G303" s="234">
        <f>ROUND(E303*F303,2)</f>
        <v>0</v>
      </c>
      <c r="H303" s="233"/>
      <c r="I303" s="234">
        <f>ROUND(E303*H303,2)</f>
        <v>0</v>
      </c>
      <c r="J303" s="233"/>
      <c r="K303" s="234">
        <f>ROUND(E303*J303,2)</f>
        <v>0</v>
      </c>
      <c r="L303" s="234">
        <v>21</v>
      </c>
      <c r="M303" s="234">
        <f>G303*(1+L303/100)</f>
        <v>0</v>
      </c>
      <c r="N303" s="232">
        <v>8.5000000000000006E-3</v>
      </c>
      <c r="O303" s="232">
        <f>ROUND(E303*N303,2)</f>
        <v>0.02</v>
      </c>
      <c r="P303" s="232">
        <v>0</v>
      </c>
      <c r="Q303" s="232">
        <f>ROUND(E303*P303,2)</f>
        <v>0</v>
      </c>
      <c r="R303" s="234" t="s">
        <v>339</v>
      </c>
      <c r="S303" s="234" t="s">
        <v>140</v>
      </c>
      <c r="T303" s="235" t="s">
        <v>140</v>
      </c>
      <c r="U303" s="220">
        <v>0</v>
      </c>
      <c r="V303" s="220">
        <f>ROUND(E303*U303,2)</f>
        <v>0</v>
      </c>
      <c r="W303" s="220"/>
      <c r="X303" s="220" t="s">
        <v>340</v>
      </c>
      <c r="Y303" s="220" t="s">
        <v>143</v>
      </c>
      <c r="Z303" s="210"/>
      <c r="AA303" s="210"/>
      <c r="AB303" s="210"/>
      <c r="AC303" s="210"/>
      <c r="AD303" s="210"/>
      <c r="AE303" s="210"/>
      <c r="AF303" s="210"/>
      <c r="AG303" s="210" t="s">
        <v>341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">
      <c r="A304" s="217"/>
      <c r="B304" s="218"/>
      <c r="C304" s="248" t="s">
        <v>488</v>
      </c>
      <c r="D304" s="236"/>
      <c r="E304" s="236"/>
      <c r="F304" s="236"/>
      <c r="G304" s="236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146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ht="33.75" outlineLevel="1" x14ac:dyDescent="0.2">
      <c r="A305" s="229">
        <v>58</v>
      </c>
      <c r="B305" s="230" t="s">
        <v>489</v>
      </c>
      <c r="C305" s="247" t="s">
        <v>490</v>
      </c>
      <c r="D305" s="231" t="s">
        <v>439</v>
      </c>
      <c r="E305" s="232">
        <v>5</v>
      </c>
      <c r="F305" s="233"/>
      <c r="G305" s="234">
        <f>ROUND(E305*F305,2)</f>
        <v>0</v>
      </c>
      <c r="H305" s="233"/>
      <c r="I305" s="234">
        <f>ROUND(E305*H305,2)</f>
        <v>0</v>
      </c>
      <c r="J305" s="233"/>
      <c r="K305" s="234">
        <f>ROUND(E305*J305,2)</f>
        <v>0</v>
      </c>
      <c r="L305" s="234">
        <v>21</v>
      </c>
      <c r="M305" s="234">
        <f>G305*(1+L305/100)</f>
        <v>0</v>
      </c>
      <c r="N305" s="232">
        <v>1.2999999999999999E-3</v>
      </c>
      <c r="O305" s="232">
        <f>ROUND(E305*N305,2)</f>
        <v>0.01</v>
      </c>
      <c r="P305" s="232">
        <v>0</v>
      </c>
      <c r="Q305" s="232">
        <f>ROUND(E305*P305,2)</f>
        <v>0</v>
      </c>
      <c r="R305" s="234" t="s">
        <v>339</v>
      </c>
      <c r="S305" s="234" t="s">
        <v>140</v>
      </c>
      <c r="T305" s="235" t="s">
        <v>140</v>
      </c>
      <c r="U305" s="220">
        <v>0</v>
      </c>
      <c r="V305" s="220">
        <f>ROUND(E305*U305,2)</f>
        <v>0</v>
      </c>
      <c r="W305" s="220"/>
      <c r="X305" s="220" t="s">
        <v>340</v>
      </c>
      <c r="Y305" s="220" t="s">
        <v>143</v>
      </c>
      <c r="Z305" s="210"/>
      <c r="AA305" s="210"/>
      <c r="AB305" s="210"/>
      <c r="AC305" s="210"/>
      <c r="AD305" s="210"/>
      <c r="AE305" s="210"/>
      <c r="AF305" s="210"/>
      <c r="AG305" s="210" t="s">
        <v>341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2" x14ac:dyDescent="0.2">
      <c r="A306" s="217"/>
      <c r="B306" s="218"/>
      <c r="C306" s="248" t="s">
        <v>491</v>
      </c>
      <c r="D306" s="236"/>
      <c r="E306" s="236"/>
      <c r="F306" s="236"/>
      <c r="G306" s="236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20"/>
      <c r="Z306" s="210"/>
      <c r="AA306" s="210"/>
      <c r="AB306" s="210"/>
      <c r="AC306" s="210"/>
      <c r="AD306" s="210"/>
      <c r="AE306" s="210"/>
      <c r="AF306" s="210"/>
      <c r="AG306" s="210" t="s">
        <v>146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33.75" outlineLevel="1" x14ac:dyDescent="0.2">
      <c r="A307" s="229">
        <v>59</v>
      </c>
      <c r="B307" s="230" t="s">
        <v>492</v>
      </c>
      <c r="C307" s="247" t="s">
        <v>490</v>
      </c>
      <c r="D307" s="231" t="s">
        <v>439</v>
      </c>
      <c r="E307" s="232">
        <v>3</v>
      </c>
      <c r="F307" s="233"/>
      <c r="G307" s="234">
        <f>ROUND(E307*F307,2)</f>
        <v>0</v>
      </c>
      <c r="H307" s="233"/>
      <c r="I307" s="234">
        <f>ROUND(E307*H307,2)</f>
        <v>0</v>
      </c>
      <c r="J307" s="233"/>
      <c r="K307" s="234">
        <f>ROUND(E307*J307,2)</f>
        <v>0</v>
      </c>
      <c r="L307" s="234">
        <v>21</v>
      </c>
      <c r="M307" s="234">
        <f>G307*(1+L307/100)</f>
        <v>0</v>
      </c>
      <c r="N307" s="232">
        <v>2.5999999999999999E-3</v>
      </c>
      <c r="O307" s="232">
        <f>ROUND(E307*N307,2)</f>
        <v>0.01</v>
      </c>
      <c r="P307" s="232">
        <v>0</v>
      </c>
      <c r="Q307" s="232">
        <f>ROUND(E307*P307,2)</f>
        <v>0</v>
      </c>
      <c r="R307" s="234" t="s">
        <v>339</v>
      </c>
      <c r="S307" s="234" t="s">
        <v>140</v>
      </c>
      <c r="T307" s="235" t="s">
        <v>140</v>
      </c>
      <c r="U307" s="220">
        <v>0</v>
      </c>
      <c r="V307" s="220">
        <f>ROUND(E307*U307,2)</f>
        <v>0</v>
      </c>
      <c r="W307" s="220"/>
      <c r="X307" s="220" t="s">
        <v>340</v>
      </c>
      <c r="Y307" s="220" t="s">
        <v>143</v>
      </c>
      <c r="Z307" s="210"/>
      <c r="AA307" s="210"/>
      <c r="AB307" s="210"/>
      <c r="AC307" s="210"/>
      <c r="AD307" s="210"/>
      <c r="AE307" s="210"/>
      <c r="AF307" s="210"/>
      <c r="AG307" s="210" t="s">
        <v>341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2" x14ac:dyDescent="0.2">
      <c r="A308" s="217"/>
      <c r="B308" s="218"/>
      <c r="C308" s="248" t="s">
        <v>493</v>
      </c>
      <c r="D308" s="236"/>
      <c r="E308" s="236"/>
      <c r="F308" s="236"/>
      <c r="G308" s="236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10"/>
      <c r="AA308" s="210"/>
      <c r="AB308" s="210"/>
      <c r="AC308" s="210"/>
      <c r="AD308" s="210"/>
      <c r="AE308" s="210"/>
      <c r="AF308" s="210"/>
      <c r="AG308" s="210" t="s">
        <v>146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33.75" outlineLevel="1" x14ac:dyDescent="0.2">
      <c r="A309" s="229">
        <v>60</v>
      </c>
      <c r="B309" s="230" t="s">
        <v>494</v>
      </c>
      <c r="C309" s="247" t="s">
        <v>490</v>
      </c>
      <c r="D309" s="231" t="s">
        <v>439</v>
      </c>
      <c r="E309" s="232">
        <v>4</v>
      </c>
      <c r="F309" s="233"/>
      <c r="G309" s="234">
        <f>ROUND(E309*F309,2)</f>
        <v>0</v>
      </c>
      <c r="H309" s="233"/>
      <c r="I309" s="234">
        <f>ROUND(E309*H309,2)</f>
        <v>0</v>
      </c>
      <c r="J309" s="233"/>
      <c r="K309" s="234">
        <f>ROUND(E309*J309,2)</f>
        <v>0</v>
      </c>
      <c r="L309" s="234">
        <v>21</v>
      </c>
      <c r="M309" s="234">
        <f>G309*(1+L309/100)</f>
        <v>0</v>
      </c>
      <c r="N309" s="232">
        <v>5.1999999999999998E-3</v>
      </c>
      <c r="O309" s="232">
        <f>ROUND(E309*N309,2)</f>
        <v>0.02</v>
      </c>
      <c r="P309" s="232">
        <v>0</v>
      </c>
      <c r="Q309" s="232">
        <f>ROUND(E309*P309,2)</f>
        <v>0</v>
      </c>
      <c r="R309" s="234" t="s">
        <v>339</v>
      </c>
      <c r="S309" s="234" t="s">
        <v>140</v>
      </c>
      <c r="T309" s="235" t="s">
        <v>140</v>
      </c>
      <c r="U309" s="220">
        <v>0</v>
      </c>
      <c r="V309" s="220">
        <f>ROUND(E309*U309,2)</f>
        <v>0</v>
      </c>
      <c r="W309" s="220"/>
      <c r="X309" s="220" t="s">
        <v>340</v>
      </c>
      <c r="Y309" s="220" t="s">
        <v>143</v>
      </c>
      <c r="Z309" s="210"/>
      <c r="AA309" s="210"/>
      <c r="AB309" s="210"/>
      <c r="AC309" s="210"/>
      <c r="AD309" s="210"/>
      <c r="AE309" s="210"/>
      <c r="AF309" s="210"/>
      <c r="AG309" s="210" t="s">
        <v>341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">
      <c r="A310" s="217"/>
      <c r="B310" s="218"/>
      <c r="C310" s="248" t="s">
        <v>495</v>
      </c>
      <c r="D310" s="236"/>
      <c r="E310" s="236"/>
      <c r="F310" s="236"/>
      <c r="G310" s="236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20"/>
      <c r="Z310" s="210"/>
      <c r="AA310" s="210"/>
      <c r="AB310" s="210"/>
      <c r="AC310" s="210"/>
      <c r="AD310" s="210"/>
      <c r="AE310" s="210"/>
      <c r="AF310" s="210"/>
      <c r="AG310" s="210" t="s">
        <v>146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ht="33.75" outlineLevel="1" x14ac:dyDescent="0.2">
      <c r="A311" s="229">
        <v>61</v>
      </c>
      <c r="B311" s="230" t="s">
        <v>496</v>
      </c>
      <c r="C311" s="247" t="s">
        <v>490</v>
      </c>
      <c r="D311" s="231" t="s">
        <v>439</v>
      </c>
      <c r="E311" s="232">
        <v>1</v>
      </c>
      <c r="F311" s="233"/>
      <c r="G311" s="234">
        <f>ROUND(E311*F311,2)</f>
        <v>0</v>
      </c>
      <c r="H311" s="233"/>
      <c r="I311" s="234">
        <f>ROUND(E311*H311,2)</f>
        <v>0</v>
      </c>
      <c r="J311" s="233"/>
      <c r="K311" s="234">
        <f>ROUND(E311*J311,2)</f>
        <v>0</v>
      </c>
      <c r="L311" s="234">
        <v>21</v>
      </c>
      <c r="M311" s="234">
        <f>G311*(1+L311/100)</f>
        <v>0</v>
      </c>
      <c r="N311" s="232">
        <v>7.7999999999999996E-3</v>
      </c>
      <c r="O311" s="232">
        <f>ROUND(E311*N311,2)</f>
        <v>0.01</v>
      </c>
      <c r="P311" s="232">
        <v>0</v>
      </c>
      <c r="Q311" s="232">
        <f>ROUND(E311*P311,2)</f>
        <v>0</v>
      </c>
      <c r="R311" s="234" t="s">
        <v>339</v>
      </c>
      <c r="S311" s="234" t="s">
        <v>140</v>
      </c>
      <c r="T311" s="235" t="s">
        <v>140</v>
      </c>
      <c r="U311" s="220">
        <v>0</v>
      </c>
      <c r="V311" s="220">
        <f>ROUND(E311*U311,2)</f>
        <v>0</v>
      </c>
      <c r="W311" s="220"/>
      <c r="X311" s="220" t="s">
        <v>340</v>
      </c>
      <c r="Y311" s="220" t="s">
        <v>143</v>
      </c>
      <c r="Z311" s="210"/>
      <c r="AA311" s="210"/>
      <c r="AB311" s="210"/>
      <c r="AC311" s="210"/>
      <c r="AD311" s="210"/>
      <c r="AE311" s="210"/>
      <c r="AF311" s="210"/>
      <c r="AG311" s="210" t="s">
        <v>341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">
      <c r="A312" s="217"/>
      <c r="B312" s="218"/>
      <c r="C312" s="248" t="s">
        <v>497</v>
      </c>
      <c r="D312" s="236"/>
      <c r="E312" s="236"/>
      <c r="F312" s="236"/>
      <c r="G312" s="236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20"/>
      <c r="Z312" s="210"/>
      <c r="AA312" s="210"/>
      <c r="AB312" s="210"/>
      <c r="AC312" s="210"/>
      <c r="AD312" s="210"/>
      <c r="AE312" s="210"/>
      <c r="AF312" s="210"/>
      <c r="AG312" s="210" t="s">
        <v>146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ht="33.75" outlineLevel="1" x14ac:dyDescent="0.2">
      <c r="A313" s="229">
        <v>62</v>
      </c>
      <c r="B313" s="230" t="s">
        <v>498</v>
      </c>
      <c r="C313" s="247" t="s">
        <v>490</v>
      </c>
      <c r="D313" s="231" t="s">
        <v>439</v>
      </c>
      <c r="E313" s="232">
        <v>15</v>
      </c>
      <c r="F313" s="233"/>
      <c r="G313" s="234">
        <f>ROUND(E313*F313,2)</f>
        <v>0</v>
      </c>
      <c r="H313" s="233"/>
      <c r="I313" s="234">
        <f>ROUND(E313*H313,2)</f>
        <v>0</v>
      </c>
      <c r="J313" s="233"/>
      <c r="K313" s="234">
        <f>ROUND(E313*J313,2)</f>
        <v>0</v>
      </c>
      <c r="L313" s="234">
        <v>21</v>
      </c>
      <c r="M313" s="234">
        <f>G313*(1+L313/100)</f>
        <v>0</v>
      </c>
      <c r="N313" s="232">
        <v>1.2999999999999999E-2</v>
      </c>
      <c r="O313" s="232">
        <f>ROUND(E313*N313,2)</f>
        <v>0.2</v>
      </c>
      <c r="P313" s="232">
        <v>0</v>
      </c>
      <c r="Q313" s="232">
        <f>ROUND(E313*P313,2)</f>
        <v>0</v>
      </c>
      <c r="R313" s="234" t="s">
        <v>339</v>
      </c>
      <c r="S313" s="234" t="s">
        <v>140</v>
      </c>
      <c r="T313" s="235" t="s">
        <v>140</v>
      </c>
      <c r="U313" s="220">
        <v>0</v>
      </c>
      <c r="V313" s="220">
        <f>ROUND(E313*U313,2)</f>
        <v>0</v>
      </c>
      <c r="W313" s="220"/>
      <c r="X313" s="220" t="s">
        <v>340</v>
      </c>
      <c r="Y313" s="220" t="s">
        <v>143</v>
      </c>
      <c r="Z313" s="210"/>
      <c r="AA313" s="210"/>
      <c r="AB313" s="210"/>
      <c r="AC313" s="210"/>
      <c r="AD313" s="210"/>
      <c r="AE313" s="210"/>
      <c r="AF313" s="210"/>
      <c r="AG313" s="210" t="s">
        <v>341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2" x14ac:dyDescent="0.2">
      <c r="A314" s="217"/>
      <c r="B314" s="218"/>
      <c r="C314" s="248" t="s">
        <v>499</v>
      </c>
      <c r="D314" s="236"/>
      <c r="E314" s="236"/>
      <c r="F314" s="236"/>
      <c r="G314" s="236"/>
      <c r="H314" s="220"/>
      <c r="I314" s="220"/>
      <c r="J314" s="220"/>
      <c r="K314" s="220"/>
      <c r="L314" s="220"/>
      <c r="M314" s="220"/>
      <c r="N314" s="219"/>
      <c r="O314" s="219"/>
      <c r="P314" s="219"/>
      <c r="Q314" s="219"/>
      <c r="R314" s="220"/>
      <c r="S314" s="220"/>
      <c r="T314" s="220"/>
      <c r="U314" s="220"/>
      <c r="V314" s="220"/>
      <c r="W314" s="220"/>
      <c r="X314" s="220"/>
      <c r="Y314" s="220"/>
      <c r="Z314" s="210"/>
      <c r="AA314" s="210"/>
      <c r="AB314" s="210"/>
      <c r="AC314" s="210"/>
      <c r="AD314" s="210"/>
      <c r="AE314" s="210"/>
      <c r="AF314" s="210"/>
      <c r="AG314" s="210" t="s">
        <v>146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ht="22.5" outlineLevel="1" x14ac:dyDescent="0.2">
      <c r="A315" s="229">
        <v>63</v>
      </c>
      <c r="B315" s="230" t="s">
        <v>500</v>
      </c>
      <c r="C315" s="247" t="s">
        <v>501</v>
      </c>
      <c r="D315" s="231" t="s">
        <v>386</v>
      </c>
      <c r="E315" s="232">
        <v>70.400000000000006</v>
      </c>
      <c r="F315" s="233"/>
      <c r="G315" s="234">
        <f>ROUND(E315*F315,2)</f>
        <v>0</v>
      </c>
      <c r="H315" s="233"/>
      <c r="I315" s="234">
        <f>ROUND(E315*H315,2)</f>
        <v>0</v>
      </c>
      <c r="J315" s="233"/>
      <c r="K315" s="234">
        <f>ROUND(E315*J315,2)</f>
        <v>0</v>
      </c>
      <c r="L315" s="234">
        <v>21</v>
      </c>
      <c r="M315" s="234">
        <f>G315*(1+L315/100)</f>
        <v>0</v>
      </c>
      <c r="N315" s="232">
        <v>2.7999999999999998E-4</v>
      </c>
      <c r="O315" s="232">
        <f>ROUND(E315*N315,2)</f>
        <v>0.02</v>
      </c>
      <c r="P315" s="232">
        <v>0</v>
      </c>
      <c r="Q315" s="232">
        <f>ROUND(E315*P315,2)</f>
        <v>0</v>
      </c>
      <c r="R315" s="234" t="s">
        <v>339</v>
      </c>
      <c r="S315" s="234" t="s">
        <v>140</v>
      </c>
      <c r="T315" s="235" t="s">
        <v>140</v>
      </c>
      <c r="U315" s="220">
        <v>0</v>
      </c>
      <c r="V315" s="220">
        <f>ROUND(E315*U315,2)</f>
        <v>0</v>
      </c>
      <c r="W315" s="220"/>
      <c r="X315" s="220" t="s">
        <v>340</v>
      </c>
      <c r="Y315" s="220" t="s">
        <v>143</v>
      </c>
      <c r="Z315" s="210"/>
      <c r="AA315" s="210"/>
      <c r="AB315" s="210"/>
      <c r="AC315" s="210"/>
      <c r="AD315" s="210"/>
      <c r="AE315" s="210"/>
      <c r="AF315" s="210"/>
      <c r="AG315" s="210" t="s">
        <v>341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2" x14ac:dyDescent="0.2">
      <c r="A316" s="217"/>
      <c r="B316" s="218"/>
      <c r="C316" s="262" t="s">
        <v>502</v>
      </c>
      <c r="D316" s="254"/>
      <c r="E316" s="255">
        <v>70.400000000000006</v>
      </c>
      <c r="F316" s="220"/>
      <c r="G316" s="220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20"/>
      <c r="Z316" s="210"/>
      <c r="AA316" s="210"/>
      <c r="AB316" s="210"/>
      <c r="AC316" s="210"/>
      <c r="AD316" s="210"/>
      <c r="AE316" s="210"/>
      <c r="AF316" s="210"/>
      <c r="AG316" s="210" t="s">
        <v>214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ht="33.75" outlineLevel="1" x14ac:dyDescent="0.2">
      <c r="A317" s="239">
        <v>64</v>
      </c>
      <c r="B317" s="240" t="s">
        <v>503</v>
      </c>
      <c r="C317" s="250" t="s">
        <v>504</v>
      </c>
      <c r="D317" s="241" t="s">
        <v>439</v>
      </c>
      <c r="E317" s="242">
        <v>16</v>
      </c>
      <c r="F317" s="243"/>
      <c r="G317" s="244">
        <f>ROUND(E317*F317,2)</f>
        <v>0</v>
      </c>
      <c r="H317" s="243"/>
      <c r="I317" s="244">
        <f>ROUND(E317*H317,2)</f>
        <v>0</v>
      </c>
      <c r="J317" s="243"/>
      <c r="K317" s="244">
        <f>ROUND(E317*J317,2)</f>
        <v>0</v>
      </c>
      <c r="L317" s="244">
        <v>21</v>
      </c>
      <c r="M317" s="244">
        <f>G317*(1+L317/100)</f>
        <v>0</v>
      </c>
      <c r="N317" s="242">
        <v>3.8000000000000002E-4</v>
      </c>
      <c r="O317" s="242">
        <f>ROUND(E317*N317,2)</f>
        <v>0.01</v>
      </c>
      <c r="P317" s="242">
        <v>0</v>
      </c>
      <c r="Q317" s="242">
        <f>ROUND(E317*P317,2)</f>
        <v>0</v>
      </c>
      <c r="R317" s="244" t="s">
        <v>339</v>
      </c>
      <c r="S317" s="244" t="s">
        <v>140</v>
      </c>
      <c r="T317" s="245" t="s">
        <v>140</v>
      </c>
      <c r="U317" s="220">
        <v>0</v>
      </c>
      <c r="V317" s="220">
        <f>ROUND(E317*U317,2)</f>
        <v>0</v>
      </c>
      <c r="W317" s="220"/>
      <c r="X317" s="220" t="s">
        <v>340</v>
      </c>
      <c r="Y317" s="220" t="s">
        <v>143</v>
      </c>
      <c r="Z317" s="210"/>
      <c r="AA317" s="210"/>
      <c r="AB317" s="210"/>
      <c r="AC317" s="210"/>
      <c r="AD317" s="210"/>
      <c r="AE317" s="210"/>
      <c r="AF317" s="210"/>
      <c r="AG317" s="210" t="s">
        <v>341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ht="33.75" outlineLevel="1" x14ac:dyDescent="0.2">
      <c r="A318" s="239">
        <v>65</v>
      </c>
      <c r="B318" s="240" t="s">
        <v>505</v>
      </c>
      <c r="C318" s="250" t="s">
        <v>506</v>
      </c>
      <c r="D318" s="241" t="s">
        <v>439</v>
      </c>
      <c r="E318" s="242">
        <v>2</v>
      </c>
      <c r="F318" s="243"/>
      <c r="G318" s="244">
        <f>ROUND(E318*F318,2)</f>
        <v>0</v>
      </c>
      <c r="H318" s="243"/>
      <c r="I318" s="244">
        <f>ROUND(E318*H318,2)</f>
        <v>0</v>
      </c>
      <c r="J318" s="243"/>
      <c r="K318" s="244">
        <f>ROUND(E318*J318,2)</f>
        <v>0</v>
      </c>
      <c r="L318" s="244">
        <v>21</v>
      </c>
      <c r="M318" s="244">
        <f>G318*(1+L318/100)</f>
        <v>0</v>
      </c>
      <c r="N318" s="242">
        <v>6.6E-4</v>
      </c>
      <c r="O318" s="242">
        <f>ROUND(E318*N318,2)</f>
        <v>0</v>
      </c>
      <c r="P318" s="242">
        <v>0</v>
      </c>
      <c r="Q318" s="242">
        <f>ROUND(E318*P318,2)</f>
        <v>0</v>
      </c>
      <c r="R318" s="244" t="s">
        <v>339</v>
      </c>
      <c r="S318" s="244" t="s">
        <v>140</v>
      </c>
      <c r="T318" s="245" t="s">
        <v>140</v>
      </c>
      <c r="U318" s="220">
        <v>0</v>
      </c>
      <c r="V318" s="220">
        <f>ROUND(E318*U318,2)</f>
        <v>0</v>
      </c>
      <c r="W318" s="220"/>
      <c r="X318" s="220" t="s">
        <v>340</v>
      </c>
      <c r="Y318" s="220" t="s">
        <v>143</v>
      </c>
      <c r="Z318" s="210"/>
      <c r="AA318" s="210"/>
      <c r="AB318" s="210"/>
      <c r="AC318" s="210"/>
      <c r="AD318" s="210"/>
      <c r="AE318" s="210"/>
      <c r="AF318" s="210"/>
      <c r="AG318" s="210" t="s">
        <v>341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33.75" outlineLevel="1" x14ac:dyDescent="0.2">
      <c r="A319" s="239">
        <v>66</v>
      </c>
      <c r="B319" s="240" t="s">
        <v>507</v>
      </c>
      <c r="C319" s="250" t="s">
        <v>508</v>
      </c>
      <c r="D319" s="241" t="s">
        <v>439</v>
      </c>
      <c r="E319" s="242">
        <v>4</v>
      </c>
      <c r="F319" s="243"/>
      <c r="G319" s="244">
        <f>ROUND(E319*F319,2)</f>
        <v>0</v>
      </c>
      <c r="H319" s="243"/>
      <c r="I319" s="244">
        <f>ROUND(E319*H319,2)</f>
        <v>0</v>
      </c>
      <c r="J319" s="243"/>
      <c r="K319" s="244">
        <f>ROUND(E319*J319,2)</f>
        <v>0</v>
      </c>
      <c r="L319" s="244">
        <v>21</v>
      </c>
      <c r="M319" s="244">
        <f>G319*(1+L319/100)</f>
        <v>0</v>
      </c>
      <c r="N319" s="242">
        <v>4.2999999999999999E-4</v>
      </c>
      <c r="O319" s="242">
        <f>ROUND(E319*N319,2)</f>
        <v>0</v>
      </c>
      <c r="P319" s="242">
        <v>0</v>
      </c>
      <c r="Q319" s="242">
        <f>ROUND(E319*P319,2)</f>
        <v>0</v>
      </c>
      <c r="R319" s="244" t="s">
        <v>339</v>
      </c>
      <c r="S319" s="244" t="s">
        <v>140</v>
      </c>
      <c r="T319" s="245" t="s">
        <v>140</v>
      </c>
      <c r="U319" s="220">
        <v>0</v>
      </c>
      <c r="V319" s="220">
        <f>ROUND(E319*U319,2)</f>
        <v>0</v>
      </c>
      <c r="W319" s="220"/>
      <c r="X319" s="220" t="s">
        <v>340</v>
      </c>
      <c r="Y319" s="220" t="s">
        <v>143</v>
      </c>
      <c r="Z319" s="210"/>
      <c r="AA319" s="210"/>
      <c r="AB319" s="210"/>
      <c r="AC319" s="210"/>
      <c r="AD319" s="210"/>
      <c r="AE319" s="210"/>
      <c r="AF319" s="210"/>
      <c r="AG319" s="210" t="s">
        <v>341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ht="33.75" outlineLevel="1" x14ac:dyDescent="0.2">
      <c r="A320" s="239">
        <v>67</v>
      </c>
      <c r="B320" s="240" t="s">
        <v>509</v>
      </c>
      <c r="C320" s="250" t="s">
        <v>510</v>
      </c>
      <c r="D320" s="241" t="s">
        <v>439</v>
      </c>
      <c r="E320" s="242">
        <v>2</v>
      </c>
      <c r="F320" s="243"/>
      <c r="G320" s="244">
        <f>ROUND(E320*F320,2)</f>
        <v>0</v>
      </c>
      <c r="H320" s="243"/>
      <c r="I320" s="244">
        <f>ROUND(E320*H320,2)</f>
        <v>0</v>
      </c>
      <c r="J320" s="243"/>
      <c r="K320" s="244">
        <f>ROUND(E320*J320,2)</f>
        <v>0</v>
      </c>
      <c r="L320" s="244">
        <v>21</v>
      </c>
      <c r="M320" s="244">
        <f>G320*(1+L320/100)</f>
        <v>0</v>
      </c>
      <c r="N320" s="242">
        <v>1.15E-3</v>
      </c>
      <c r="O320" s="242">
        <f>ROUND(E320*N320,2)</f>
        <v>0</v>
      </c>
      <c r="P320" s="242">
        <v>0</v>
      </c>
      <c r="Q320" s="242">
        <f>ROUND(E320*P320,2)</f>
        <v>0</v>
      </c>
      <c r="R320" s="244" t="s">
        <v>339</v>
      </c>
      <c r="S320" s="244" t="s">
        <v>140</v>
      </c>
      <c r="T320" s="245" t="s">
        <v>140</v>
      </c>
      <c r="U320" s="220">
        <v>0</v>
      </c>
      <c r="V320" s="220">
        <f>ROUND(E320*U320,2)</f>
        <v>0</v>
      </c>
      <c r="W320" s="220"/>
      <c r="X320" s="220" t="s">
        <v>340</v>
      </c>
      <c r="Y320" s="220" t="s">
        <v>143</v>
      </c>
      <c r="Z320" s="210"/>
      <c r="AA320" s="210"/>
      <c r="AB320" s="210"/>
      <c r="AC320" s="210"/>
      <c r="AD320" s="210"/>
      <c r="AE320" s="210"/>
      <c r="AF320" s="210"/>
      <c r="AG320" s="210" t="s">
        <v>341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x14ac:dyDescent="0.2">
      <c r="A321" s="222" t="s">
        <v>135</v>
      </c>
      <c r="B321" s="223" t="s">
        <v>94</v>
      </c>
      <c r="C321" s="246" t="s">
        <v>95</v>
      </c>
      <c r="D321" s="224"/>
      <c r="E321" s="225"/>
      <c r="F321" s="226"/>
      <c r="G321" s="226">
        <f>SUMIF(AG322:AG342,"&lt;&gt;NOR",G322:G342)</f>
        <v>0</v>
      </c>
      <c r="H321" s="226"/>
      <c r="I321" s="226">
        <f>SUM(I322:I342)</f>
        <v>0</v>
      </c>
      <c r="J321" s="226"/>
      <c r="K321" s="226">
        <f>SUM(K322:K342)</f>
        <v>0</v>
      </c>
      <c r="L321" s="226"/>
      <c r="M321" s="226">
        <f>SUM(M322:M342)</f>
        <v>0</v>
      </c>
      <c r="N321" s="225"/>
      <c r="O321" s="225">
        <f>SUM(O322:O342)</f>
        <v>25.180000000000003</v>
      </c>
      <c r="P321" s="225"/>
      <c r="Q321" s="225">
        <f>SUM(Q322:Q342)</f>
        <v>0</v>
      </c>
      <c r="R321" s="226"/>
      <c r="S321" s="226"/>
      <c r="T321" s="227"/>
      <c r="U321" s="221"/>
      <c r="V321" s="221">
        <f>SUM(V322:V342)</f>
        <v>42.099999999999994</v>
      </c>
      <c r="W321" s="221"/>
      <c r="X321" s="221"/>
      <c r="Y321" s="221"/>
      <c r="AG321" t="s">
        <v>136</v>
      </c>
    </row>
    <row r="322" spans="1:60" outlineLevel="1" x14ac:dyDescent="0.2">
      <c r="A322" s="229">
        <v>68</v>
      </c>
      <c r="B322" s="230" t="s">
        <v>511</v>
      </c>
      <c r="C322" s="247" t="s">
        <v>512</v>
      </c>
      <c r="D322" s="231" t="s">
        <v>209</v>
      </c>
      <c r="E322" s="232">
        <v>10.29</v>
      </c>
      <c r="F322" s="233"/>
      <c r="G322" s="234">
        <f>ROUND(E322*F322,2)</f>
        <v>0</v>
      </c>
      <c r="H322" s="233"/>
      <c r="I322" s="234">
        <f>ROUND(E322*H322,2)</f>
        <v>0</v>
      </c>
      <c r="J322" s="233"/>
      <c r="K322" s="234">
        <f>ROUND(E322*J322,2)</f>
        <v>0</v>
      </c>
      <c r="L322" s="234">
        <v>21</v>
      </c>
      <c r="M322" s="234">
        <f>G322*(1+L322/100)</f>
        <v>0</v>
      </c>
      <c r="N322" s="232">
        <v>1.9205000000000001</v>
      </c>
      <c r="O322" s="232">
        <f>ROUND(E322*N322,2)</f>
        <v>19.760000000000002</v>
      </c>
      <c r="P322" s="232">
        <v>0</v>
      </c>
      <c r="Q322" s="232">
        <f>ROUND(E322*P322,2)</f>
        <v>0</v>
      </c>
      <c r="R322" s="234"/>
      <c r="S322" s="234" t="s">
        <v>173</v>
      </c>
      <c r="T322" s="235" t="s">
        <v>141</v>
      </c>
      <c r="U322" s="220">
        <v>0</v>
      </c>
      <c r="V322" s="220">
        <f>ROUND(E322*U322,2)</f>
        <v>0</v>
      </c>
      <c r="W322" s="220"/>
      <c r="X322" s="220" t="s">
        <v>174</v>
      </c>
      <c r="Y322" s="220" t="s">
        <v>143</v>
      </c>
      <c r="Z322" s="210"/>
      <c r="AA322" s="210"/>
      <c r="AB322" s="210"/>
      <c r="AC322" s="210"/>
      <c r="AD322" s="210"/>
      <c r="AE322" s="210"/>
      <c r="AF322" s="210"/>
      <c r="AG322" s="210" t="s">
        <v>175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2" x14ac:dyDescent="0.2">
      <c r="A323" s="217"/>
      <c r="B323" s="218"/>
      <c r="C323" s="248" t="s">
        <v>513</v>
      </c>
      <c r="D323" s="236"/>
      <c r="E323" s="236"/>
      <c r="F323" s="236"/>
      <c r="G323" s="236"/>
      <c r="H323" s="220"/>
      <c r="I323" s="220"/>
      <c r="J323" s="220"/>
      <c r="K323" s="220"/>
      <c r="L323" s="220"/>
      <c r="M323" s="220"/>
      <c r="N323" s="219"/>
      <c r="O323" s="219"/>
      <c r="P323" s="219"/>
      <c r="Q323" s="219"/>
      <c r="R323" s="220"/>
      <c r="S323" s="220"/>
      <c r="T323" s="220"/>
      <c r="U323" s="220"/>
      <c r="V323" s="220"/>
      <c r="W323" s="220"/>
      <c r="X323" s="220"/>
      <c r="Y323" s="220"/>
      <c r="Z323" s="210"/>
      <c r="AA323" s="210"/>
      <c r="AB323" s="210"/>
      <c r="AC323" s="210"/>
      <c r="AD323" s="210"/>
      <c r="AE323" s="210"/>
      <c r="AF323" s="210"/>
      <c r="AG323" s="210" t="s">
        <v>146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2" x14ac:dyDescent="0.2">
      <c r="A324" s="217"/>
      <c r="B324" s="218"/>
      <c r="C324" s="262" t="s">
        <v>514</v>
      </c>
      <c r="D324" s="254"/>
      <c r="E324" s="255">
        <v>4.12</v>
      </c>
      <c r="F324" s="220"/>
      <c r="G324" s="220"/>
      <c r="H324" s="220"/>
      <c r="I324" s="220"/>
      <c r="J324" s="220"/>
      <c r="K324" s="220"/>
      <c r="L324" s="220"/>
      <c r="M324" s="220"/>
      <c r="N324" s="219"/>
      <c r="O324" s="219"/>
      <c r="P324" s="219"/>
      <c r="Q324" s="219"/>
      <c r="R324" s="220"/>
      <c r="S324" s="220"/>
      <c r="T324" s="220"/>
      <c r="U324" s="220"/>
      <c r="V324" s="220"/>
      <c r="W324" s="220"/>
      <c r="X324" s="220"/>
      <c r="Y324" s="220"/>
      <c r="Z324" s="210"/>
      <c r="AA324" s="210"/>
      <c r="AB324" s="210"/>
      <c r="AC324" s="210"/>
      <c r="AD324" s="210"/>
      <c r="AE324" s="210"/>
      <c r="AF324" s="210"/>
      <c r="AG324" s="210" t="s">
        <v>214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17"/>
      <c r="B325" s="218"/>
      <c r="C325" s="262" t="s">
        <v>515</v>
      </c>
      <c r="D325" s="254"/>
      <c r="E325" s="255">
        <v>6.17</v>
      </c>
      <c r="F325" s="220"/>
      <c r="G325" s="220"/>
      <c r="H325" s="220"/>
      <c r="I325" s="220"/>
      <c r="J325" s="220"/>
      <c r="K325" s="220"/>
      <c r="L325" s="220"/>
      <c r="M325" s="220"/>
      <c r="N325" s="219"/>
      <c r="O325" s="219"/>
      <c r="P325" s="219"/>
      <c r="Q325" s="219"/>
      <c r="R325" s="220"/>
      <c r="S325" s="220"/>
      <c r="T325" s="220"/>
      <c r="U325" s="220"/>
      <c r="V325" s="220"/>
      <c r="W325" s="220"/>
      <c r="X325" s="220"/>
      <c r="Y325" s="220"/>
      <c r="Z325" s="210"/>
      <c r="AA325" s="210"/>
      <c r="AB325" s="210"/>
      <c r="AC325" s="210"/>
      <c r="AD325" s="210"/>
      <c r="AE325" s="210"/>
      <c r="AF325" s="210"/>
      <c r="AG325" s="210" t="s">
        <v>214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29">
        <v>69</v>
      </c>
      <c r="B326" s="230" t="s">
        <v>516</v>
      </c>
      <c r="C326" s="247" t="s">
        <v>517</v>
      </c>
      <c r="D326" s="231" t="s">
        <v>439</v>
      </c>
      <c r="E326" s="232">
        <v>140</v>
      </c>
      <c r="F326" s="233"/>
      <c r="G326" s="234">
        <f>ROUND(E326*F326,2)</f>
        <v>0</v>
      </c>
      <c r="H326" s="233"/>
      <c r="I326" s="234">
        <f>ROUND(E326*H326,2)</f>
        <v>0</v>
      </c>
      <c r="J326" s="233"/>
      <c r="K326" s="234">
        <f>ROUND(E326*J326,2)</f>
        <v>0</v>
      </c>
      <c r="L326" s="234">
        <v>21</v>
      </c>
      <c r="M326" s="234">
        <f>G326*(1+L326/100)</f>
        <v>0</v>
      </c>
      <c r="N326" s="232">
        <v>0</v>
      </c>
      <c r="O326" s="232">
        <f>ROUND(E326*N326,2)</f>
        <v>0</v>
      </c>
      <c r="P326" s="232">
        <v>0</v>
      </c>
      <c r="Q326" s="232">
        <f>ROUND(E326*P326,2)</f>
        <v>0</v>
      </c>
      <c r="R326" s="234" t="s">
        <v>354</v>
      </c>
      <c r="S326" s="234" t="s">
        <v>140</v>
      </c>
      <c r="T326" s="235" t="s">
        <v>140</v>
      </c>
      <c r="U326" s="220">
        <v>0.27</v>
      </c>
      <c r="V326" s="220">
        <f>ROUND(E326*U326,2)</f>
        <v>37.799999999999997</v>
      </c>
      <c r="W326" s="220"/>
      <c r="X326" s="220" t="s">
        <v>174</v>
      </c>
      <c r="Y326" s="220" t="s">
        <v>143</v>
      </c>
      <c r="Z326" s="210"/>
      <c r="AA326" s="210"/>
      <c r="AB326" s="210"/>
      <c r="AC326" s="210"/>
      <c r="AD326" s="210"/>
      <c r="AE326" s="210"/>
      <c r="AF326" s="210"/>
      <c r="AG326" s="210" t="s">
        <v>175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2" x14ac:dyDescent="0.2">
      <c r="A327" s="217"/>
      <c r="B327" s="218"/>
      <c r="C327" s="262" t="s">
        <v>518</v>
      </c>
      <c r="D327" s="254"/>
      <c r="E327" s="255">
        <v>140</v>
      </c>
      <c r="F327" s="220"/>
      <c r="G327" s="220"/>
      <c r="H327" s="220"/>
      <c r="I327" s="220"/>
      <c r="J327" s="220"/>
      <c r="K327" s="220"/>
      <c r="L327" s="220"/>
      <c r="M327" s="220"/>
      <c r="N327" s="219"/>
      <c r="O327" s="219"/>
      <c r="P327" s="219"/>
      <c r="Q327" s="219"/>
      <c r="R327" s="220"/>
      <c r="S327" s="220"/>
      <c r="T327" s="220"/>
      <c r="U327" s="220"/>
      <c r="V327" s="220"/>
      <c r="W327" s="220"/>
      <c r="X327" s="220"/>
      <c r="Y327" s="220"/>
      <c r="Z327" s="210"/>
      <c r="AA327" s="210"/>
      <c r="AB327" s="210"/>
      <c r="AC327" s="210"/>
      <c r="AD327" s="210"/>
      <c r="AE327" s="210"/>
      <c r="AF327" s="210"/>
      <c r="AG327" s="210" t="s">
        <v>214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29">
        <v>70</v>
      </c>
      <c r="B328" s="230" t="s">
        <v>519</v>
      </c>
      <c r="C328" s="247" t="s">
        <v>520</v>
      </c>
      <c r="D328" s="231" t="s">
        <v>263</v>
      </c>
      <c r="E328" s="232">
        <v>71.680000000000007</v>
      </c>
      <c r="F328" s="233"/>
      <c r="G328" s="234">
        <f>ROUND(E328*F328,2)</f>
        <v>0</v>
      </c>
      <c r="H328" s="233"/>
      <c r="I328" s="234">
        <f>ROUND(E328*H328,2)</f>
        <v>0</v>
      </c>
      <c r="J328" s="233"/>
      <c r="K328" s="234">
        <f>ROUND(E328*J328,2)</f>
        <v>0</v>
      </c>
      <c r="L328" s="234">
        <v>21</v>
      </c>
      <c r="M328" s="234">
        <f>G328*(1+L328/100)</f>
        <v>0</v>
      </c>
      <c r="N328" s="232">
        <v>4.0000000000000003E-5</v>
      </c>
      <c r="O328" s="232">
        <f>ROUND(E328*N328,2)</f>
        <v>0</v>
      </c>
      <c r="P328" s="232">
        <v>0</v>
      </c>
      <c r="Q328" s="232">
        <f>ROUND(E328*P328,2)</f>
        <v>0</v>
      </c>
      <c r="R328" s="234" t="s">
        <v>354</v>
      </c>
      <c r="S328" s="234" t="s">
        <v>140</v>
      </c>
      <c r="T328" s="235" t="s">
        <v>140</v>
      </c>
      <c r="U328" s="220">
        <v>0.06</v>
      </c>
      <c r="V328" s="220">
        <f>ROUND(E328*U328,2)</f>
        <v>4.3</v>
      </c>
      <c r="W328" s="220"/>
      <c r="X328" s="220" t="s">
        <v>174</v>
      </c>
      <c r="Y328" s="220" t="s">
        <v>143</v>
      </c>
      <c r="Z328" s="210"/>
      <c r="AA328" s="210"/>
      <c r="AB328" s="210"/>
      <c r="AC328" s="210"/>
      <c r="AD328" s="210"/>
      <c r="AE328" s="210"/>
      <c r="AF328" s="210"/>
      <c r="AG328" s="210" t="s">
        <v>175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2" x14ac:dyDescent="0.2">
      <c r="A329" s="217"/>
      <c r="B329" s="218"/>
      <c r="C329" s="262" t="s">
        <v>521</v>
      </c>
      <c r="D329" s="254"/>
      <c r="E329" s="255">
        <v>56.32</v>
      </c>
      <c r="F329" s="220"/>
      <c r="G329" s="220"/>
      <c r="H329" s="220"/>
      <c r="I329" s="220"/>
      <c r="J329" s="220"/>
      <c r="K329" s="220"/>
      <c r="L329" s="220"/>
      <c r="M329" s="220"/>
      <c r="N329" s="219"/>
      <c r="O329" s="219"/>
      <c r="P329" s="219"/>
      <c r="Q329" s="219"/>
      <c r="R329" s="220"/>
      <c r="S329" s="220"/>
      <c r="T329" s="220"/>
      <c r="U329" s="220"/>
      <c r="V329" s="220"/>
      <c r="W329" s="220"/>
      <c r="X329" s="220"/>
      <c r="Y329" s="220"/>
      <c r="Z329" s="210"/>
      <c r="AA329" s="210"/>
      <c r="AB329" s="210"/>
      <c r="AC329" s="210"/>
      <c r="AD329" s="210"/>
      <c r="AE329" s="210"/>
      <c r="AF329" s="210"/>
      <c r="AG329" s="210" t="s">
        <v>214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3" x14ac:dyDescent="0.2">
      <c r="A330" s="217"/>
      <c r="B330" s="218"/>
      <c r="C330" s="262" t="s">
        <v>522</v>
      </c>
      <c r="D330" s="254"/>
      <c r="E330" s="255">
        <v>15.36</v>
      </c>
      <c r="F330" s="220"/>
      <c r="G330" s="220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20"/>
      <c r="Z330" s="210"/>
      <c r="AA330" s="210"/>
      <c r="AB330" s="210"/>
      <c r="AC330" s="210"/>
      <c r="AD330" s="210"/>
      <c r="AE330" s="210"/>
      <c r="AF330" s="210"/>
      <c r="AG330" s="210" t="s">
        <v>214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29">
        <v>71</v>
      </c>
      <c r="B331" s="230" t="s">
        <v>523</v>
      </c>
      <c r="C331" s="247" t="s">
        <v>524</v>
      </c>
      <c r="D331" s="231" t="s">
        <v>439</v>
      </c>
      <c r="E331" s="232">
        <v>88</v>
      </c>
      <c r="F331" s="233"/>
      <c r="G331" s="234">
        <f>ROUND(E331*F331,2)</f>
        <v>0</v>
      </c>
      <c r="H331" s="233"/>
      <c r="I331" s="234">
        <f>ROUND(E331*H331,2)</f>
        <v>0</v>
      </c>
      <c r="J331" s="233"/>
      <c r="K331" s="234">
        <f>ROUND(E331*J331,2)</f>
        <v>0</v>
      </c>
      <c r="L331" s="234">
        <v>21</v>
      </c>
      <c r="M331" s="234">
        <f>G331*(1+L331/100)</f>
        <v>0</v>
      </c>
      <c r="N331" s="232">
        <v>1.4999999999999999E-2</v>
      </c>
      <c r="O331" s="232">
        <f>ROUND(E331*N331,2)</f>
        <v>1.32</v>
      </c>
      <c r="P331" s="232">
        <v>0</v>
      </c>
      <c r="Q331" s="232">
        <f>ROUND(E331*P331,2)</f>
        <v>0</v>
      </c>
      <c r="R331" s="234"/>
      <c r="S331" s="234" t="s">
        <v>173</v>
      </c>
      <c r="T331" s="235" t="s">
        <v>141</v>
      </c>
      <c r="U331" s="220">
        <v>0</v>
      </c>
      <c r="V331" s="220">
        <f>ROUND(E331*U331,2)</f>
        <v>0</v>
      </c>
      <c r="W331" s="220"/>
      <c r="X331" s="220" t="s">
        <v>340</v>
      </c>
      <c r="Y331" s="220" t="s">
        <v>143</v>
      </c>
      <c r="Z331" s="210"/>
      <c r="AA331" s="210"/>
      <c r="AB331" s="210"/>
      <c r="AC331" s="210"/>
      <c r="AD331" s="210"/>
      <c r="AE331" s="210"/>
      <c r="AF331" s="210"/>
      <c r="AG331" s="210" t="s">
        <v>341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2" x14ac:dyDescent="0.2">
      <c r="A332" s="217"/>
      <c r="B332" s="218"/>
      <c r="C332" s="262" t="s">
        <v>525</v>
      </c>
      <c r="D332" s="254"/>
      <c r="E332" s="255">
        <v>88</v>
      </c>
      <c r="F332" s="220"/>
      <c r="G332" s="220"/>
      <c r="H332" s="220"/>
      <c r="I332" s="220"/>
      <c r="J332" s="220"/>
      <c r="K332" s="220"/>
      <c r="L332" s="220"/>
      <c r="M332" s="220"/>
      <c r="N332" s="219"/>
      <c r="O332" s="219"/>
      <c r="P332" s="219"/>
      <c r="Q332" s="219"/>
      <c r="R332" s="220"/>
      <c r="S332" s="220"/>
      <c r="T332" s="220"/>
      <c r="U332" s="220"/>
      <c r="V332" s="220"/>
      <c r="W332" s="220"/>
      <c r="X332" s="220"/>
      <c r="Y332" s="220"/>
      <c r="Z332" s="210"/>
      <c r="AA332" s="210"/>
      <c r="AB332" s="210"/>
      <c r="AC332" s="210"/>
      <c r="AD332" s="210"/>
      <c r="AE332" s="210"/>
      <c r="AF332" s="210"/>
      <c r="AG332" s="210" t="s">
        <v>214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39">
        <v>72</v>
      </c>
      <c r="B333" s="240" t="s">
        <v>526</v>
      </c>
      <c r="C333" s="250" t="s">
        <v>527</v>
      </c>
      <c r="D333" s="241" t="s">
        <v>439</v>
      </c>
      <c r="E333" s="242">
        <v>44</v>
      </c>
      <c r="F333" s="243"/>
      <c r="G333" s="244">
        <f>ROUND(E333*F333,2)</f>
        <v>0</v>
      </c>
      <c r="H333" s="243"/>
      <c r="I333" s="244">
        <f>ROUND(E333*H333,2)</f>
        <v>0</v>
      </c>
      <c r="J333" s="243"/>
      <c r="K333" s="244">
        <f>ROUND(E333*J333,2)</f>
        <v>0</v>
      </c>
      <c r="L333" s="244">
        <v>21</v>
      </c>
      <c r="M333" s="244">
        <f>G333*(1+L333/100)</f>
        <v>0</v>
      </c>
      <c r="N333" s="242">
        <v>1.4999999999999999E-2</v>
      </c>
      <c r="O333" s="242">
        <f>ROUND(E333*N333,2)</f>
        <v>0.66</v>
      </c>
      <c r="P333" s="242">
        <v>0</v>
      </c>
      <c r="Q333" s="242">
        <f>ROUND(E333*P333,2)</f>
        <v>0</v>
      </c>
      <c r="R333" s="244"/>
      <c r="S333" s="244" t="s">
        <v>173</v>
      </c>
      <c r="T333" s="245" t="s">
        <v>141</v>
      </c>
      <c r="U333" s="220">
        <v>0</v>
      </c>
      <c r="V333" s="220">
        <f>ROUND(E333*U333,2)</f>
        <v>0</v>
      </c>
      <c r="W333" s="220"/>
      <c r="X333" s="220" t="s">
        <v>340</v>
      </c>
      <c r="Y333" s="220" t="s">
        <v>143</v>
      </c>
      <c r="Z333" s="210"/>
      <c r="AA333" s="210"/>
      <c r="AB333" s="210"/>
      <c r="AC333" s="210"/>
      <c r="AD333" s="210"/>
      <c r="AE333" s="210"/>
      <c r="AF333" s="210"/>
      <c r="AG333" s="210" t="s">
        <v>341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">
      <c r="A334" s="239">
        <v>73</v>
      </c>
      <c r="B334" s="240" t="s">
        <v>528</v>
      </c>
      <c r="C334" s="250" t="s">
        <v>529</v>
      </c>
      <c r="D334" s="241" t="s">
        <v>439</v>
      </c>
      <c r="E334" s="242">
        <v>8</v>
      </c>
      <c r="F334" s="243"/>
      <c r="G334" s="244">
        <f>ROUND(E334*F334,2)</f>
        <v>0</v>
      </c>
      <c r="H334" s="243"/>
      <c r="I334" s="244">
        <f>ROUND(E334*H334,2)</f>
        <v>0</v>
      </c>
      <c r="J334" s="243"/>
      <c r="K334" s="244">
        <f>ROUND(E334*J334,2)</f>
        <v>0</v>
      </c>
      <c r="L334" s="244">
        <v>21</v>
      </c>
      <c r="M334" s="244">
        <f>G334*(1+L334/100)</f>
        <v>0</v>
      </c>
      <c r="N334" s="242">
        <v>1.4999999999999999E-2</v>
      </c>
      <c r="O334" s="242">
        <f>ROUND(E334*N334,2)</f>
        <v>0.12</v>
      </c>
      <c r="P334" s="242">
        <v>0</v>
      </c>
      <c r="Q334" s="242">
        <f>ROUND(E334*P334,2)</f>
        <v>0</v>
      </c>
      <c r="R334" s="244"/>
      <c r="S334" s="244" t="s">
        <v>173</v>
      </c>
      <c r="T334" s="245" t="s">
        <v>141</v>
      </c>
      <c r="U334" s="220">
        <v>0</v>
      </c>
      <c r="V334" s="220">
        <f>ROUND(E334*U334,2)</f>
        <v>0</v>
      </c>
      <c r="W334" s="220"/>
      <c r="X334" s="220" t="s">
        <v>340</v>
      </c>
      <c r="Y334" s="220" t="s">
        <v>143</v>
      </c>
      <c r="Z334" s="210"/>
      <c r="AA334" s="210"/>
      <c r="AB334" s="210"/>
      <c r="AC334" s="210"/>
      <c r="AD334" s="210"/>
      <c r="AE334" s="210"/>
      <c r="AF334" s="210"/>
      <c r="AG334" s="210" t="s">
        <v>341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">
      <c r="A335" s="239">
        <v>74</v>
      </c>
      <c r="B335" s="240" t="s">
        <v>530</v>
      </c>
      <c r="C335" s="250" t="s">
        <v>531</v>
      </c>
      <c r="D335" s="241" t="s">
        <v>439</v>
      </c>
      <c r="E335" s="242">
        <v>219</v>
      </c>
      <c r="F335" s="243"/>
      <c r="G335" s="244">
        <f>ROUND(E335*F335,2)</f>
        <v>0</v>
      </c>
      <c r="H335" s="243"/>
      <c r="I335" s="244">
        <f>ROUND(E335*H335,2)</f>
        <v>0</v>
      </c>
      <c r="J335" s="243"/>
      <c r="K335" s="244">
        <f>ROUND(E335*J335,2)</f>
        <v>0</v>
      </c>
      <c r="L335" s="244">
        <v>21</v>
      </c>
      <c r="M335" s="244">
        <f>G335*(1+L335/100)</f>
        <v>0</v>
      </c>
      <c r="N335" s="242">
        <v>1.4999999999999999E-2</v>
      </c>
      <c r="O335" s="242">
        <f>ROUND(E335*N335,2)</f>
        <v>3.29</v>
      </c>
      <c r="P335" s="242">
        <v>0</v>
      </c>
      <c r="Q335" s="242">
        <f>ROUND(E335*P335,2)</f>
        <v>0</v>
      </c>
      <c r="R335" s="244"/>
      <c r="S335" s="244" t="s">
        <v>173</v>
      </c>
      <c r="T335" s="245" t="s">
        <v>141</v>
      </c>
      <c r="U335" s="220">
        <v>0</v>
      </c>
      <c r="V335" s="220">
        <f>ROUND(E335*U335,2)</f>
        <v>0</v>
      </c>
      <c r="W335" s="220"/>
      <c r="X335" s="220" t="s">
        <v>340</v>
      </c>
      <c r="Y335" s="220" t="s">
        <v>143</v>
      </c>
      <c r="Z335" s="210"/>
      <c r="AA335" s="210"/>
      <c r="AB335" s="210"/>
      <c r="AC335" s="210"/>
      <c r="AD335" s="210"/>
      <c r="AE335" s="210"/>
      <c r="AF335" s="210"/>
      <c r="AG335" s="210" t="s">
        <v>341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ht="22.5" outlineLevel="1" x14ac:dyDescent="0.2">
      <c r="A336" s="229">
        <v>75</v>
      </c>
      <c r="B336" s="230" t="s">
        <v>532</v>
      </c>
      <c r="C336" s="247" t="s">
        <v>533</v>
      </c>
      <c r="D336" s="231" t="s">
        <v>263</v>
      </c>
      <c r="E336" s="232">
        <v>86.016000000000005</v>
      </c>
      <c r="F336" s="233"/>
      <c r="G336" s="234">
        <f>ROUND(E336*F336,2)</f>
        <v>0</v>
      </c>
      <c r="H336" s="233"/>
      <c r="I336" s="234">
        <f>ROUND(E336*H336,2)</f>
        <v>0</v>
      </c>
      <c r="J336" s="233"/>
      <c r="K336" s="234">
        <f>ROUND(E336*J336,2)</f>
        <v>0</v>
      </c>
      <c r="L336" s="234">
        <v>21</v>
      </c>
      <c r="M336" s="234">
        <f>G336*(1+L336/100)</f>
        <v>0</v>
      </c>
      <c r="N336" s="232">
        <v>2.9999999999999997E-4</v>
      </c>
      <c r="O336" s="232">
        <f>ROUND(E336*N336,2)</f>
        <v>0.03</v>
      </c>
      <c r="P336" s="232">
        <v>0</v>
      </c>
      <c r="Q336" s="232">
        <f>ROUND(E336*P336,2)</f>
        <v>0</v>
      </c>
      <c r="R336" s="234" t="s">
        <v>339</v>
      </c>
      <c r="S336" s="234" t="s">
        <v>140</v>
      </c>
      <c r="T336" s="235" t="s">
        <v>140</v>
      </c>
      <c r="U336" s="220">
        <v>0</v>
      </c>
      <c r="V336" s="220">
        <f>ROUND(E336*U336,2)</f>
        <v>0</v>
      </c>
      <c r="W336" s="220"/>
      <c r="X336" s="220" t="s">
        <v>340</v>
      </c>
      <c r="Y336" s="220" t="s">
        <v>143</v>
      </c>
      <c r="Z336" s="210"/>
      <c r="AA336" s="210"/>
      <c r="AB336" s="210"/>
      <c r="AC336" s="210"/>
      <c r="AD336" s="210"/>
      <c r="AE336" s="210"/>
      <c r="AF336" s="210"/>
      <c r="AG336" s="210" t="s">
        <v>341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2" x14ac:dyDescent="0.2">
      <c r="A337" s="217"/>
      <c r="B337" s="218"/>
      <c r="C337" s="263" t="s">
        <v>244</v>
      </c>
      <c r="D337" s="256"/>
      <c r="E337" s="257"/>
      <c r="F337" s="220"/>
      <c r="G337" s="220"/>
      <c r="H337" s="220"/>
      <c r="I337" s="220"/>
      <c r="J337" s="220"/>
      <c r="K337" s="220"/>
      <c r="L337" s="220"/>
      <c r="M337" s="220"/>
      <c r="N337" s="219"/>
      <c r="O337" s="219"/>
      <c r="P337" s="219"/>
      <c r="Q337" s="219"/>
      <c r="R337" s="220"/>
      <c r="S337" s="220"/>
      <c r="T337" s="220"/>
      <c r="U337" s="220"/>
      <c r="V337" s="220"/>
      <c r="W337" s="220"/>
      <c r="X337" s="220"/>
      <c r="Y337" s="220"/>
      <c r="Z337" s="210"/>
      <c r="AA337" s="210"/>
      <c r="AB337" s="210"/>
      <c r="AC337" s="210"/>
      <c r="AD337" s="210"/>
      <c r="AE337" s="210"/>
      <c r="AF337" s="210"/>
      <c r="AG337" s="210" t="s">
        <v>214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">
      <c r="A338" s="217"/>
      <c r="B338" s="218"/>
      <c r="C338" s="264" t="s">
        <v>534</v>
      </c>
      <c r="D338" s="256"/>
      <c r="E338" s="257">
        <v>56.32</v>
      </c>
      <c r="F338" s="220"/>
      <c r="G338" s="220"/>
      <c r="H338" s="220"/>
      <c r="I338" s="220"/>
      <c r="J338" s="220"/>
      <c r="K338" s="220"/>
      <c r="L338" s="220"/>
      <c r="M338" s="220"/>
      <c r="N338" s="219"/>
      <c r="O338" s="219"/>
      <c r="P338" s="219"/>
      <c r="Q338" s="219"/>
      <c r="R338" s="220"/>
      <c r="S338" s="220"/>
      <c r="T338" s="220"/>
      <c r="U338" s="220"/>
      <c r="V338" s="220"/>
      <c r="W338" s="220"/>
      <c r="X338" s="220"/>
      <c r="Y338" s="220"/>
      <c r="Z338" s="210"/>
      <c r="AA338" s="210"/>
      <c r="AB338" s="210"/>
      <c r="AC338" s="210"/>
      <c r="AD338" s="210"/>
      <c r="AE338" s="210"/>
      <c r="AF338" s="210"/>
      <c r="AG338" s="210" t="s">
        <v>214</v>
      </c>
      <c r="AH338" s="210">
        <v>2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">
      <c r="A339" s="217"/>
      <c r="B339" s="218"/>
      <c r="C339" s="264" t="s">
        <v>535</v>
      </c>
      <c r="D339" s="256"/>
      <c r="E339" s="257">
        <v>15.36</v>
      </c>
      <c r="F339" s="220"/>
      <c r="G339" s="220"/>
      <c r="H339" s="220"/>
      <c r="I339" s="220"/>
      <c r="J339" s="220"/>
      <c r="K339" s="220"/>
      <c r="L339" s="220"/>
      <c r="M339" s="220"/>
      <c r="N339" s="219"/>
      <c r="O339" s="219"/>
      <c r="P339" s="219"/>
      <c r="Q339" s="219"/>
      <c r="R339" s="220"/>
      <c r="S339" s="220"/>
      <c r="T339" s="220"/>
      <c r="U339" s="220"/>
      <c r="V339" s="220"/>
      <c r="W339" s="220"/>
      <c r="X339" s="220"/>
      <c r="Y339" s="220"/>
      <c r="Z339" s="210"/>
      <c r="AA339" s="210"/>
      <c r="AB339" s="210"/>
      <c r="AC339" s="210"/>
      <c r="AD339" s="210"/>
      <c r="AE339" s="210"/>
      <c r="AF339" s="210"/>
      <c r="AG339" s="210" t="s">
        <v>214</v>
      </c>
      <c r="AH339" s="210">
        <v>2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17"/>
      <c r="B340" s="218"/>
      <c r="C340" s="265" t="s">
        <v>255</v>
      </c>
      <c r="D340" s="258"/>
      <c r="E340" s="259"/>
      <c r="F340" s="220"/>
      <c r="G340" s="220"/>
      <c r="H340" s="220"/>
      <c r="I340" s="220"/>
      <c r="J340" s="220"/>
      <c r="K340" s="220"/>
      <c r="L340" s="220"/>
      <c r="M340" s="220"/>
      <c r="N340" s="219"/>
      <c r="O340" s="219"/>
      <c r="P340" s="219"/>
      <c r="Q340" s="219"/>
      <c r="R340" s="220"/>
      <c r="S340" s="220"/>
      <c r="T340" s="220"/>
      <c r="U340" s="220"/>
      <c r="V340" s="220"/>
      <c r="W340" s="220"/>
      <c r="X340" s="220"/>
      <c r="Y340" s="220"/>
      <c r="Z340" s="210"/>
      <c r="AA340" s="210"/>
      <c r="AB340" s="210"/>
      <c r="AC340" s="210"/>
      <c r="AD340" s="210"/>
      <c r="AE340" s="210"/>
      <c r="AF340" s="210"/>
      <c r="AG340" s="210" t="s">
        <v>214</v>
      </c>
      <c r="AH340" s="210">
        <v>3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17"/>
      <c r="B341" s="218"/>
      <c r="C341" s="263" t="s">
        <v>256</v>
      </c>
      <c r="D341" s="256"/>
      <c r="E341" s="257"/>
      <c r="F341" s="220"/>
      <c r="G341" s="220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20"/>
      <c r="Z341" s="210"/>
      <c r="AA341" s="210"/>
      <c r="AB341" s="210"/>
      <c r="AC341" s="210"/>
      <c r="AD341" s="210"/>
      <c r="AE341" s="210"/>
      <c r="AF341" s="210"/>
      <c r="AG341" s="210" t="s">
        <v>214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">
      <c r="A342" s="217"/>
      <c r="B342" s="218"/>
      <c r="C342" s="262" t="s">
        <v>536</v>
      </c>
      <c r="D342" s="254"/>
      <c r="E342" s="255">
        <v>86.02</v>
      </c>
      <c r="F342" s="220"/>
      <c r="G342" s="220"/>
      <c r="H342" s="220"/>
      <c r="I342" s="220"/>
      <c r="J342" s="220"/>
      <c r="K342" s="220"/>
      <c r="L342" s="220"/>
      <c r="M342" s="220"/>
      <c r="N342" s="219"/>
      <c r="O342" s="219"/>
      <c r="P342" s="219"/>
      <c r="Q342" s="219"/>
      <c r="R342" s="220"/>
      <c r="S342" s="220"/>
      <c r="T342" s="220"/>
      <c r="U342" s="220"/>
      <c r="V342" s="220"/>
      <c r="W342" s="220"/>
      <c r="X342" s="220"/>
      <c r="Y342" s="220"/>
      <c r="Z342" s="210"/>
      <c r="AA342" s="210"/>
      <c r="AB342" s="210"/>
      <c r="AC342" s="210"/>
      <c r="AD342" s="210"/>
      <c r="AE342" s="210"/>
      <c r="AF342" s="210"/>
      <c r="AG342" s="210" t="s">
        <v>214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x14ac:dyDescent="0.2">
      <c r="A343" s="222" t="s">
        <v>135</v>
      </c>
      <c r="B343" s="223" t="s">
        <v>96</v>
      </c>
      <c r="C343" s="246" t="s">
        <v>97</v>
      </c>
      <c r="D343" s="224"/>
      <c r="E343" s="225"/>
      <c r="F343" s="226"/>
      <c r="G343" s="226">
        <f>SUMIF(AG344:AG421,"&lt;&gt;NOR",G344:G421)</f>
        <v>0</v>
      </c>
      <c r="H343" s="226"/>
      <c r="I343" s="226">
        <f>SUM(I344:I421)</f>
        <v>0</v>
      </c>
      <c r="J343" s="226"/>
      <c r="K343" s="226">
        <f>SUM(K344:K421)</f>
        <v>0</v>
      </c>
      <c r="L343" s="226"/>
      <c r="M343" s="226">
        <f>SUM(M344:M421)</f>
        <v>0</v>
      </c>
      <c r="N343" s="225"/>
      <c r="O343" s="225">
        <f>SUM(O344:O421)</f>
        <v>2.8600000000000003</v>
      </c>
      <c r="P343" s="225"/>
      <c r="Q343" s="225">
        <f>SUM(Q344:Q421)</f>
        <v>0</v>
      </c>
      <c r="R343" s="226"/>
      <c r="S343" s="226"/>
      <c r="T343" s="227"/>
      <c r="U343" s="221"/>
      <c r="V343" s="221">
        <f>SUM(V344:V421)</f>
        <v>20.190000000000001</v>
      </c>
      <c r="W343" s="221"/>
      <c r="X343" s="221"/>
      <c r="Y343" s="221"/>
      <c r="AG343" t="s">
        <v>136</v>
      </c>
    </row>
    <row r="344" spans="1:60" outlineLevel="1" x14ac:dyDescent="0.2">
      <c r="A344" s="229">
        <v>76</v>
      </c>
      <c r="B344" s="230" t="s">
        <v>537</v>
      </c>
      <c r="C344" s="247" t="s">
        <v>538</v>
      </c>
      <c r="D344" s="231" t="s">
        <v>439</v>
      </c>
      <c r="E344" s="232">
        <v>10</v>
      </c>
      <c r="F344" s="233"/>
      <c r="G344" s="234">
        <f>ROUND(E344*F344,2)</f>
        <v>0</v>
      </c>
      <c r="H344" s="233"/>
      <c r="I344" s="234">
        <f>ROUND(E344*H344,2)</f>
        <v>0</v>
      </c>
      <c r="J344" s="233"/>
      <c r="K344" s="234">
        <f>ROUND(E344*J344,2)</f>
        <v>0</v>
      </c>
      <c r="L344" s="234">
        <v>21</v>
      </c>
      <c r="M344" s="234">
        <f>G344*(1+L344/100)</f>
        <v>0</v>
      </c>
      <c r="N344" s="232">
        <v>0</v>
      </c>
      <c r="O344" s="232">
        <f>ROUND(E344*N344,2)</f>
        <v>0</v>
      </c>
      <c r="P344" s="232">
        <v>0</v>
      </c>
      <c r="Q344" s="232">
        <f>ROUND(E344*P344,2)</f>
        <v>0</v>
      </c>
      <c r="R344" s="234" t="s">
        <v>354</v>
      </c>
      <c r="S344" s="234" t="s">
        <v>140</v>
      </c>
      <c r="T344" s="235" t="s">
        <v>140</v>
      </c>
      <c r="U344" s="220">
        <v>0.65</v>
      </c>
      <c r="V344" s="220">
        <f>ROUND(E344*U344,2)</f>
        <v>6.5</v>
      </c>
      <c r="W344" s="220"/>
      <c r="X344" s="220" t="s">
        <v>174</v>
      </c>
      <c r="Y344" s="220" t="s">
        <v>143</v>
      </c>
      <c r="Z344" s="210"/>
      <c r="AA344" s="210"/>
      <c r="AB344" s="210"/>
      <c r="AC344" s="210"/>
      <c r="AD344" s="210"/>
      <c r="AE344" s="210"/>
      <c r="AF344" s="210"/>
      <c r="AG344" s="210" t="s">
        <v>175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2" x14ac:dyDescent="0.2">
      <c r="A345" s="217"/>
      <c r="B345" s="218"/>
      <c r="C345" s="262" t="s">
        <v>539</v>
      </c>
      <c r="D345" s="254"/>
      <c r="E345" s="255">
        <v>1</v>
      </c>
      <c r="F345" s="220"/>
      <c r="G345" s="220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20"/>
      <c r="Z345" s="210"/>
      <c r="AA345" s="210"/>
      <c r="AB345" s="210"/>
      <c r="AC345" s="210"/>
      <c r="AD345" s="210"/>
      <c r="AE345" s="210"/>
      <c r="AF345" s="210"/>
      <c r="AG345" s="210" t="s">
        <v>214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">
      <c r="A346" s="217"/>
      <c r="B346" s="218"/>
      <c r="C346" s="262" t="s">
        <v>540</v>
      </c>
      <c r="D346" s="254"/>
      <c r="E346" s="255">
        <v>1</v>
      </c>
      <c r="F346" s="220"/>
      <c r="G346" s="220"/>
      <c r="H346" s="220"/>
      <c r="I346" s="220"/>
      <c r="J346" s="220"/>
      <c r="K346" s="220"/>
      <c r="L346" s="220"/>
      <c r="M346" s="220"/>
      <c r="N346" s="219"/>
      <c r="O346" s="219"/>
      <c r="P346" s="219"/>
      <c r="Q346" s="219"/>
      <c r="R346" s="220"/>
      <c r="S346" s="220"/>
      <c r="T346" s="220"/>
      <c r="U346" s="220"/>
      <c r="V346" s="220"/>
      <c r="W346" s="220"/>
      <c r="X346" s="220"/>
      <c r="Y346" s="220"/>
      <c r="Z346" s="210"/>
      <c r="AA346" s="210"/>
      <c r="AB346" s="210"/>
      <c r="AC346" s="210"/>
      <c r="AD346" s="210"/>
      <c r="AE346" s="210"/>
      <c r="AF346" s="210"/>
      <c r="AG346" s="210" t="s">
        <v>214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">
      <c r="A347" s="217"/>
      <c r="B347" s="218"/>
      <c r="C347" s="262" t="s">
        <v>541</v>
      </c>
      <c r="D347" s="254"/>
      <c r="E347" s="255">
        <v>1</v>
      </c>
      <c r="F347" s="220"/>
      <c r="G347" s="220"/>
      <c r="H347" s="220"/>
      <c r="I347" s="220"/>
      <c r="J347" s="220"/>
      <c r="K347" s="220"/>
      <c r="L347" s="220"/>
      <c r="M347" s="220"/>
      <c r="N347" s="219"/>
      <c r="O347" s="219"/>
      <c r="P347" s="219"/>
      <c r="Q347" s="219"/>
      <c r="R347" s="220"/>
      <c r="S347" s="220"/>
      <c r="T347" s="220"/>
      <c r="U347" s="220"/>
      <c r="V347" s="220"/>
      <c r="W347" s="220"/>
      <c r="X347" s="220"/>
      <c r="Y347" s="220"/>
      <c r="Z347" s="210"/>
      <c r="AA347" s="210"/>
      <c r="AB347" s="210"/>
      <c r="AC347" s="210"/>
      <c r="AD347" s="210"/>
      <c r="AE347" s="210"/>
      <c r="AF347" s="210"/>
      <c r="AG347" s="210" t="s">
        <v>214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17"/>
      <c r="B348" s="218"/>
      <c r="C348" s="262" t="s">
        <v>542</v>
      </c>
      <c r="D348" s="254"/>
      <c r="E348" s="255">
        <v>1</v>
      </c>
      <c r="F348" s="220"/>
      <c r="G348" s="220"/>
      <c r="H348" s="220"/>
      <c r="I348" s="220"/>
      <c r="J348" s="220"/>
      <c r="K348" s="220"/>
      <c r="L348" s="220"/>
      <c r="M348" s="220"/>
      <c r="N348" s="219"/>
      <c r="O348" s="219"/>
      <c r="P348" s="219"/>
      <c r="Q348" s="219"/>
      <c r="R348" s="220"/>
      <c r="S348" s="220"/>
      <c r="T348" s="220"/>
      <c r="U348" s="220"/>
      <c r="V348" s="220"/>
      <c r="W348" s="220"/>
      <c r="X348" s="220"/>
      <c r="Y348" s="220"/>
      <c r="Z348" s="210"/>
      <c r="AA348" s="210"/>
      <c r="AB348" s="210"/>
      <c r="AC348" s="210"/>
      <c r="AD348" s="210"/>
      <c r="AE348" s="210"/>
      <c r="AF348" s="210"/>
      <c r="AG348" s="210" t="s">
        <v>214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">
      <c r="A349" s="217"/>
      <c r="B349" s="218"/>
      <c r="C349" s="262" t="s">
        <v>543</v>
      </c>
      <c r="D349" s="254"/>
      <c r="E349" s="255">
        <v>1</v>
      </c>
      <c r="F349" s="220"/>
      <c r="G349" s="220"/>
      <c r="H349" s="220"/>
      <c r="I349" s="220"/>
      <c r="J349" s="220"/>
      <c r="K349" s="220"/>
      <c r="L349" s="220"/>
      <c r="M349" s="220"/>
      <c r="N349" s="219"/>
      <c r="O349" s="219"/>
      <c r="P349" s="219"/>
      <c r="Q349" s="219"/>
      <c r="R349" s="220"/>
      <c r="S349" s="220"/>
      <c r="T349" s="220"/>
      <c r="U349" s="220"/>
      <c r="V349" s="220"/>
      <c r="W349" s="220"/>
      <c r="X349" s="220"/>
      <c r="Y349" s="220"/>
      <c r="Z349" s="210"/>
      <c r="AA349" s="210"/>
      <c r="AB349" s="210"/>
      <c r="AC349" s="210"/>
      <c r="AD349" s="210"/>
      <c r="AE349" s="210"/>
      <c r="AF349" s="210"/>
      <c r="AG349" s="210" t="s">
        <v>214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">
      <c r="A350" s="217"/>
      <c r="B350" s="218"/>
      <c r="C350" s="262" t="s">
        <v>544</v>
      </c>
      <c r="D350" s="254"/>
      <c r="E350" s="255">
        <v>1</v>
      </c>
      <c r="F350" s="220"/>
      <c r="G350" s="220"/>
      <c r="H350" s="220"/>
      <c r="I350" s="220"/>
      <c r="J350" s="220"/>
      <c r="K350" s="220"/>
      <c r="L350" s="220"/>
      <c r="M350" s="220"/>
      <c r="N350" s="219"/>
      <c r="O350" s="219"/>
      <c r="P350" s="219"/>
      <c r="Q350" s="219"/>
      <c r="R350" s="220"/>
      <c r="S350" s="220"/>
      <c r="T350" s="220"/>
      <c r="U350" s="220"/>
      <c r="V350" s="220"/>
      <c r="W350" s="220"/>
      <c r="X350" s="220"/>
      <c r="Y350" s="220"/>
      <c r="Z350" s="210"/>
      <c r="AA350" s="210"/>
      <c r="AB350" s="210"/>
      <c r="AC350" s="210"/>
      <c r="AD350" s="210"/>
      <c r="AE350" s="210"/>
      <c r="AF350" s="210"/>
      <c r="AG350" s="210" t="s">
        <v>214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3" x14ac:dyDescent="0.2">
      <c r="A351" s="217"/>
      <c r="B351" s="218"/>
      <c r="C351" s="262" t="s">
        <v>545</v>
      </c>
      <c r="D351" s="254"/>
      <c r="E351" s="255">
        <v>1</v>
      </c>
      <c r="F351" s="220"/>
      <c r="G351" s="220"/>
      <c r="H351" s="220"/>
      <c r="I351" s="220"/>
      <c r="J351" s="220"/>
      <c r="K351" s="220"/>
      <c r="L351" s="220"/>
      <c r="M351" s="220"/>
      <c r="N351" s="219"/>
      <c r="O351" s="219"/>
      <c r="P351" s="219"/>
      <c r="Q351" s="219"/>
      <c r="R351" s="220"/>
      <c r="S351" s="220"/>
      <c r="T351" s="220"/>
      <c r="U351" s="220"/>
      <c r="V351" s="220"/>
      <c r="W351" s="220"/>
      <c r="X351" s="220"/>
      <c r="Y351" s="220"/>
      <c r="Z351" s="210"/>
      <c r="AA351" s="210"/>
      <c r="AB351" s="210"/>
      <c r="AC351" s="210"/>
      <c r="AD351" s="210"/>
      <c r="AE351" s="210"/>
      <c r="AF351" s="210"/>
      <c r="AG351" s="210" t="s">
        <v>214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3" x14ac:dyDescent="0.2">
      <c r="A352" s="217"/>
      <c r="B352" s="218"/>
      <c r="C352" s="262" t="s">
        <v>546</v>
      </c>
      <c r="D352" s="254"/>
      <c r="E352" s="255">
        <v>1</v>
      </c>
      <c r="F352" s="220"/>
      <c r="G352" s="220"/>
      <c r="H352" s="220"/>
      <c r="I352" s="220"/>
      <c r="J352" s="220"/>
      <c r="K352" s="220"/>
      <c r="L352" s="220"/>
      <c r="M352" s="220"/>
      <c r="N352" s="219"/>
      <c r="O352" s="219"/>
      <c r="P352" s="219"/>
      <c r="Q352" s="219"/>
      <c r="R352" s="220"/>
      <c r="S352" s="220"/>
      <c r="T352" s="220"/>
      <c r="U352" s="220"/>
      <c r="V352" s="220"/>
      <c r="W352" s="220"/>
      <c r="X352" s="220"/>
      <c r="Y352" s="220"/>
      <c r="Z352" s="210"/>
      <c r="AA352" s="210"/>
      <c r="AB352" s="210"/>
      <c r="AC352" s="210"/>
      <c r="AD352" s="210"/>
      <c r="AE352" s="210"/>
      <c r="AF352" s="210"/>
      <c r="AG352" s="210" t="s">
        <v>214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">
      <c r="A353" s="217"/>
      <c r="B353" s="218"/>
      <c r="C353" s="262" t="s">
        <v>547</v>
      </c>
      <c r="D353" s="254"/>
      <c r="E353" s="255">
        <v>1</v>
      </c>
      <c r="F353" s="220"/>
      <c r="G353" s="220"/>
      <c r="H353" s="220"/>
      <c r="I353" s="220"/>
      <c r="J353" s="220"/>
      <c r="K353" s="220"/>
      <c r="L353" s="220"/>
      <c r="M353" s="220"/>
      <c r="N353" s="219"/>
      <c r="O353" s="219"/>
      <c r="P353" s="219"/>
      <c r="Q353" s="219"/>
      <c r="R353" s="220"/>
      <c r="S353" s="220"/>
      <c r="T353" s="220"/>
      <c r="U353" s="220"/>
      <c r="V353" s="220"/>
      <c r="W353" s="220"/>
      <c r="X353" s="220"/>
      <c r="Y353" s="220"/>
      <c r="Z353" s="210"/>
      <c r="AA353" s="210"/>
      <c r="AB353" s="210"/>
      <c r="AC353" s="210"/>
      <c r="AD353" s="210"/>
      <c r="AE353" s="210"/>
      <c r="AF353" s="210"/>
      <c r="AG353" s="210" t="s">
        <v>214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">
      <c r="A354" s="217"/>
      <c r="B354" s="218"/>
      <c r="C354" s="262" t="s">
        <v>548</v>
      </c>
      <c r="D354" s="254"/>
      <c r="E354" s="255">
        <v>1</v>
      </c>
      <c r="F354" s="220"/>
      <c r="G354" s="220"/>
      <c r="H354" s="220"/>
      <c r="I354" s="220"/>
      <c r="J354" s="220"/>
      <c r="K354" s="220"/>
      <c r="L354" s="220"/>
      <c r="M354" s="220"/>
      <c r="N354" s="219"/>
      <c r="O354" s="219"/>
      <c r="P354" s="219"/>
      <c r="Q354" s="219"/>
      <c r="R354" s="220"/>
      <c r="S354" s="220"/>
      <c r="T354" s="220"/>
      <c r="U354" s="220"/>
      <c r="V354" s="220"/>
      <c r="W354" s="220"/>
      <c r="X354" s="220"/>
      <c r="Y354" s="220"/>
      <c r="Z354" s="210"/>
      <c r="AA354" s="210"/>
      <c r="AB354" s="210"/>
      <c r="AC354" s="210"/>
      <c r="AD354" s="210"/>
      <c r="AE354" s="210"/>
      <c r="AF354" s="210"/>
      <c r="AG354" s="210" t="s">
        <v>214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">
      <c r="A355" s="229">
        <v>77</v>
      </c>
      <c r="B355" s="230" t="s">
        <v>549</v>
      </c>
      <c r="C355" s="247" t="s">
        <v>550</v>
      </c>
      <c r="D355" s="231" t="s">
        <v>439</v>
      </c>
      <c r="E355" s="232">
        <v>9</v>
      </c>
      <c r="F355" s="233"/>
      <c r="G355" s="234">
        <f>ROUND(E355*F355,2)</f>
        <v>0</v>
      </c>
      <c r="H355" s="233"/>
      <c r="I355" s="234">
        <f>ROUND(E355*H355,2)</f>
        <v>0</v>
      </c>
      <c r="J355" s="233"/>
      <c r="K355" s="234">
        <f>ROUND(E355*J355,2)</f>
        <v>0</v>
      </c>
      <c r="L355" s="234">
        <v>21</v>
      </c>
      <c r="M355" s="234">
        <f>G355*(1+L355/100)</f>
        <v>0</v>
      </c>
      <c r="N355" s="232">
        <v>7.0200000000000002E-3</v>
      </c>
      <c r="O355" s="232">
        <f>ROUND(E355*N355,2)</f>
        <v>0.06</v>
      </c>
      <c r="P355" s="232">
        <v>0</v>
      </c>
      <c r="Q355" s="232">
        <f>ROUND(E355*P355,2)</f>
        <v>0</v>
      </c>
      <c r="R355" s="234" t="s">
        <v>354</v>
      </c>
      <c r="S355" s="234" t="s">
        <v>140</v>
      </c>
      <c r="T355" s="235" t="s">
        <v>140</v>
      </c>
      <c r="U355" s="220">
        <v>1.0940000000000001</v>
      </c>
      <c r="V355" s="220">
        <f>ROUND(E355*U355,2)</f>
        <v>9.85</v>
      </c>
      <c r="W355" s="220"/>
      <c r="X355" s="220" t="s">
        <v>174</v>
      </c>
      <c r="Y355" s="220" t="s">
        <v>143</v>
      </c>
      <c r="Z355" s="210"/>
      <c r="AA355" s="210"/>
      <c r="AB355" s="210"/>
      <c r="AC355" s="210"/>
      <c r="AD355" s="210"/>
      <c r="AE355" s="210"/>
      <c r="AF355" s="210"/>
      <c r="AG355" s="210" t="s">
        <v>175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2" x14ac:dyDescent="0.2">
      <c r="A356" s="217"/>
      <c r="B356" s="218"/>
      <c r="C356" s="262" t="s">
        <v>540</v>
      </c>
      <c r="D356" s="254"/>
      <c r="E356" s="255">
        <v>1</v>
      </c>
      <c r="F356" s="220"/>
      <c r="G356" s="220"/>
      <c r="H356" s="220"/>
      <c r="I356" s="220"/>
      <c r="J356" s="220"/>
      <c r="K356" s="220"/>
      <c r="L356" s="220"/>
      <c r="M356" s="220"/>
      <c r="N356" s="219"/>
      <c r="O356" s="219"/>
      <c r="P356" s="219"/>
      <c r="Q356" s="219"/>
      <c r="R356" s="220"/>
      <c r="S356" s="220"/>
      <c r="T356" s="220"/>
      <c r="U356" s="220"/>
      <c r="V356" s="220"/>
      <c r="W356" s="220"/>
      <c r="X356" s="220"/>
      <c r="Y356" s="220"/>
      <c r="Z356" s="210"/>
      <c r="AA356" s="210"/>
      <c r="AB356" s="210"/>
      <c r="AC356" s="210"/>
      <c r="AD356" s="210"/>
      <c r="AE356" s="210"/>
      <c r="AF356" s="210"/>
      <c r="AG356" s="210" t="s">
        <v>214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">
      <c r="A357" s="217"/>
      <c r="B357" s="218"/>
      <c r="C357" s="262" t="s">
        <v>541</v>
      </c>
      <c r="D357" s="254"/>
      <c r="E357" s="255">
        <v>1</v>
      </c>
      <c r="F357" s="220"/>
      <c r="G357" s="220"/>
      <c r="H357" s="220"/>
      <c r="I357" s="220"/>
      <c r="J357" s="220"/>
      <c r="K357" s="220"/>
      <c r="L357" s="220"/>
      <c r="M357" s="220"/>
      <c r="N357" s="219"/>
      <c r="O357" s="219"/>
      <c r="P357" s="219"/>
      <c r="Q357" s="219"/>
      <c r="R357" s="220"/>
      <c r="S357" s="220"/>
      <c r="T357" s="220"/>
      <c r="U357" s="220"/>
      <c r="V357" s="220"/>
      <c r="W357" s="220"/>
      <c r="X357" s="220"/>
      <c r="Y357" s="220"/>
      <c r="Z357" s="210"/>
      <c r="AA357" s="210"/>
      <c r="AB357" s="210"/>
      <c r="AC357" s="210"/>
      <c r="AD357" s="210"/>
      <c r="AE357" s="210"/>
      <c r="AF357" s="210"/>
      <c r="AG357" s="210" t="s">
        <v>214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">
      <c r="A358" s="217"/>
      <c r="B358" s="218"/>
      <c r="C358" s="262" t="s">
        <v>542</v>
      </c>
      <c r="D358" s="254"/>
      <c r="E358" s="255">
        <v>1</v>
      </c>
      <c r="F358" s="220"/>
      <c r="G358" s="220"/>
      <c r="H358" s="220"/>
      <c r="I358" s="220"/>
      <c r="J358" s="220"/>
      <c r="K358" s="220"/>
      <c r="L358" s="220"/>
      <c r="M358" s="220"/>
      <c r="N358" s="219"/>
      <c r="O358" s="219"/>
      <c r="P358" s="219"/>
      <c r="Q358" s="219"/>
      <c r="R358" s="220"/>
      <c r="S358" s="220"/>
      <c r="T358" s="220"/>
      <c r="U358" s="220"/>
      <c r="V358" s="220"/>
      <c r="W358" s="220"/>
      <c r="X358" s="220"/>
      <c r="Y358" s="220"/>
      <c r="Z358" s="210"/>
      <c r="AA358" s="210"/>
      <c r="AB358" s="210"/>
      <c r="AC358" s="210"/>
      <c r="AD358" s="210"/>
      <c r="AE358" s="210"/>
      <c r="AF358" s="210"/>
      <c r="AG358" s="210" t="s">
        <v>214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3" x14ac:dyDescent="0.2">
      <c r="A359" s="217"/>
      <c r="B359" s="218"/>
      <c r="C359" s="262" t="s">
        <v>543</v>
      </c>
      <c r="D359" s="254"/>
      <c r="E359" s="255">
        <v>1</v>
      </c>
      <c r="F359" s="220"/>
      <c r="G359" s="220"/>
      <c r="H359" s="220"/>
      <c r="I359" s="220"/>
      <c r="J359" s="220"/>
      <c r="K359" s="220"/>
      <c r="L359" s="220"/>
      <c r="M359" s="220"/>
      <c r="N359" s="219"/>
      <c r="O359" s="219"/>
      <c r="P359" s="219"/>
      <c r="Q359" s="219"/>
      <c r="R359" s="220"/>
      <c r="S359" s="220"/>
      <c r="T359" s="220"/>
      <c r="U359" s="220"/>
      <c r="V359" s="220"/>
      <c r="W359" s="220"/>
      <c r="X359" s="220"/>
      <c r="Y359" s="220"/>
      <c r="Z359" s="210"/>
      <c r="AA359" s="210"/>
      <c r="AB359" s="210"/>
      <c r="AC359" s="210"/>
      <c r="AD359" s="210"/>
      <c r="AE359" s="210"/>
      <c r="AF359" s="210"/>
      <c r="AG359" s="210" t="s">
        <v>214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">
      <c r="A360" s="217"/>
      <c r="B360" s="218"/>
      <c r="C360" s="262" t="s">
        <v>544</v>
      </c>
      <c r="D360" s="254"/>
      <c r="E360" s="255">
        <v>1</v>
      </c>
      <c r="F360" s="220"/>
      <c r="G360" s="220"/>
      <c r="H360" s="220"/>
      <c r="I360" s="220"/>
      <c r="J360" s="220"/>
      <c r="K360" s="220"/>
      <c r="L360" s="220"/>
      <c r="M360" s="220"/>
      <c r="N360" s="219"/>
      <c r="O360" s="219"/>
      <c r="P360" s="219"/>
      <c r="Q360" s="219"/>
      <c r="R360" s="220"/>
      <c r="S360" s="220"/>
      <c r="T360" s="220"/>
      <c r="U360" s="220"/>
      <c r="V360" s="220"/>
      <c r="W360" s="220"/>
      <c r="X360" s="220"/>
      <c r="Y360" s="220"/>
      <c r="Z360" s="210"/>
      <c r="AA360" s="210"/>
      <c r="AB360" s="210"/>
      <c r="AC360" s="210"/>
      <c r="AD360" s="210"/>
      <c r="AE360" s="210"/>
      <c r="AF360" s="210"/>
      <c r="AG360" s="210" t="s">
        <v>214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">
      <c r="A361" s="217"/>
      <c r="B361" s="218"/>
      <c r="C361" s="262" t="s">
        <v>545</v>
      </c>
      <c r="D361" s="254"/>
      <c r="E361" s="255">
        <v>1</v>
      </c>
      <c r="F361" s="220"/>
      <c r="G361" s="220"/>
      <c r="H361" s="220"/>
      <c r="I361" s="220"/>
      <c r="J361" s="220"/>
      <c r="K361" s="220"/>
      <c r="L361" s="220"/>
      <c r="M361" s="220"/>
      <c r="N361" s="219"/>
      <c r="O361" s="219"/>
      <c r="P361" s="219"/>
      <c r="Q361" s="219"/>
      <c r="R361" s="220"/>
      <c r="S361" s="220"/>
      <c r="T361" s="220"/>
      <c r="U361" s="220"/>
      <c r="V361" s="220"/>
      <c r="W361" s="220"/>
      <c r="X361" s="220"/>
      <c r="Y361" s="220"/>
      <c r="Z361" s="210"/>
      <c r="AA361" s="210"/>
      <c r="AB361" s="210"/>
      <c r="AC361" s="210"/>
      <c r="AD361" s="210"/>
      <c r="AE361" s="210"/>
      <c r="AF361" s="210"/>
      <c r="AG361" s="210" t="s">
        <v>214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">
      <c r="A362" s="217"/>
      <c r="B362" s="218"/>
      <c r="C362" s="262" t="s">
        <v>546</v>
      </c>
      <c r="D362" s="254"/>
      <c r="E362" s="255">
        <v>1</v>
      </c>
      <c r="F362" s="220"/>
      <c r="G362" s="220"/>
      <c r="H362" s="220"/>
      <c r="I362" s="220"/>
      <c r="J362" s="220"/>
      <c r="K362" s="220"/>
      <c r="L362" s="220"/>
      <c r="M362" s="220"/>
      <c r="N362" s="219"/>
      <c r="O362" s="219"/>
      <c r="P362" s="219"/>
      <c r="Q362" s="219"/>
      <c r="R362" s="220"/>
      <c r="S362" s="220"/>
      <c r="T362" s="220"/>
      <c r="U362" s="220"/>
      <c r="V362" s="220"/>
      <c r="W362" s="220"/>
      <c r="X362" s="220"/>
      <c r="Y362" s="220"/>
      <c r="Z362" s="210"/>
      <c r="AA362" s="210"/>
      <c r="AB362" s="210"/>
      <c r="AC362" s="210"/>
      <c r="AD362" s="210"/>
      <c r="AE362" s="210"/>
      <c r="AF362" s="210"/>
      <c r="AG362" s="210" t="s">
        <v>214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">
      <c r="A363" s="217"/>
      <c r="B363" s="218"/>
      <c r="C363" s="262" t="s">
        <v>547</v>
      </c>
      <c r="D363" s="254"/>
      <c r="E363" s="255">
        <v>1</v>
      </c>
      <c r="F363" s="220"/>
      <c r="G363" s="220"/>
      <c r="H363" s="220"/>
      <c r="I363" s="220"/>
      <c r="J363" s="220"/>
      <c r="K363" s="220"/>
      <c r="L363" s="220"/>
      <c r="M363" s="220"/>
      <c r="N363" s="219"/>
      <c r="O363" s="219"/>
      <c r="P363" s="219"/>
      <c r="Q363" s="219"/>
      <c r="R363" s="220"/>
      <c r="S363" s="220"/>
      <c r="T363" s="220"/>
      <c r="U363" s="220"/>
      <c r="V363" s="220"/>
      <c r="W363" s="220"/>
      <c r="X363" s="220"/>
      <c r="Y363" s="220"/>
      <c r="Z363" s="210"/>
      <c r="AA363" s="210"/>
      <c r="AB363" s="210"/>
      <c r="AC363" s="210"/>
      <c r="AD363" s="210"/>
      <c r="AE363" s="210"/>
      <c r="AF363" s="210"/>
      <c r="AG363" s="210" t="s">
        <v>214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17"/>
      <c r="B364" s="218"/>
      <c r="C364" s="262" t="s">
        <v>548</v>
      </c>
      <c r="D364" s="254"/>
      <c r="E364" s="255">
        <v>1</v>
      </c>
      <c r="F364" s="220"/>
      <c r="G364" s="220"/>
      <c r="H364" s="220"/>
      <c r="I364" s="220"/>
      <c r="J364" s="220"/>
      <c r="K364" s="220"/>
      <c r="L364" s="220"/>
      <c r="M364" s="220"/>
      <c r="N364" s="219"/>
      <c r="O364" s="219"/>
      <c r="P364" s="219"/>
      <c r="Q364" s="219"/>
      <c r="R364" s="220"/>
      <c r="S364" s="220"/>
      <c r="T364" s="220"/>
      <c r="U364" s="220"/>
      <c r="V364" s="220"/>
      <c r="W364" s="220"/>
      <c r="X364" s="220"/>
      <c r="Y364" s="220"/>
      <c r="Z364" s="210"/>
      <c r="AA364" s="210"/>
      <c r="AB364" s="210"/>
      <c r="AC364" s="210"/>
      <c r="AD364" s="210"/>
      <c r="AE364" s="210"/>
      <c r="AF364" s="210"/>
      <c r="AG364" s="210" t="s">
        <v>214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29">
        <v>78</v>
      </c>
      <c r="B365" s="230" t="s">
        <v>551</v>
      </c>
      <c r="C365" s="247" t="s">
        <v>552</v>
      </c>
      <c r="D365" s="231" t="s">
        <v>386</v>
      </c>
      <c r="E365" s="232">
        <v>64</v>
      </c>
      <c r="F365" s="233"/>
      <c r="G365" s="234">
        <f>ROUND(E365*F365,2)</f>
        <v>0</v>
      </c>
      <c r="H365" s="233"/>
      <c r="I365" s="234">
        <f>ROUND(E365*H365,2)</f>
        <v>0</v>
      </c>
      <c r="J365" s="233"/>
      <c r="K365" s="234">
        <f>ROUND(E365*J365,2)</f>
        <v>0</v>
      </c>
      <c r="L365" s="234">
        <v>21</v>
      </c>
      <c r="M365" s="234">
        <f>G365*(1+L365/100)</f>
        <v>0</v>
      </c>
      <c r="N365" s="232">
        <v>0</v>
      </c>
      <c r="O365" s="232">
        <f>ROUND(E365*N365,2)</f>
        <v>0</v>
      </c>
      <c r="P365" s="232">
        <v>0</v>
      </c>
      <c r="Q365" s="232">
        <f>ROUND(E365*P365,2)</f>
        <v>0</v>
      </c>
      <c r="R365" s="234" t="s">
        <v>354</v>
      </c>
      <c r="S365" s="234" t="s">
        <v>140</v>
      </c>
      <c r="T365" s="235" t="s">
        <v>140</v>
      </c>
      <c r="U365" s="220">
        <v>2.5999999999999999E-2</v>
      </c>
      <c r="V365" s="220">
        <f>ROUND(E365*U365,2)</f>
        <v>1.66</v>
      </c>
      <c r="W365" s="220"/>
      <c r="X365" s="220" t="s">
        <v>174</v>
      </c>
      <c r="Y365" s="220" t="s">
        <v>143</v>
      </c>
      <c r="Z365" s="210"/>
      <c r="AA365" s="210"/>
      <c r="AB365" s="210"/>
      <c r="AC365" s="210"/>
      <c r="AD365" s="210"/>
      <c r="AE365" s="210"/>
      <c r="AF365" s="210"/>
      <c r="AG365" s="210" t="s">
        <v>175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2" x14ac:dyDescent="0.2">
      <c r="A366" s="217"/>
      <c r="B366" s="218"/>
      <c r="C366" s="262" t="s">
        <v>458</v>
      </c>
      <c r="D366" s="254"/>
      <c r="E366" s="255">
        <v>64</v>
      </c>
      <c r="F366" s="220"/>
      <c r="G366" s="220"/>
      <c r="H366" s="220"/>
      <c r="I366" s="220"/>
      <c r="J366" s="220"/>
      <c r="K366" s="220"/>
      <c r="L366" s="220"/>
      <c r="M366" s="220"/>
      <c r="N366" s="219"/>
      <c r="O366" s="219"/>
      <c r="P366" s="219"/>
      <c r="Q366" s="219"/>
      <c r="R366" s="220"/>
      <c r="S366" s="220"/>
      <c r="T366" s="220"/>
      <c r="U366" s="220"/>
      <c r="V366" s="220"/>
      <c r="W366" s="220"/>
      <c r="X366" s="220"/>
      <c r="Y366" s="220"/>
      <c r="Z366" s="210"/>
      <c r="AA366" s="210"/>
      <c r="AB366" s="210"/>
      <c r="AC366" s="210"/>
      <c r="AD366" s="210"/>
      <c r="AE366" s="210"/>
      <c r="AF366" s="210"/>
      <c r="AG366" s="210" t="s">
        <v>214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">
      <c r="A367" s="229">
        <v>79</v>
      </c>
      <c r="B367" s="230" t="s">
        <v>553</v>
      </c>
      <c r="C367" s="247" t="s">
        <v>554</v>
      </c>
      <c r="D367" s="231" t="s">
        <v>386</v>
      </c>
      <c r="E367" s="232">
        <v>64</v>
      </c>
      <c r="F367" s="233"/>
      <c r="G367" s="234">
        <f>ROUND(E367*F367,2)</f>
        <v>0</v>
      </c>
      <c r="H367" s="233"/>
      <c r="I367" s="234">
        <f>ROUND(E367*H367,2)</f>
        <v>0</v>
      </c>
      <c r="J367" s="233"/>
      <c r="K367" s="234">
        <f>ROUND(E367*J367,2)</f>
        <v>0</v>
      </c>
      <c r="L367" s="234">
        <v>21</v>
      </c>
      <c r="M367" s="234">
        <f>G367*(1+L367/100)</f>
        <v>0</v>
      </c>
      <c r="N367" s="232">
        <v>5.0000000000000002E-5</v>
      </c>
      <c r="O367" s="232">
        <f>ROUND(E367*N367,2)</f>
        <v>0</v>
      </c>
      <c r="P367" s="232">
        <v>0</v>
      </c>
      <c r="Q367" s="232">
        <f>ROUND(E367*P367,2)</f>
        <v>0</v>
      </c>
      <c r="R367" s="234" t="s">
        <v>354</v>
      </c>
      <c r="S367" s="234" t="s">
        <v>140</v>
      </c>
      <c r="T367" s="235" t="s">
        <v>140</v>
      </c>
      <c r="U367" s="220">
        <v>3.4000000000000002E-2</v>
      </c>
      <c r="V367" s="220">
        <f>ROUND(E367*U367,2)</f>
        <v>2.1800000000000002</v>
      </c>
      <c r="W367" s="220"/>
      <c r="X367" s="220" t="s">
        <v>174</v>
      </c>
      <c r="Y367" s="220" t="s">
        <v>143</v>
      </c>
      <c r="Z367" s="210"/>
      <c r="AA367" s="210"/>
      <c r="AB367" s="210"/>
      <c r="AC367" s="210"/>
      <c r="AD367" s="210"/>
      <c r="AE367" s="210"/>
      <c r="AF367" s="210"/>
      <c r="AG367" s="210" t="s">
        <v>175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2" x14ac:dyDescent="0.2">
      <c r="A368" s="217"/>
      <c r="B368" s="218"/>
      <c r="C368" s="262" t="s">
        <v>458</v>
      </c>
      <c r="D368" s="254"/>
      <c r="E368" s="255">
        <v>64</v>
      </c>
      <c r="F368" s="220"/>
      <c r="G368" s="220"/>
      <c r="H368" s="220"/>
      <c r="I368" s="220"/>
      <c r="J368" s="220"/>
      <c r="K368" s="220"/>
      <c r="L368" s="220"/>
      <c r="M368" s="220"/>
      <c r="N368" s="219"/>
      <c r="O368" s="219"/>
      <c r="P368" s="219"/>
      <c r="Q368" s="219"/>
      <c r="R368" s="220"/>
      <c r="S368" s="220"/>
      <c r="T368" s="220"/>
      <c r="U368" s="220"/>
      <c r="V368" s="220"/>
      <c r="W368" s="220"/>
      <c r="X368" s="220"/>
      <c r="Y368" s="220"/>
      <c r="Z368" s="210"/>
      <c r="AA368" s="210"/>
      <c r="AB368" s="210"/>
      <c r="AC368" s="210"/>
      <c r="AD368" s="210"/>
      <c r="AE368" s="210"/>
      <c r="AF368" s="210"/>
      <c r="AG368" s="210" t="s">
        <v>214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">
      <c r="A369" s="239">
        <v>80</v>
      </c>
      <c r="B369" s="240" t="s">
        <v>555</v>
      </c>
      <c r="C369" s="250" t="s">
        <v>556</v>
      </c>
      <c r="D369" s="241" t="s">
        <v>193</v>
      </c>
      <c r="E369" s="242">
        <v>1</v>
      </c>
      <c r="F369" s="243"/>
      <c r="G369" s="244">
        <f>ROUND(E369*F369,2)</f>
        <v>0</v>
      </c>
      <c r="H369" s="243"/>
      <c r="I369" s="244">
        <f>ROUND(E369*H369,2)</f>
        <v>0</v>
      </c>
      <c r="J369" s="243"/>
      <c r="K369" s="244">
        <f>ROUND(E369*J369,2)</f>
        <v>0</v>
      </c>
      <c r="L369" s="244">
        <v>21</v>
      </c>
      <c r="M369" s="244">
        <f>G369*(1+L369/100)</f>
        <v>0</v>
      </c>
      <c r="N369" s="242">
        <v>0</v>
      </c>
      <c r="O369" s="242">
        <f>ROUND(E369*N369,2)</f>
        <v>0</v>
      </c>
      <c r="P369" s="242">
        <v>0</v>
      </c>
      <c r="Q369" s="242">
        <f>ROUND(E369*P369,2)</f>
        <v>0</v>
      </c>
      <c r="R369" s="244"/>
      <c r="S369" s="244" t="s">
        <v>173</v>
      </c>
      <c r="T369" s="245" t="s">
        <v>141</v>
      </c>
      <c r="U369" s="220">
        <v>0</v>
      </c>
      <c r="V369" s="220">
        <f>ROUND(E369*U369,2)</f>
        <v>0</v>
      </c>
      <c r="W369" s="220"/>
      <c r="X369" s="220" t="s">
        <v>174</v>
      </c>
      <c r="Y369" s="220" t="s">
        <v>143</v>
      </c>
      <c r="Z369" s="210"/>
      <c r="AA369" s="210"/>
      <c r="AB369" s="210"/>
      <c r="AC369" s="210"/>
      <c r="AD369" s="210"/>
      <c r="AE369" s="210"/>
      <c r="AF369" s="210"/>
      <c r="AG369" s="210" t="s">
        <v>175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">
      <c r="A370" s="239">
        <v>81</v>
      </c>
      <c r="B370" s="240" t="s">
        <v>557</v>
      </c>
      <c r="C370" s="250" t="s">
        <v>558</v>
      </c>
      <c r="D370" s="241" t="s">
        <v>193</v>
      </c>
      <c r="E370" s="242">
        <v>1</v>
      </c>
      <c r="F370" s="243"/>
      <c r="G370" s="244">
        <f>ROUND(E370*F370,2)</f>
        <v>0</v>
      </c>
      <c r="H370" s="243"/>
      <c r="I370" s="244">
        <f>ROUND(E370*H370,2)</f>
        <v>0</v>
      </c>
      <c r="J370" s="243"/>
      <c r="K370" s="244">
        <f>ROUND(E370*J370,2)</f>
        <v>0</v>
      </c>
      <c r="L370" s="244">
        <v>21</v>
      </c>
      <c r="M370" s="244">
        <f>G370*(1+L370/100)</f>
        <v>0</v>
      </c>
      <c r="N370" s="242">
        <v>0</v>
      </c>
      <c r="O370" s="242">
        <f>ROUND(E370*N370,2)</f>
        <v>0</v>
      </c>
      <c r="P370" s="242">
        <v>0</v>
      </c>
      <c r="Q370" s="242">
        <f>ROUND(E370*P370,2)</f>
        <v>0</v>
      </c>
      <c r="R370" s="244"/>
      <c r="S370" s="244" t="s">
        <v>173</v>
      </c>
      <c r="T370" s="245" t="s">
        <v>141</v>
      </c>
      <c r="U370" s="220">
        <v>0</v>
      </c>
      <c r="V370" s="220">
        <f>ROUND(E370*U370,2)</f>
        <v>0</v>
      </c>
      <c r="W370" s="220"/>
      <c r="X370" s="220" t="s">
        <v>174</v>
      </c>
      <c r="Y370" s="220" t="s">
        <v>143</v>
      </c>
      <c r="Z370" s="210"/>
      <c r="AA370" s="210"/>
      <c r="AB370" s="210"/>
      <c r="AC370" s="210"/>
      <c r="AD370" s="210"/>
      <c r="AE370" s="210"/>
      <c r="AF370" s="210"/>
      <c r="AG370" s="210" t="s">
        <v>175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">
      <c r="A371" s="229">
        <v>82</v>
      </c>
      <c r="B371" s="230" t="s">
        <v>559</v>
      </c>
      <c r="C371" s="247" t="s">
        <v>560</v>
      </c>
      <c r="D371" s="231" t="s">
        <v>439</v>
      </c>
      <c r="E371" s="232">
        <v>9</v>
      </c>
      <c r="F371" s="233"/>
      <c r="G371" s="234">
        <f>ROUND(E371*F371,2)</f>
        <v>0</v>
      </c>
      <c r="H371" s="233"/>
      <c r="I371" s="234">
        <f>ROUND(E371*H371,2)</f>
        <v>0</v>
      </c>
      <c r="J371" s="233"/>
      <c r="K371" s="234">
        <f>ROUND(E371*J371,2)</f>
        <v>0</v>
      </c>
      <c r="L371" s="234">
        <v>21</v>
      </c>
      <c r="M371" s="234">
        <f>G371*(1+L371/100)</f>
        <v>0</v>
      </c>
      <c r="N371" s="232">
        <v>7.6400000000000001E-3</v>
      </c>
      <c r="O371" s="232">
        <f>ROUND(E371*N371,2)</f>
        <v>7.0000000000000007E-2</v>
      </c>
      <c r="P371" s="232">
        <v>0</v>
      </c>
      <c r="Q371" s="232">
        <f>ROUND(E371*P371,2)</f>
        <v>0</v>
      </c>
      <c r="R371" s="234" t="s">
        <v>339</v>
      </c>
      <c r="S371" s="234" t="s">
        <v>140</v>
      </c>
      <c r="T371" s="235" t="s">
        <v>140</v>
      </c>
      <c r="U371" s="220">
        <v>0</v>
      </c>
      <c r="V371" s="220">
        <f>ROUND(E371*U371,2)</f>
        <v>0</v>
      </c>
      <c r="W371" s="220"/>
      <c r="X371" s="220" t="s">
        <v>340</v>
      </c>
      <c r="Y371" s="220" t="s">
        <v>143</v>
      </c>
      <c r="Z371" s="210"/>
      <c r="AA371" s="210"/>
      <c r="AB371" s="210"/>
      <c r="AC371" s="210"/>
      <c r="AD371" s="210"/>
      <c r="AE371" s="210"/>
      <c r="AF371" s="210"/>
      <c r="AG371" s="210" t="s">
        <v>341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">
      <c r="A372" s="217"/>
      <c r="B372" s="218"/>
      <c r="C372" s="262" t="s">
        <v>540</v>
      </c>
      <c r="D372" s="254"/>
      <c r="E372" s="255">
        <v>1</v>
      </c>
      <c r="F372" s="220"/>
      <c r="G372" s="220"/>
      <c r="H372" s="220"/>
      <c r="I372" s="220"/>
      <c r="J372" s="220"/>
      <c r="K372" s="220"/>
      <c r="L372" s="220"/>
      <c r="M372" s="220"/>
      <c r="N372" s="219"/>
      <c r="O372" s="219"/>
      <c r="P372" s="219"/>
      <c r="Q372" s="219"/>
      <c r="R372" s="220"/>
      <c r="S372" s="220"/>
      <c r="T372" s="220"/>
      <c r="U372" s="220"/>
      <c r="V372" s="220"/>
      <c r="W372" s="220"/>
      <c r="X372" s="220"/>
      <c r="Y372" s="220"/>
      <c r="Z372" s="210"/>
      <c r="AA372" s="210"/>
      <c r="AB372" s="210"/>
      <c r="AC372" s="210"/>
      <c r="AD372" s="210"/>
      <c r="AE372" s="210"/>
      <c r="AF372" s="210"/>
      <c r="AG372" s="210" t="s">
        <v>214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">
      <c r="A373" s="217"/>
      <c r="B373" s="218"/>
      <c r="C373" s="262" t="s">
        <v>541</v>
      </c>
      <c r="D373" s="254"/>
      <c r="E373" s="255">
        <v>1</v>
      </c>
      <c r="F373" s="220"/>
      <c r="G373" s="220"/>
      <c r="H373" s="220"/>
      <c r="I373" s="220"/>
      <c r="J373" s="220"/>
      <c r="K373" s="220"/>
      <c r="L373" s="220"/>
      <c r="M373" s="220"/>
      <c r="N373" s="219"/>
      <c r="O373" s="219"/>
      <c r="P373" s="219"/>
      <c r="Q373" s="219"/>
      <c r="R373" s="220"/>
      <c r="S373" s="220"/>
      <c r="T373" s="220"/>
      <c r="U373" s="220"/>
      <c r="V373" s="220"/>
      <c r="W373" s="220"/>
      <c r="X373" s="220"/>
      <c r="Y373" s="220"/>
      <c r="Z373" s="210"/>
      <c r="AA373" s="210"/>
      <c r="AB373" s="210"/>
      <c r="AC373" s="210"/>
      <c r="AD373" s="210"/>
      <c r="AE373" s="210"/>
      <c r="AF373" s="210"/>
      <c r="AG373" s="210" t="s">
        <v>214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">
      <c r="A374" s="217"/>
      <c r="B374" s="218"/>
      <c r="C374" s="262" t="s">
        <v>542</v>
      </c>
      <c r="D374" s="254"/>
      <c r="E374" s="255">
        <v>1</v>
      </c>
      <c r="F374" s="220"/>
      <c r="G374" s="220"/>
      <c r="H374" s="220"/>
      <c r="I374" s="220"/>
      <c r="J374" s="220"/>
      <c r="K374" s="220"/>
      <c r="L374" s="220"/>
      <c r="M374" s="220"/>
      <c r="N374" s="219"/>
      <c r="O374" s="219"/>
      <c r="P374" s="219"/>
      <c r="Q374" s="219"/>
      <c r="R374" s="220"/>
      <c r="S374" s="220"/>
      <c r="T374" s="220"/>
      <c r="U374" s="220"/>
      <c r="V374" s="220"/>
      <c r="W374" s="220"/>
      <c r="X374" s="220"/>
      <c r="Y374" s="220"/>
      <c r="Z374" s="210"/>
      <c r="AA374" s="210"/>
      <c r="AB374" s="210"/>
      <c r="AC374" s="210"/>
      <c r="AD374" s="210"/>
      <c r="AE374" s="210"/>
      <c r="AF374" s="210"/>
      <c r="AG374" s="210" t="s">
        <v>214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">
      <c r="A375" s="217"/>
      <c r="B375" s="218"/>
      <c r="C375" s="262" t="s">
        <v>543</v>
      </c>
      <c r="D375" s="254"/>
      <c r="E375" s="255">
        <v>1</v>
      </c>
      <c r="F375" s="220"/>
      <c r="G375" s="220"/>
      <c r="H375" s="220"/>
      <c r="I375" s="220"/>
      <c r="J375" s="220"/>
      <c r="K375" s="220"/>
      <c r="L375" s="220"/>
      <c r="M375" s="220"/>
      <c r="N375" s="219"/>
      <c r="O375" s="219"/>
      <c r="P375" s="219"/>
      <c r="Q375" s="219"/>
      <c r="R375" s="220"/>
      <c r="S375" s="220"/>
      <c r="T375" s="220"/>
      <c r="U375" s="220"/>
      <c r="V375" s="220"/>
      <c r="W375" s="220"/>
      <c r="X375" s="220"/>
      <c r="Y375" s="220"/>
      <c r="Z375" s="210"/>
      <c r="AA375" s="210"/>
      <c r="AB375" s="210"/>
      <c r="AC375" s="210"/>
      <c r="AD375" s="210"/>
      <c r="AE375" s="210"/>
      <c r="AF375" s="210"/>
      <c r="AG375" s="210" t="s">
        <v>214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">
      <c r="A376" s="217"/>
      <c r="B376" s="218"/>
      <c r="C376" s="262" t="s">
        <v>544</v>
      </c>
      <c r="D376" s="254"/>
      <c r="E376" s="255">
        <v>1</v>
      </c>
      <c r="F376" s="220"/>
      <c r="G376" s="220"/>
      <c r="H376" s="220"/>
      <c r="I376" s="220"/>
      <c r="J376" s="220"/>
      <c r="K376" s="220"/>
      <c r="L376" s="220"/>
      <c r="M376" s="220"/>
      <c r="N376" s="219"/>
      <c r="O376" s="219"/>
      <c r="P376" s="219"/>
      <c r="Q376" s="219"/>
      <c r="R376" s="220"/>
      <c r="S376" s="220"/>
      <c r="T376" s="220"/>
      <c r="U376" s="220"/>
      <c r="V376" s="220"/>
      <c r="W376" s="220"/>
      <c r="X376" s="220"/>
      <c r="Y376" s="220"/>
      <c r="Z376" s="210"/>
      <c r="AA376" s="210"/>
      <c r="AB376" s="210"/>
      <c r="AC376" s="210"/>
      <c r="AD376" s="210"/>
      <c r="AE376" s="210"/>
      <c r="AF376" s="210"/>
      <c r="AG376" s="210" t="s">
        <v>214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">
      <c r="A377" s="217"/>
      <c r="B377" s="218"/>
      <c r="C377" s="262" t="s">
        <v>545</v>
      </c>
      <c r="D377" s="254"/>
      <c r="E377" s="255">
        <v>1</v>
      </c>
      <c r="F377" s="220"/>
      <c r="G377" s="220"/>
      <c r="H377" s="220"/>
      <c r="I377" s="220"/>
      <c r="J377" s="220"/>
      <c r="K377" s="220"/>
      <c r="L377" s="220"/>
      <c r="M377" s="220"/>
      <c r="N377" s="219"/>
      <c r="O377" s="219"/>
      <c r="P377" s="219"/>
      <c r="Q377" s="219"/>
      <c r="R377" s="220"/>
      <c r="S377" s="220"/>
      <c r="T377" s="220"/>
      <c r="U377" s="220"/>
      <c r="V377" s="220"/>
      <c r="W377" s="220"/>
      <c r="X377" s="220"/>
      <c r="Y377" s="220"/>
      <c r="Z377" s="210"/>
      <c r="AA377" s="210"/>
      <c r="AB377" s="210"/>
      <c r="AC377" s="210"/>
      <c r="AD377" s="210"/>
      <c r="AE377" s="210"/>
      <c r="AF377" s="210"/>
      <c r="AG377" s="210" t="s">
        <v>214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">
      <c r="A378" s="217"/>
      <c r="B378" s="218"/>
      <c r="C378" s="262" t="s">
        <v>546</v>
      </c>
      <c r="D378" s="254"/>
      <c r="E378" s="255">
        <v>1</v>
      </c>
      <c r="F378" s="220"/>
      <c r="G378" s="220"/>
      <c r="H378" s="220"/>
      <c r="I378" s="220"/>
      <c r="J378" s="220"/>
      <c r="K378" s="220"/>
      <c r="L378" s="220"/>
      <c r="M378" s="220"/>
      <c r="N378" s="219"/>
      <c r="O378" s="219"/>
      <c r="P378" s="219"/>
      <c r="Q378" s="219"/>
      <c r="R378" s="220"/>
      <c r="S378" s="220"/>
      <c r="T378" s="220"/>
      <c r="U378" s="220"/>
      <c r="V378" s="220"/>
      <c r="W378" s="220"/>
      <c r="X378" s="220"/>
      <c r="Y378" s="220"/>
      <c r="Z378" s="210"/>
      <c r="AA378" s="210"/>
      <c r="AB378" s="210"/>
      <c r="AC378" s="210"/>
      <c r="AD378" s="210"/>
      <c r="AE378" s="210"/>
      <c r="AF378" s="210"/>
      <c r="AG378" s="210" t="s">
        <v>214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3" x14ac:dyDescent="0.2">
      <c r="A379" s="217"/>
      <c r="B379" s="218"/>
      <c r="C379" s="262" t="s">
        <v>547</v>
      </c>
      <c r="D379" s="254"/>
      <c r="E379" s="255">
        <v>1</v>
      </c>
      <c r="F379" s="220"/>
      <c r="G379" s="220"/>
      <c r="H379" s="220"/>
      <c r="I379" s="220"/>
      <c r="J379" s="220"/>
      <c r="K379" s="220"/>
      <c r="L379" s="220"/>
      <c r="M379" s="220"/>
      <c r="N379" s="219"/>
      <c r="O379" s="219"/>
      <c r="P379" s="219"/>
      <c r="Q379" s="219"/>
      <c r="R379" s="220"/>
      <c r="S379" s="220"/>
      <c r="T379" s="220"/>
      <c r="U379" s="220"/>
      <c r="V379" s="220"/>
      <c r="W379" s="220"/>
      <c r="X379" s="220"/>
      <c r="Y379" s="220"/>
      <c r="Z379" s="210"/>
      <c r="AA379" s="210"/>
      <c r="AB379" s="210"/>
      <c r="AC379" s="210"/>
      <c r="AD379" s="210"/>
      <c r="AE379" s="210"/>
      <c r="AF379" s="210"/>
      <c r="AG379" s="210" t="s">
        <v>214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">
      <c r="A380" s="217"/>
      <c r="B380" s="218"/>
      <c r="C380" s="262" t="s">
        <v>548</v>
      </c>
      <c r="D380" s="254"/>
      <c r="E380" s="255">
        <v>1</v>
      </c>
      <c r="F380" s="220"/>
      <c r="G380" s="220"/>
      <c r="H380" s="220"/>
      <c r="I380" s="220"/>
      <c r="J380" s="220"/>
      <c r="K380" s="220"/>
      <c r="L380" s="220"/>
      <c r="M380" s="220"/>
      <c r="N380" s="219"/>
      <c r="O380" s="219"/>
      <c r="P380" s="219"/>
      <c r="Q380" s="219"/>
      <c r="R380" s="220"/>
      <c r="S380" s="220"/>
      <c r="T380" s="220"/>
      <c r="U380" s="220"/>
      <c r="V380" s="220"/>
      <c r="W380" s="220"/>
      <c r="X380" s="220"/>
      <c r="Y380" s="220"/>
      <c r="Z380" s="210"/>
      <c r="AA380" s="210"/>
      <c r="AB380" s="210"/>
      <c r="AC380" s="210"/>
      <c r="AD380" s="210"/>
      <c r="AE380" s="210"/>
      <c r="AF380" s="210"/>
      <c r="AG380" s="210" t="s">
        <v>214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">
      <c r="A381" s="229">
        <v>83</v>
      </c>
      <c r="B381" s="230" t="s">
        <v>561</v>
      </c>
      <c r="C381" s="247" t="s">
        <v>562</v>
      </c>
      <c r="D381" s="231" t="s">
        <v>439</v>
      </c>
      <c r="E381" s="232">
        <v>9</v>
      </c>
      <c r="F381" s="233"/>
      <c r="G381" s="234">
        <f>ROUND(E381*F381,2)</f>
        <v>0</v>
      </c>
      <c r="H381" s="233"/>
      <c r="I381" s="234">
        <f>ROUND(E381*H381,2)</f>
        <v>0</v>
      </c>
      <c r="J381" s="233"/>
      <c r="K381" s="234">
        <f>ROUND(E381*J381,2)</f>
        <v>0</v>
      </c>
      <c r="L381" s="234">
        <v>21</v>
      </c>
      <c r="M381" s="234">
        <f>G381*(1+L381/100)</f>
        <v>0</v>
      </c>
      <c r="N381" s="232">
        <v>2.15E-3</v>
      </c>
      <c r="O381" s="232">
        <f>ROUND(E381*N381,2)</f>
        <v>0.02</v>
      </c>
      <c r="P381" s="232">
        <v>0</v>
      </c>
      <c r="Q381" s="232">
        <f>ROUND(E381*P381,2)</f>
        <v>0</v>
      </c>
      <c r="R381" s="234" t="s">
        <v>339</v>
      </c>
      <c r="S381" s="234" t="s">
        <v>140</v>
      </c>
      <c r="T381" s="235" t="s">
        <v>140</v>
      </c>
      <c r="U381" s="220">
        <v>0</v>
      </c>
      <c r="V381" s="220">
        <f>ROUND(E381*U381,2)</f>
        <v>0</v>
      </c>
      <c r="W381" s="220"/>
      <c r="X381" s="220" t="s">
        <v>340</v>
      </c>
      <c r="Y381" s="220" t="s">
        <v>143</v>
      </c>
      <c r="Z381" s="210"/>
      <c r="AA381" s="210"/>
      <c r="AB381" s="210"/>
      <c r="AC381" s="210"/>
      <c r="AD381" s="210"/>
      <c r="AE381" s="210"/>
      <c r="AF381" s="210"/>
      <c r="AG381" s="210" t="s">
        <v>341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2" x14ac:dyDescent="0.2">
      <c r="A382" s="217"/>
      <c r="B382" s="218"/>
      <c r="C382" s="263" t="s">
        <v>244</v>
      </c>
      <c r="D382" s="256"/>
      <c r="E382" s="257"/>
      <c r="F382" s="220"/>
      <c r="G382" s="220"/>
      <c r="H382" s="220"/>
      <c r="I382" s="220"/>
      <c r="J382" s="220"/>
      <c r="K382" s="220"/>
      <c r="L382" s="220"/>
      <c r="M382" s="220"/>
      <c r="N382" s="219"/>
      <c r="O382" s="219"/>
      <c r="P382" s="219"/>
      <c r="Q382" s="219"/>
      <c r="R382" s="220"/>
      <c r="S382" s="220"/>
      <c r="T382" s="220"/>
      <c r="U382" s="220"/>
      <c r="V382" s="220"/>
      <c r="W382" s="220"/>
      <c r="X382" s="220"/>
      <c r="Y382" s="220"/>
      <c r="Z382" s="210"/>
      <c r="AA382" s="210"/>
      <c r="AB382" s="210"/>
      <c r="AC382" s="210"/>
      <c r="AD382" s="210"/>
      <c r="AE382" s="210"/>
      <c r="AF382" s="210"/>
      <c r="AG382" s="210" t="s">
        <v>214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3" x14ac:dyDescent="0.2">
      <c r="A383" s="217"/>
      <c r="B383" s="218"/>
      <c r="C383" s="264" t="s">
        <v>362</v>
      </c>
      <c r="D383" s="256"/>
      <c r="E383" s="257">
        <v>1</v>
      </c>
      <c r="F383" s="220"/>
      <c r="G383" s="220"/>
      <c r="H383" s="220"/>
      <c r="I383" s="220"/>
      <c r="J383" s="220"/>
      <c r="K383" s="220"/>
      <c r="L383" s="220"/>
      <c r="M383" s="220"/>
      <c r="N383" s="219"/>
      <c r="O383" s="219"/>
      <c r="P383" s="219"/>
      <c r="Q383" s="219"/>
      <c r="R383" s="220"/>
      <c r="S383" s="220"/>
      <c r="T383" s="220"/>
      <c r="U383" s="220"/>
      <c r="V383" s="220"/>
      <c r="W383" s="220"/>
      <c r="X383" s="220"/>
      <c r="Y383" s="220"/>
      <c r="Z383" s="210"/>
      <c r="AA383" s="210"/>
      <c r="AB383" s="210"/>
      <c r="AC383" s="210"/>
      <c r="AD383" s="210"/>
      <c r="AE383" s="210"/>
      <c r="AF383" s="210"/>
      <c r="AG383" s="210" t="s">
        <v>214</v>
      </c>
      <c r="AH383" s="210">
        <v>2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3" x14ac:dyDescent="0.2">
      <c r="A384" s="217"/>
      <c r="B384" s="218"/>
      <c r="C384" s="264" t="s">
        <v>363</v>
      </c>
      <c r="D384" s="256"/>
      <c r="E384" s="257">
        <v>1</v>
      </c>
      <c r="F384" s="220"/>
      <c r="G384" s="220"/>
      <c r="H384" s="220"/>
      <c r="I384" s="220"/>
      <c r="J384" s="220"/>
      <c r="K384" s="220"/>
      <c r="L384" s="220"/>
      <c r="M384" s="220"/>
      <c r="N384" s="219"/>
      <c r="O384" s="219"/>
      <c r="P384" s="219"/>
      <c r="Q384" s="219"/>
      <c r="R384" s="220"/>
      <c r="S384" s="220"/>
      <c r="T384" s="220"/>
      <c r="U384" s="220"/>
      <c r="V384" s="220"/>
      <c r="W384" s="220"/>
      <c r="X384" s="220"/>
      <c r="Y384" s="220"/>
      <c r="Z384" s="210"/>
      <c r="AA384" s="210"/>
      <c r="AB384" s="210"/>
      <c r="AC384" s="210"/>
      <c r="AD384" s="210"/>
      <c r="AE384" s="210"/>
      <c r="AF384" s="210"/>
      <c r="AG384" s="210" t="s">
        <v>214</v>
      </c>
      <c r="AH384" s="210">
        <v>2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">
      <c r="A385" s="217"/>
      <c r="B385" s="218"/>
      <c r="C385" s="264" t="s">
        <v>364</v>
      </c>
      <c r="D385" s="256"/>
      <c r="E385" s="257">
        <v>1</v>
      </c>
      <c r="F385" s="220"/>
      <c r="G385" s="220"/>
      <c r="H385" s="220"/>
      <c r="I385" s="220"/>
      <c r="J385" s="220"/>
      <c r="K385" s="220"/>
      <c r="L385" s="220"/>
      <c r="M385" s="220"/>
      <c r="N385" s="219"/>
      <c r="O385" s="219"/>
      <c r="P385" s="219"/>
      <c r="Q385" s="219"/>
      <c r="R385" s="220"/>
      <c r="S385" s="220"/>
      <c r="T385" s="220"/>
      <c r="U385" s="220"/>
      <c r="V385" s="220"/>
      <c r="W385" s="220"/>
      <c r="X385" s="220"/>
      <c r="Y385" s="220"/>
      <c r="Z385" s="210"/>
      <c r="AA385" s="210"/>
      <c r="AB385" s="210"/>
      <c r="AC385" s="210"/>
      <c r="AD385" s="210"/>
      <c r="AE385" s="210"/>
      <c r="AF385" s="210"/>
      <c r="AG385" s="210" t="s">
        <v>214</v>
      </c>
      <c r="AH385" s="210">
        <v>2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3" x14ac:dyDescent="0.2">
      <c r="A386" s="217"/>
      <c r="B386" s="218"/>
      <c r="C386" s="264" t="s">
        <v>365</v>
      </c>
      <c r="D386" s="256"/>
      <c r="E386" s="257">
        <v>1</v>
      </c>
      <c r="F386" s="220"/>
      <c r="G386" s="220"/>
      <c r="H386" s="220"/>
      <c r="I386" s="220"/>
      <c r="J386" s="220"/>
      <c r="K386" s="220"/>
      <c r="L386" s="220"/>
      <c r="M386" s="220"/>
      <c r="N386" s="219"/>
      <c r="O386" s="219"/>
      <c r="P386" s="219"/>
      <c r="Q386" s="219"/>
      <c r="R386" s="220"/>
      <c r="S386" s="220"/>
      <c r="T386" s="220"/>
      <c r="U386" s="220"/>
      <c r="V386" s="220"/>
      <c r="W386" s="220"/>
      <c r="X386" s="220"/>
      <c r="Y386" s="220"/>
      <c r="Z386" s="210"/>
      <c r="AA386" s="210"/>
      <c r="AB386" s="210"/>
      <c r="AC386" s="210"/>
      <c r="AD386" s="210"/>
      <c r="AE386" s="210"/>
      <c r="AF386" s="210"/>
      <c r="AG386" s="210" t="s">
        <v>214</v>
      </c>
      <c r="AH386" s="210">
        <v>2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">
      <c r="A387" s="217"/>
      <c r="B387" s="218"/>
      <c r="C387" s="264" t="s">
        <v>366</v>
      </c>
      <c r="D387" s="256"/>
      <c r="E387" s="257">
        <v>1</v>
      </c>
      <c r="F387" s="220"/>
      <c r="G387" s="220"/>
      <c r="H387" s="220"/>
      <c r="I387" s="220"/>
      <c r="J387" s="220"/>
      <c r="K387" s="220"/>
      <c r="L387" s="220"/>
      <c r="M387" s="220"/>
      <c r="N387" s="219"/>
      <c r="O387" s="219"/>
      <c r="P387" s="219"/>
      <c r="Q387" s="219"/>
      <c r="R387" s="220"/>
      <c r="S387" s="220"/>
      <c r="T387" s="220"/>
      <c r="U387" s="220"/>
      <c r="V387" s="220"/>
      <c r="W387" s="220"/>
      <c r="X387" s="220"/>
      <c r="Y387" s="220"/>
      <c r="Z387" s="210"/>
      <c r="AA387" s="210"/>
      <c r="AB387" s="210"/>
      <c r="AC387" s="210"/>
      <c r="AD387" s="210"/>
      <c r="AE387" s="210"/>
      <c r="AF387" s="210"/>
      <c r="AG387" s="210" t="s">
        <v>214</v>
      </c>
      <c r="AH387" s="210">
        <v>2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">
      <c r="A388" s="217"/>
      <c r="B388" s="218"/>
      <c r="C388" s="264" t="s">
        <v>367</v>
      </c>
      <c r="D388" s="256"/>
      <c r="E388" s="257">
        <v>1</v>
      </c>
      <c r="F388" s="220"/>
      <c r="G388" s="220"/>
      <c r="H388" s="220"/>
      <c r="I388" s="220"/>
      <c r="J388" s="220"/>
      <c r="K388" s="220"/>
      <c r="L388" s="220"/>
      <c r="M388" s="220"/>
      <c r="N388" s="219"/>
      <c r="O388" s="219"/>
      <c r="P388" s="219"/>
      <c r="Q388" s="219"/>
      <c r="R388" s="220"/>
      <c r="S388" s="220"/>
      <c r="T388" s="220"/>
      <c r="U388" s="220"/>
      <c r="V388" s="220"/>
      <c r="W388" s="220"/>
      <c r="X388" s="220"/>
      <c r="Y388" s="220"/>
      <c r="Z388" s="210"/>
      <c r="AA388" s="210"/>
      <c r="AB388" s="210"/>
      <c r="AC388" s="210"/>
      <c r="AD388" s="210"/>
      <c r="AE388" s="210"/>
      <c r="AF388" s="210"/>
      <c r="AG388" s="210" t="s">
        <v>214</v>
      </c>
      <c r="AH388" s="210">
        <v>2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">
      <c r="A389" s="217"/>
      <c r="B389" s="218"/>
      <c r="C389" s="264" t="s">
        <v>368</v>
      </c>
      <c r="D389" s="256"/>
      <c r="E389" s="257">
        <v>1</v>
      </c>
      <c r="F389" s="220"/>
      <c r="G389" s="220"/>
      <c r="H389" s="220"/>
      <c r="I389" s="220"/>
      <c r="J389" s="220"/>
      <c r="K389" s="220"/>
      <c r="L389" s="220"/>
      <c r="M389" s="220"/>
      <c r="N389" s="219"/>
      <c r="O389" s="219"/>
      <c r="P389" s="219"/>
      <c r="Q389" s="219"/>
      <c r="R389" s="220"/>
      <c r="S389" s="220"/>
      <c r="T389" s="220"/>
      <c r="U389" s="220"/>
      <c r="V389" s="220"/>
      <c r="W389" s="220"/>
      <c r="X389" s="220"/>
      <c r="Y389" s="220"/>
      <c r="Z389" s="210"/>
      <c r="AA389" s="210"/>
      <c r="AB389" s="210"/>
      <c r="AC389" s="210"/>
      <c r="AD389" s="210"/>
      <c r="AE389" s="210"/>
      <c r="AF389" s="210"/>
      <c r="AG389" s="210" t="s">
        <v>214</v>
      </c>
      <c r="AH389" s="210">
        <v>2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">
      <c r="A390" s="217"/>
      <c r="B390" s="218"/>
      <c r="C390" s="264" t="s">
        <v>369</v>
      </c>
      <c r="D390" s="256"/>
      <c r="E390" s="257">
        <v>1</v>
      </c>
      <c r="F390" s="220"/>
      <c r="G390" s="220"/>
      <c r="H390" s="220"/>
      <c r="I390" s="220"/>
      <c r="J390" s="220"/>
      <c r="K390" s="220"/>
      <c r="L390" s="220"/>
      <c r="M390" s="220"/>
      <c r="N390" s="219"/>
      <c r="O390" s="219"/>
      <c r="P390" s="219"/>
      <c r="Q390" s="219"/>
      <c r="R390" s="220"/>
      <c r="S390" s="220"/>
      <c r="T390" s="220"/>
      <c r="U390" s="220"/>
      <c r="V390" s="220"/>
      <c r="W390" s="220"/>
      <c r="X390" s="220"/>
      <c r="Y390" s="220"/>
      <c r="Z390" s="210"/>
      <c r="AA390" s="210"/>
      <c r="AB390" s="210"/>
      <c r="AC390" s="210"/>
      <c r="AD390" s="210"/>
      <c r="AE390" s="210"/>
      <c r="AF390" s="210"/>
      <c r="AG390" s="210" t="s">
        <v>214</v>
      </c>
      <c r="AH390" s="210">
        <v>2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">
      <c r="A391" s="217"/>
      <c r="B391" s="218"/>
      <c r="C391" s="264" t="s">
        <v>370</v>
      </c>
      <c r="D391" s="256"/>
      <c r="E391" s="257">
        <v>1</v>
      </c>
      <c r="F391" s="220"/>
      <c r="G391" s="220"/>
      <c r="H391" s="220"/>
      <c r="I391" s="220"/>
      <c r="J391" s="220"/>
      <c r="K391" s="220"/>
      <c r="L391" s="220"/>
      <c r="M391" s="220"/>
      <c r="N391" s="219"/>
      <c r="O391" s="219"/>
      <c r="P391" s="219"/>
      <c r="Q391" s="219"/>
      <c r="R391" s="220"/>
      <c r="S391" s="220"/>
      <c r="T391" s="220"/>
      <c r="U391" s="220"/>
      <c r="V391" s="220"/>
      <c r="W391" s="220"/>
      <c r="X391" s="220"/>
      <c r="Y391" s="220"/>
      <c r="Z391" s="210"/>
      <c r="AA391" s="210"/>
      <c r="AB391" s="210"/>
      <c r="AC391" s="210"/>
      <c r="AD391" s="210"/>
      <c r="AE391" s="210"/>
      <c r="AF391" s="210"/>
      <c r="AG391" s="210" t="s">
        <v>214</v>
      </c>
      <c r="AH391" s="210">
        <v>2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">
      <c r="A392" s="217"/>
      <c r="B392" s="218"/>
      <c r="C392" s="265" t="s">
        <v>255</v>
      </c>
      <c r="D392" s="258"/>
      <c r="E392" s="259"/>
      <c r="F392" s="220"/>
      <c r="G392" s="220"/>
      <c r="H392" s="220"/>
      <c r="I392" s="220"/>
      <c r="J392" s="220"/>
      <c r="K392" s="220"/>
      <c r="L392" s="220"/>
      <c r="M392" s="220"/>
      <c r="N392" s="219"/>
      <c r="O392" s="219"/>
      <c r="P392" s="219"/>
      <c r="Q392" s="219"/>
      <c r="R392" s="220"/>
      <c r="S392" s="220"/>
      <c r="T392" s="220"/>
      <c r="U392" s="220"/>
      <c r="V392" s="220"/>
      <c r="W392" s="220"/>
      <c r="X392" s="220"/>
      <c r="Y392" s="220"/>
      <c r="Z392" s="210"/>
      <c r="AA392" s="210"/>
      <c r="AB392" s="210"/>
      <c r="AC392" s="210"/>
      <c r="AD392" s="210"/>
      <c r="AE392" s="210"/>
      <c r="AF392" s="210"/>
      <c r="AG392" s="210" t="s">
        <v>214</v>
      </c>
      <c r="AH392" s="210">
        <v>3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3" x14ac:dyDescent="0.2">
      <c r="A393" s="217"/>
      <c r="B393" s="218"/>
      <c r="C393" s="263" t="s">
        <v>256</v>
      </c>
      <c r="D393" s="256"/>
      <c r="E393" s="257"/>
      <c r="F393" s="220"/>
      <c r="G393" s="220"/>
      <c r="H393" s="220"/>
      <c r="I393" s="220"/>
      <c r="J393" s="220"/>
      <c r="K393" s="220"/>
      <c r="L393" s="220"/>
      <c r="M393" s="220"/>
      <c r="N393" s="219"/>
      <c r="O393" s="219"/>
      <c r="P393" s="219"/>
      <c r="Q393" s="219"/>
      <c r="R393" s="220"/>
      <c r="S393" s="220"/>
      <c r="T393" s="220"/>
      <c r="U393" s="220"/>
      <c r="V393" s="220"/>
      <c r="W393" s="220"/>
      <c r="X393" s="220"/>
      <c r="Y393" s="220"/>
      <c r="Z393" s="210"/>
      <c r="AA393" s="210"/>
      <c r="AB393" s="210"/>
      <c r="AC393" s="210"/>
      <c r="AD393" s="210"/>
      <c r="AE393" s="210"/>
      <c r="AF393" s="210"/>
      <c r="AG393" s="210" t="s">
        <v>214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">
      <c r="A394" s="217"/>
      <c r="B394" s="218"/>
      <c r="C394" s="262" t="s">
        <v>563</v>
      </c>
      <c r="D394" s="254"/>
      <c r="E394" s="255">
        <v>9</v>
      </c>
      <c r="F394" s="220"/>
      <c r="G394" s="220"/>
      <c r="H394" s="220"/>
      <c r="I394" s="220"/>
      <c r="J394" s="220"/>
      <c r="K394" s="220"/>
      <c r="L394" s="220"/>
      <c r="M394" s="220"/>
      <c r="N394" s="219"/>
      <c r="O394" s="219"/>
      <c r="P394" s="219"/>
      <c r="Q394" s="219"/>
      <c r="R394" s="220"/>
      <c r="S394" s="220"/>
      <c r="T394" s="220"/>
      <c r="U394" s="220"/>
      <c r="V394" s="220"/>
      <c r="W394" s="220"/>
      <c r="X394" s="220"/>
      <c r="Y394" s="220"/>
      <c r="Z394" s="210"/>
      <c r="AA394" s="210"/>
      <c r="AB394" s="210"/>
      <c r="AC394" s="210"/>
      <c r="AD394" s="210"/>
      <c r="AE394" s="210"/>
      <c r="AF394" s="210"/>
      <c r="AG394" s="210" t="s">
        <v>214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">
      <c r="A395" s="229">
        <v>84</v>
      </c>
      <c r="B395" s="230" t="s">
        <v>564</v>
      </c>
      <c r="C395" s="247" t="s">
        <v>565</v>
      </c>
      <c r="D395" s="231" t="s">
        <v>439</v>
      </c>
      <c r="E395" s="232">
        <v>9</v>
      </c>
      <c r="F395" s="233"/>
      <c r="G395" s="234">
        <f>ROUND(E395*F395,2)</f>
        <v>0</v>
      </c>
      <c r="H395" s="233"/>
      <c r="I395" s="234">
        <f>ROUND(E395*H395,2)</f>
        <v>0</v>
      </c>
      <c r="J395" s="233"/>
      <c r="K395" s="234">
        <f>ROUND(E395*J395,2)</f>
        <v>0</v>
      </c>
      <c r="L395" s="234">
        <v>21</v>
      </c>
      <c r="M395" s="234">
        <f>G395*(1+L395/100)</f>
        <v>0</v>
      </c>
      <c r="N395" s="232">
        <v>1.3610000000000001E-2</v>
      </c>
      <c r="O395" s="232">
        <f>ROUND(E395*N395,2)</f>
        <v>0.12</v>
      </c>
      <c r="P395" s="232">
        <v>0</v>
      </c>
      <c r="Q395" s="232">
        <f>ROUND(E395*P395,2)</f>
        <v>0</v>
      </c>
      <c r="R395" s="234" t="s">
        <v>339</v>
      </c>
      <c r="S395" s="234" t="s">
        <v>140</v>
      </c>
      <c r="T395" s="235" t="s">
        <v>140</v>
      </c>
      <c r="U395" s="220">
        <v>0</v>
      </c>
      <c r="V395" s="220">
        <f>ROUND(E395*U395,2)</f>
        <v>0</v>
      </c>
      <c r="W395" s="220"/>
      <c r="X395" s="220" t="s">
        <v>340</v>
      </c>
      <c r="Y395" s="220" t="s">
        <v>143</v>
      </c>
      <c r="Z395" s="210"/>
      <c r="AA395" s="210"/>
      <c r="AB395" s="210"/>
      <c r="AC395" s="210"/>
      <c r="AD395" s="210"/>
      <c r="AE395" s="210"/>
      <c r="AF395" s="210"/>
      <c r="AG395" s="210" t="s">
        <v>341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2" x14ac:dyDescent="0.2">
      <c r="A396" s="217"/>
      <c r="B396" s="218"/>
      <c r="C396" s="262" t="s">
        <v>540</v>
      </c>
      <c r="D396" s="254"/>
      <c r="E396" s="255">
        <v>1</v>
      </c>
      <c r="F396" s="220"/>
      <c r="G396" s="220"/>
      <c r="H396" s="220"/>
      <c r="I396" s="220"/>
      <c r="J396" s="220"/>
      <c r="K396" s="220"/>
      <c r="L396" s="220"/>
      <c r="M396" s="220"/>
      <c r="N396" s="219"/>
      <c r="O396" s="219"/>
      <c r="P396" s="219"/>
      <c r="Q396" s="219"/>
      <c r="R396" s="220"/>
      <c r="S396" s="220"/>
      <c r="T396" s="220"/>
      <c r="U396" s="220"/>
      <c r="V396" s="220"/>
      <c r="W396" s="220"/>
      <c r="X396" s="220"/>
      <c r="Y396" s="220"/>
      <c r="Z396" s="210"/>
      <c r="AA396" s="210"/>
      <c r="AB396" s="210"/>
      <c r="AC396" s="210"/>
      <c r="AD396" s="210"/>
      <c r="AE396" s="210"/>
      <c r="AF396" s="210"/>
      <c r="AG396" s="210" t="s">
        <v>214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3" x14ac:dyDescent="0.2">
      <c r="A397" s="217"/>
      <c r="B397" s="218"/>
      <c r="C397" s="262" t="s">
        <v>541</v>
      </c>
      <c r="D397" s="254"/>
      <c r="E397" s="255">
        <v>1</v>
      </c>
      <c r="F397" s="220"/>
      <c r="G397" s="220"/>
      <c r="H397" s="220"/>
      <c r="I397" s="220"/>
      <c r="J397" s="220"/>
      <c r="K397" s="220"/>
      <c r="L397" s="220"/>
      <c r="M397" s="220"/>
      <c r="N397" s="219"/>
      <c r="O397" s="219"/>
      <c r="P397" s="219"/>
      <c r="Q397" s="219"/>
      <c r="R397" s="220"/>
      <c r="S397" s="220"/>
      <c r="T397" s="220"/>
      <c r="U397" s="220"/>
      <c r="V397" s="220"/>
      <c r="W397" s="220"/>
      <c r="X397" s="220"/>
      <c r="Y397" s="220"/>
      <c r="Z397" s="210"/>
      <c r="AA397" s="210"/>
      <c r="AB397" s="210"/>
      <c r="AC397" s="210"/>
      <c r="AD397" s="210"/>
      <c r="AE397" s="210"/>
      <c r="AF397" s="210"/>
      <c r="AG397" s="210" t="s">
        <v>214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">
      <c r="A398" s="217"/>
      <c r="B398" s="218"/>
      <c r="C398" s="262" t="s">
        <v>542</v>
      </c>
      <c r="D398" s="254"/>
      <c r="E398" s="255">
        <v>1</v>
      </c>
      <c r="F398" s="220"/>
      <c r="G398" s="220"/>
      <c r="H398" s="220"/>
      <c r="I398" s="220"/>
      <c r="J398" s="220"/>
      <c r="K398" s="220"/>
      <c r="L398" s="220"/>
      <c r="M398" s="220"/>
      <c r="N398" s="219"/>
      <c r="O398" s="219"/>
      <c r="P398" s="219"/>
      <c r="Q398" s="219"/>
      <c r="R398" s="220"/>
      <c r="S398" s="220"/>
      <c r="T398" s="220"/>
      <c r="U398" s="220"/>
      <c r="V398" s="220"/>
      <c r="W398" s="220"/>
      <c r="X398" s="220"/>
      <c r="Y398" s="220"/>
      <c r="Z398" s="210"/>
      <c r="AA398" s="210"/>
      <c r="AB398" s="210"/>
      <c r="AC398" s="210"/>
      <c r="AD398" s="210"/>
      <c r="AE398" s="210"/>
      <c r="AF398" s="210"/>
      <c r="AG398" s="210" t="s">
        <v>214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">
      <c r="A399" s="217"/>
      <c r="B399" s="218"/>
      <c r="C399" s="262" t="s">
        <v>543</v>
      </c>
      <c r="D399" s="254"/>
      <c r="E399" s="255">
        <v>1</v>
      </c>
      <c r="F399" s="220"/>
      <c r="G399" s="220"/>
      <c r="H399" s="220"/>
      <c r="I399" s="220"/>
      <c r="J399" s="220"/>
      <c r="K399" s="220"/>
      <c r="L399" s="220"/>
      <c r="M399" s="220"/>
      <c r="N399" s="219"/>
      <c r="O399" s="219"/>
      <c r="P399" s="219"/>
      <c r="Q399" s="219"/>
      <c r="R399" s="220"/>
      <c r="S399" s="220"/>
      <c r="T399" s="220"/>
      <c r="U399" s="220"/>
      <c r="V399" s="220"/>
      <c r="W399" s="220"/>
      <c r="X399" s="220"/>
      <c r="Y399" s="220"/>
      <c r="Z399" s="210"/>
      <c r="AA399" s="210"/>
      <c r="AB399" s="210"/>
      <c r="AC399" s="210"/>
      <c r="AD399" s="210"/>
      <c r="AE399" s="210"/>
      <c r="AF399" s="210"/>
      <c r="AG399" s="210" t="s">
        <v>214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">
      <c r="A400" s="217"/>
      <c r="B400" s="218"/>
      <c r="C400" s="262" t="s">
        <v>544</v>
      </c>
      <c r="D400" s="254"/>
      <c r="E400" s="255">
        <v>1</v>
      </c>
      <c r="F400" s="220"/>
      <c r="G400" s="220"/>
      <c r="H400" s="220"/>
      <c r="I400" s="220"/>
      <c r="J400" s="220"/>
      <c r="K400" s="220"/>
      <c r="L400" s="220"/>
      <c r="M400" s="220"/>
      <c r="N400" s="219"/>
      <c r="O400" s="219"/>
      <c r="P400" s="219"/>
      <c r="Q400" s="219"/>
      <c r="R400" s="220"/>
      <c r="S400" s="220"/>
      <c r="T400" s="220"/>
      <c r="U400" s="220"/>
      <c r="V400" s="220"/>
      <c r="W400" s="220"/>
      <c r="X400" s="220"/>
      <c r="Y400" s="220"/>
      <c r="Z400" s="210"/>
      <c r="AA400" s="210"/>
      <c r="AB400" s="210"/>
      <c r="AC400" s="210"/>
      <c r="AD400" s="210"/>
      <c r="AE400" s="210"/>
      <c r="AF400" s="210"/>
      <c r="AG400" s="210" t="s">
        <v>214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">
      <c r="A401" s="217"/>
      <c r="B401" s="218"/>
      <c r="C401" s="262" t="s">
        <v>545</v>
      </c>
      <c r="D401" s="254"/>
      <c r="E401" s="255">
        <v>1</v>
      </c>
      <c r="F401" s="220"/>
      <c r="G401" s="220"/>
      <c r="H401" s="220"/>
      <c r="I401" s="220"/>
      <c r="J401" s="220"/>
      <c r="K401" s="220"/>
      <c r="L401" s="220"/>
      <c r="M401" s="220"/>
      <c r="N401" s="219"/>
      <c r="O401" s="219"/>
      <c r="P401" s="219"/>
      <c r="Q401" s="219"/>
      <c r="R401" s="220"/>
      <c r="S401" s="220"/>
      <c r="T401" s="220"/>
      <c r="U401" s="220"/>
      <c r="V401" s="220"/>
      <c r="W401" s="220"/>
      <c r="X401" s="220"/>
      <c r="Y401" s="220"/>
      <c r="Z401" s="210"/>
      <c r="AA401" s="210"/>
      <c r="AB401" s="210"/>
      <c r="AC401" s="210"/>
      <c r="AD401" s="210"/>
      <c r="AE401" s="210"/>
      <c r="AF401" s="210"/>
      <c r="AG401" s="210" t="s">
        <v>214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">
      <c r="A402" s="217"/>
      <c r="B402" s="218"/>
      <c r="C402" s="262" t="s">
        <v>546</v>
      </c>
      <c r="D402" s="254"/>
      <c r="E402" s="255">
        <v>1</v>
      </c>
      <c r="F402" s="220"/>
      <c r="G402" s="220"/>
      <c r="H402" s="220"/>
      <c r="I402" s="220"/>
      <c r="J402" s="220"/>
      <c r="K402" s="220"/>
      <c r="L402" s="220"/>
      <c r="M402" s="220"/>
      <c r="N402" s="219"/>
      <c r="O402" s="219"/>
      <c r="P402" s="219"/>
      <c r="Q402" s="219"/>
      <c r="R402" s="220"/>
      <c r="S402" s="220"/>
      <c r="T402" s="220"/>
      <c r="U402" s="220"/>
      <c r="V402" s="220"/>
      <c r="W402" s="220"/>
      <c r="X402" s="220"/>
      <c r="Y402" s="220"/>
      <c r="Z402" s="210"/>
      <c r="AA402" s="210"/>
      <c r="AB402" s="210"/>
      <c r="AC402" s="210"/>
      <c r="AD402" s="210"/>
      <c r="AE402" s="210"/>
      <c r="AF402" s="210"/>
      <c r="AG402" s="210" t="s">
        <v>214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">
      <c r="A403" s="217"/>
      <c r="B403" s="218"/>
      <c r="C403" s="262" t="s">
        <v>547</v>
      </c>
      <c r="D403" s="254"/>
      <c r="E403" s="255">
        <v>1</v>
      </c>
      <c r="F403" s="220"/>
      <c r="G403" s="220"/>
      <c r="H403" s="220"/>
      <c r="I403" s="220"/>
      <c r="J403" s="220"/>
      <c r="K403" s="220"/>
      <c r="L403" s="220"/>
      <c r="M403" s="220"/>
      <c r="N403" s="219"/>
      <c r="O403" s="219"/>
      <c r="P403" s="219"/>
      <c r="Q403" s="219"/>
      <c r="R403" s="220"/>
      <c r="S403" s="220"/>
      <c r="T403" s="220"/>
      <c r="U403" s="220"/>
      <c r="V403" s="220"/>
      <c r="W403" s="220"/>
      <c r="X403" s="220"/>
      <c r="Y403" s="220"/>
      <c r="Z403" s="210"/>
      <c r="AA403" s="210"/>
      <c r="AB403" s="210"/>
      <c r="AC403" s="210"/>
      <c r="AD403" s="210"/>
      <c r="AE403" s="210"/>
      <c r="AF403" s="210"/>
      <c r="AG403" s="210" t="s">
        <v>214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">
      <c r="A404" s="217"/>
      <c r="B404" s="218"/>
      <c r="C404" s="262" t="s">
        <v>548</v>
      </c>
      <c r="D404" s="254"/>
      <c r="E404" s="255">
        <v>1</v>
      </c>
      <c r="F404" s="220"/>
      <c r="G404" s="220"/>
      <c r="H404" s="220"/>
      <c r="I404" s="220"/>
      <c r="J404" s="220"/>
      <c r="K404" s="220"/>
      <c r="L404" s="220"/>
      <c r="M404" s="220"/>
      <c r="N404" s="219"/>
      <c r="O404" s="219"/>
      <c r="P404" s="219"/>
      <c r="Q404" s="219"/>
      <c r="R404" s="220"/>
      <c r="S404" s="220"/>
      <c r="T404" s="220"/>
      <c r="U404" s="220"/>
      <c r="V404" s="220"/>
      <c r="W404" s="220"/>
      <c r="X404" s="220"/>
      <c r="Y404" s="220"/>
      <c r="Z404" s="210"/>
      <c r="AA404" s="210"/>
      <c r="AB404" s="210"/>
      <c r="AC404" s="210"/>
      <c r="AD404" s="210"/>
      <c r="AE404" s="210"/>
      <c r="AF404" s="210"/>
      <c r="AG404" s="210" t="s">
        <v>214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">
      <c r="A405" s="229">
        <v>85</v>
      </c>
      <c r="B405" s="230" t="s">
        <v>566</v>
      </c>
      <c r="C405" s="247" t="s">
        <v>567</v>
      </c>
      <c r="D405" s="231" t="s">
        <v>439</v>
      </c>
      <c r="E405" s="232">
        <v>1</v>
      </c>
      <c r="F405" s="233"/>
      <c r="G405" s="234">
        <f>ROUND(E405*F405,2)</f>
        <v>0</v>
      </c>
      <c r="H405" s="233"/>
      <c r="I405" s="234">
        <f>ROUND(E405*H405,2)</f>
        <v>0</v>
      </c>
      <c r="J405" s="233"/>
      <c r="K405" s="234">
        <f>ROUND(E405*J405,2)</f>
        <v>0</v>
      </c>
      <c r="L405" s="234">
        <v>21</v>
      </c>
      <c r="M405" s="234">
        <f>G405*(1+L405/100)</f>
        <v>0</v>
      </c>
      <c r="N405" s="232">
        <v>5.7000000000000002E-2</v>
      </c>
      <c r="O405" s="232">
        <f>ROUND(E405*N405,2)</f>
        <v>0.06</v>
      </c>
      <c r="P405" s="232">
        <v>0</v>
      </c>
      <c r="Q405" s="232">
        <f>ROUND(E405*P405,2)</f>
        <v>0</v>
      </c>
      <c r="R405" s="234"/>
      <c r="S405" s="234" t="s">
        <v>173</v>
      </c>
      <c r="T405" s="235" t="s">
        <v>141</v>
      </c>
      <c r="U405" s="220">
        <v>0</v>
      </c>
      <c r="V405" s="220">
        <f>ROUND(E405*U405,2)</f>
        <v>0</v>
      </c>
      <c r="W405" s="220"/>
      <c r="X405" s="220" t="s">
        <v>340</v>
      </c>
      <c r="Y405" s="220" t="s">
        <v>143</v>
      </c>
      <c r="Z405" s="210"/>
      <c r="AA405" s="210"/>
      <c r="AB405" s="210"/>
      <c r="AC405" s="210"/>
      <c r="AD405" s="210"/>
      <c r="AE405" s="210"/>
      <c r="AF405" s="210"/>
      <c r="AG405" s="210" t="s">
        <v>341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2" x14ac:dyDescent="0.2">
      <c r="A406" s="217"/>
      <c r="B406" s="218"/>
      <c r="C406" s="262" t="s">
        <v>568</v>
      </c>
      <c r="D406" s="254"/>
      <c r="E406" s="255">
        <v>1</v>
      </c>
      <c r="F406" s="220"/>
      <c r="G406" s="220"/>
      <c r="H406" s="220"/>
      <c r="I406" s="220"/>
      <c r="J406" s="220"/>
      <c r="K406" s="220"/>
      <c r="L406" s="220"/>
      <c r="M406" s="220"/>
      <c r="N406" s="219"/>
      <c r="O406" s="219"/>
      <c r="P406" s="219"/>
      <c r="Q406" s="219"/>
      <c r="R406" s="220"/>
      <c r="S406" s="220"/>
      <c r="T406" s="220"/>
      <c r="U406" s="220"/>
      <c r="V406" s="220"/>
      <c r="W406" s="220"/>
      <c r="X406" s="220"/>
      <c r="Y406" s="220"/>
      <c r="Z406" s="210"/>
      <c r="AA406" s="210"/>
      <c r="AB406" s="210"/>
      <c r="AC406" s="210"/>
      <c r="AD406" s="210"/>
      <c r="AE406" s="210"/>
      <c r="AF406" s="210"/>
      <c r="AG406" s="210" t="s">
        <v>214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ht="22.5" outlineLevel="1" x14ac:dyDescent="0.2">
      <c r="A407" s="229">
        <v>86</v>
      </c>
      <c r="B407" s="230" t="s">
        <v>569</v>
      </c>
      <c r="C407" s="247" t="s">
        <v>570</v>
      </c>
      <c r="D407" s="231" t="s">
        <v>439</v>
      </c>
      <c r="E407" s="232">
        <v>1</v>
      </c>
      <c r="F407" s="233"/>
      <c r="G407" s="234">
        <f>ROUND(E407*F407,2)</f>
        <v>0</v>
      </c>
      <c r="H407" s="233"/>
      <c r="I407" s="234">
        <f>ROUND(E407*H407,2)</f>
        <v>0</v>
      </c>
      <c r="J407" s="233"/>
      <c r="K407" s="234">
        <f>ROUND(E407*J407,2)</f>
        <v>0</v>
      </c>
      <c r="L407" s="234">
        <v>21</v>
      </c>
      <c r="M407" s="234">
        <f>G407*(1+L407/100)</f>
        <v>0</v>
      </c>
      <c r="N407" s="232">
        <v>1.112E-2</v>
      </c>
      <c r="O407" s="232">
        <f>ROUND(E407*N407,2)</f>
        <v>0.01</v>
      </c>
      <c r="P407" s="232">
        <v>0</v>
      </c>
      <c r="Q407" s="232">
        <f>ROUND(E407*P407,2)</f>
        <v>0</v>
      </c>
      <c r="R407" s="234" t="s">
        <v>339</v>
      </c>
      <c r="S407" s="234" t="s">
        <v>140</v>
      </c>
      <c r="T407" s="235" t="s">
        <v>140</v>
      </c>
      <c r="U407" s="220">
        <v>0</v>
      </c>
      <c r="V407" s="220">
        <f>ROUND(E407*U407,2)</f>
        <v>0</v>
      </c>
      <c r="W407" s="220"/>
      <c r="X407" s="220" t="s">
        <v>340</v>
      </c>
      <c r="Y407" s="220" t="s">
        <v>143</v>
      </c>
      <c r="Z407" s="210"/>
      <c r="AA407" s="210"/>
      <c r="AB407" s="210"/>
      <c r="AC407" s="210"/>
      <c r="AD407" s="210"/>
      <c r="AE407" s="210"/>
      <c r="AF407" s="210"/>
      <c r="AG407" s="210" t="s">
        <v>341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2" x14ac:dyDescent="0.2">
      <c r="A408" s="217"/>
      <c r="B408" s="218"/>
      <c r="C408" s="262" t="s">
        <v>568</v>
      </c>
      <c r="D408" s="254"/>
      <c r="E408" s="255">
        <v>1</v>
      </c>
      <c r="F408" s="220"/>
      <c r="G408" s="220"/>
      <c r="H408" s="220"/>
      <c r="I408" s="220"/>
      <c r="J408" s="220"/>
      <c r="K408" s="220"/>
      <c r="L408" s="220"/>
      <c r="M408" s="220"/>
      <c r="N408" s="219"/>
      <c r="O408" s="219"/>
      <c r="P408" s="219"/>
      <c r="Q408" s="219"/>
      <c r="R408" s="220"/>
      <c r="S408" s="220"/>
      <c r="T408" s="220"/>
      <c r="U408" s="220"/>
      <c r="V408" s="220"/>
      <c r="W408" s="220"/>
      <c r="X408" s="220"/>
      <c r="Y408" s="220"/>
      <c r="Z408" s="210"/>
      <c r="AA408" s="210"/>
      <c r="AB408" s="210"/>
      <c r="AC408" s="210"/>
      <c r="AD408" s="210"/>
      <c r="AE408" s="210"/>
      <c r="AF408" s="210"/>
      <c r="AG408" s="210" t="s">
        <v>214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">
      <c r="A409" s="239">
        <v>87</v>
      </c>
      <c r="B409" s="240" t="s">
        <v>571</v>
      </c>
      <c r="C409" s="250" t="s">
        <v>572</v>
      </c>
      <c r="D409" s="241" t="s">
        <v>439</v>
      </c>
      <c r="E409" s="242">
        <v>1</v>
      </c>
      <c r="F409" s="243"/>
      <c r="G409" s="244">
        <f>ROUND(E409*F409,2)</f>
        <v>0</v>
      </c>
      <c r="H409" s="243"/>
      <c r="I409" s="244">
        <f>ROUND(E409*H409,2)</f>
        <v>0</v>
      </c>
      <c r="J409" s="243"/>
      <c r="K409" s="244">
        <f>ROUND(E409*J409,2)</f>
        <v>0</v>
      </c>
      <c r="L409" s="244">
        <v>21</v>
      </c>
      <c r="M409" s="244">
        <f>G409*(1+L409/100)</f>
        <v>0</v>
      </c>
      <c r="N409" s="242">
        <v>0.80500000000000005</v>
      </c>
      <c r="O409" s="242">
        <f>ROUND(E409*N409,2)</f>
        <v>0.81</v>
      </c>
      <c r="P409" s="242">
        <v>0</v>
      </c>
      <c r="Q409" s="242">
        <f>ROUND(E409*P409,2)</f>
        <v>0</v>
      </c>
      <c r="R409" s="244"/>
      <c r="S409" s="244" t="s">
        <v>173</v>
      </c>
      <c r="T409" s="245" t="s">
        <v>141</v>
      </c>
      <c r="U409" s="220">
        <v>0</v>
      </c>
      <c r="V409" s="220">
        <f>ROUND(E409*U409,2)</f>
        <v>0</v>
      </c>
      <c r="W409" s="220"/>
      <c r="X409" s="220" t="s">
        <v>340</v>
      </c>
      <c r="Y409" s="220" t="s">
        <v>143</v>
      </c>
      <c r="Z409" s="210"/>
      <c r="AA409" s="210"/>
      <c r="AB409" s="210"/>
      <c r="AC409" s="210"/>
      <c r="AD409" s="210"/>
      <c r="AE409" s="210"/>
      <c r="AF409" s="210"/>
      <c r="AG409" s="210" t="s">
        <v>341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ht="22.5" outlineLevel="1" x14ac:dyDescent="0.2">
      <c r="A410" s="239">
        <v>88</v>
      </c>
      <c r="B410" s="240" t="s">
        <v>573</v>
      </c>
      <c r="C410" s="250" t="s">
        <v>574</v>
      </c>
      <c r="D410" s="241" t="s">
        <v>439</v>
      </c>
      <c r="E410" s="242">
        <v>1</v>
      </c>
      <c r="F410" s="243"/>
      <c r="G410" s="244">
        <f>ROUND(E410*F410,2)</f>
        <v>0</v>
      </c>
      <c r="H410" s="243"/>
      <c r="I410" s="244">
        <f>ROUND(E410*H410,2)</f>
        <v>0</v>
      </c>
      <c r="J410" s="243"/>
      <c r="K410" s="244">
        <f>ROUND(E410*J410,2)</f>
        <v>0</v>
      </c>
      <c r="L410" s="244">
        <v>21</v>
      </c>
      <c r="M410" s="244">
        <f>G410*(1+L410/100)</f>
        <v>0</v>
      </c>
      <c r="N410" s="242">
        <v>0.80500000000000005</v>
      </c>
      <c r="O410" s="242">
        <f>ROUND(E410*N410,2)</f>
        <v>0.81</v>
      </c>
      <c r="P410" s="242">
        <v>0</v>
      </c>
      <c r="Q410" s="242">
        <f>ROUND(E410*P410,2)</f>
        <v>0</v>
      </c>
      <c r="R410" s="244"/>
      <c r="S410" s="244" t="s">
        <v>173</v>
      </c>
      <c r="T410" s="245" t="s">
        <v>141</v>
      </c>
      <c r="U410" s="220">
        <v>0</v>
      </c>
      <c r="V410" s="220">
        <f>ROUND(E410*U410,2)</f>
        <v>0</v>
      </c>
      <c r="W410" s="220"/>
      <c r="X410" s="220" t="s">
        <v>340</v>
      </c>
      <c r="Y410" s="220" t="s">
        <v>143</v>
      </c>
      <c r="Z410" s="210"/>
      <c r="AA410" s="210"/>
      <c r="AB410" s="210"/>
      <c r="AC410" s="210"/>
      <c r="AD410" s="210"/>
      <c r="AE410" s="210"/>
      <c r="AF410" s="210"/>
      <c r="AG410" s="210" t="s">
        <v>341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">
      <c r="A411" s="239">
        <v>89</v>
      </c>
      <c r="B411" s="240" t="s">
        <v>575</v>
      </c>
      <c r="C411" s="250" t="s">
        <v>576</v>
      </c>
      <c r="D411" s="241" t="s">
        <v>439</v>
      </c>
      <c r="E411" s="242">
        <v>1</v>
      </c>
      <c r="F411" s="243"/>
      <c r="G411" s="244">
        <f>ROUND(E411*F411,2)</f>
        <v>0</v>
      </c>
      <c r="H411" s="243"/>
      <c r="I411" s="244">
        <f>ROUND(E411*H411,2)</f>
        <v>0</v>
      </c>
      <c r="J411" s="243"/>
      <c r="K411" s="244">
        <f>ROUND(E411*J411,2)</f>
        <v>0</v>
      </c>
      <c r="L411" s="244">
        <v>21</v>
      </c>
      <c r="M411" s="244">
        <f>G411*(1+L411/100)</f>
        <v>0</v>
      </c>
      <c r="N411" s="242">
        <v>0.80500000000000005</v>
      </c>
      <c r="O411" s="242">
        <f>ROUND(E411*N411,2)</f>
        <v>0.81</v>
      </c>
      <c r="P411" s="242">
        <v>0</v>
      </c>
      <c r="Q411" s="242">
        <f>ROUND(E411*P411,2)</f>
        <v>0</v>
      </c>
      <c r="R411" s="244"/>
      <c r="S411" s="244" t="s">
        <v>173</v>
      </c>
      <c r="T411" s="245" t="s">
        <v>141</v>
      </c>
      <c r="U411" s="220">
        <v>0</v>
      </c>
      <c r="V411" s="220">
        <f>ROUND(E411*U411,2)</f>
        <v>0</v>
      </c>
      <c r="W411" s="220"/>
      <c r="X411" s="220" t="s">
        <v>340</v>
      </c>
      <c r="Y411" s="220" t="s">
        <v>143</v>
      </c>
      <c r="Z411" s="210"/>
      <c r="AA411" s="210"/>
      <c r="AB411" s="210"/>
      <c r="AC411" s="210"/>
      <c r="AD411" s="210"/>
      <c r="AE411" s="210"/>
      <c r="AF411" s="210"/>
      <c r="AG411" s="210" t="s">
        <v>341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">
      <c r="A412" s="229">
        <v>90</v>
      </c>
      <c r="B412" s="230" t="s">
        <v>577</v>
      </c>
      <c r="C412" s="247" t="s">
        <v>578</v>
      </c>
      <c r="D412" s="231" t="s">
        <v>439</v>
      </c>
      <c r="E412" s="232">
        <v>9</v>
      </c>
      <c r="F412" s="233"/>
      <c r="G412" s="234">
        <f>ROUND(E412*F412,2)</f>
        <v>0</v>
      </c>
      <c r="H412" s="233"/>
      <c r="I412" s="234">
        <f>ROUND(E412*H412,2)</f>
        <v>0</v>
      </c>
      <c r="J412" s="233"/>
      <c r="K412" s="234">
        <f>ROUND(E412*J412,2)</f>
        <v>0</v>
      </c>
      <c r="L412" s="234">
        <v>21</v>
      </c>
      <c r="M412" s="234">
        <f>G412*(1+L412/100)</f>
        <v>0</v>
      </c>
      <c r="N412" s="232">
        <v>0.01</v>
      </c>
      <c r="O412" s="232">
        <f>ROUND(E412*N412,2)</f>
        <v>0.09</v>
      </c>
      <c r="P412" s="232">
        <v>0</v>
      </c>
      <c r="Q412" s="232">
        <f>ROUND(E412*P412,2)</f>
        <v>0</v>
      </c>
      <c r="R412" s="234" t="s">
        <v>339</v>
      </c>
      <c r="S412" s="234" t="s">
        <v>140</v>
      </c>
      <c r="T412" s="235" t="s">
        <v>140</v>
      </c>
      <c r="U412" s="220">
        <v>0</v>
      </c>
      <c r="V412" s="220">
        <f>ROUND(E412*U412,2)</f>
        <v>0</v>
      </c>
      <c r="W412" s="220"/>
      <c r="X412" s="220" t="s">
        <v>340</v>
      </c>
      <c r="Y412" s="220" t="s">
        <v>143</v>
      </c>
      <c r="Z412" s="210"/>
      <c r="AA412" s="210"/>
      <c r="AB412" s="210"/>
      <c r="AC412" s="210"/>
      <c r="AD412" s="210"/>
      <c r="AE412" s="210"/>
      <c r="AF412" s="210"/>
      <c r="AG412" s="210" t="s">
        <v>341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2" x14ac:dyDescent="0.2">
      <c r="A413" s="217"/>
      <c r="B413" s="218"/>
      <c r="C413" s="262" t="s">
        <v>540</v>
      </c>
      <c r="D413" s="254"/>
      <c r="E413" s="255">
        <v>1</v>
      </c>
      <c r="F413" s="220"/>
      <c r="G413" s="220"/>
      <c r="H413" s="220"/>
      <c r="I413" s="220"/>
      <c r="J413" s="220"/>
      <c r="K413" s="220"/>
      <c r="L413" s="220"/>
      <c r="M413" s="220"/>
      <c r="N413" s="219"/>
      <c r="O413" s="219"/>
      <c r="P413" s="219"/>
      <c r="Q413" s="219"/>
      <c r="R413" s="220"/>
      <c r="S413" s="220"/>
      <c r="T413" s="220"/>
      <c r="U413" s="220"/>
      <c r="V413" s="220"/>
      <c r="W413" s="220"/>
      <c r="X413" s="220"/>
      <c r="Y413" s="220"/>
      <c r="Z413" s="210"/>
      <c r="AA413" s="210"/>
      <c r="AB413" s="210"/>
      <c r="AC413" s="210"/>
      <c r="AD413" s="210"/>
      <c r="AE413" s="210"/>
      <c r="AF413" s="210"/>
      <c r="AG413" s="210" t="s">
        <v>214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">
      <c r="A414" s="217"/>
      <c r="B414" s="218"/>
      <c r="C414" s="262" t="s">
        <v>541</v>
      </c>
      <c r="D414" s="254"/>
      <c r="E414" s="255">
        <v>1</v>
      </c>
      <c r="F414" s="220"/>
      <c r="G414" s="220"/>
      <c r="H414" s="220"/>
      <c r="I414" s="220"/>
      <c r="J414" s="220"/>
      <c r="K414" s="220"/>
      <c r="L414" s="220"/>
      <c r="M414" s="220"/>
      <c r="N414" s="219"/>
      <c r="O414" s="219"/>
      <c r="P414" s="219"/>
      <c r="Q414" s="219"/>
      <c r="R414" s="220"/>
      <c r="S414" s="220"/>
      <c r="T414" s="220"/>
      <c r="U414" s="220"/>
      <c r="V414" s="220"/>
      <c r="W414" s="220"/>
      <c r="X414" s="220"/>
      <c r="Y414" s="220"/>
      <c r="Z414" s="210"/>
      <c r="AA414" s="210"/>
      <c r="AB414" s="210"/>
      <c r="AC414" s="210"/>
      <c r="AD414" s="210"/>
      <c r="AE414" s="210"/>
      <c r="AF414" s="210"/>
      <c r="AG414" s="210" t="s">
        <v>214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">
      <c r="A415" s="217"/>
      <c r="B415" s="218"/>
      <c r="C415" s="262" t="s">
        <v>542</v>
      </c>
      <c r="D415" s="254"/>
      <c r="E415" s="255">
        <v>1</v>
      </c>
      <c r="F415" s="220"/>
      <c r="G415" s="220"/>
      <c r="H415" s="220"/>
      <c r="I415" s="220"/>
      <c r="J415" s="220"/>
      <c r="K415" s="220"/>
      <c r="L415" s="220"/>
      <c r="M415" s="220"/>
      <c r="N415" s="219"/>
      <c r="O415" s="219"/>
      <c r="P415" s="219"/>
      <c r="Q415" s="219"/>
      <c r="R415" s="220"/>
      <c r="S415" s="220"/>
      <c r="T415" s="220"/>
      <c r="U415" s="220"/>
      <c r="V415" s="220"/>
      <c r="W415" s="220"/>
      <c r="X415" s="220"/>
      <c r="Y415" s="220"/>
      <c r="Z415" s="210"/>
      <c r="AA415" s="210"/>
      <c r="AB415" s="210"/>
      <c r="AC415" s="210"/>
      <c r="AD415" s="210"/>
      <c r="AE415" s="210"/>
      <c r="AF415" s="210"/>
      <c r="AG415" s="210" t="s">
        <v>214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">
      <c r="A416" s="217"/>
      <c r="B416" s="218"/>
      <c r="C416" s="262" t="s">
        <v>543</v>
      </c>
      <c r="D416" s="254"/>
      <c r="E416" s="255">
        <v>1</v>
      </c>
      <c r="F416" s="220"/>
      <c r="G416" s="220"/>
      <c r="H416" s="220"/>
      <c r="I416" s="220"/>
      <c r="J416" s="220"/>
      <c r="K416" s="220"/>
      <c r="L416" s="220"/>
      <c r="M416" s="220"/>
      <c r="N416" s="219"/>
      <c r="O416" s="219"/>
      <c r="P416" s="219"/>
      <c r="Q416" s="219"/>
      <c r="R416" s="220"/>
      <c r="S416" s="220"/>
      <c r="T416" s="220"/>
      <c r="U416" s="220"/>
      <c r="V416" s="220"/>
      <c r="W416" s="220"/>
      <c r="X416" s="220"/>
      <c r="Y416" s="220"/>
      <c r="Z416" s="210"/>
      <c r="AA416" s="210"/>
      <c r="AB416" s="210"/>
      <c r="AC416" s="210"/>
      <c r="AD416" s="210"/>
      <c r="AE416" s="210"/>
      <c r="AF416" s="210"/>
      <c r="AG416" s="210" t="s">
        <v>214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">
      <c r="A417" s="217"/>
      <c r="B417" s="218"/>
      <c r="C417" s="262" t="s">
        <v>544</v>
      </c>
      <c r="D417" s="254"/>
      <c r="E417" s="255">
        <v>1</v>
      </c>
      <c r="F417" s="220"/>
      <c r="G417" s="220"/>
      <c r="H417" s="220"/>
      <c r="I417" s="220"/>
      <c r="J417" s="220"/>
      <c r="K417" s="220"/>
      <c r="L417" s="220"/>
      <c r="M417" s="220"/>
      <c r="N417" s="219"/>
      <c r="O417" s="219"/>
      <c r="P417" s="219"/>
      <c r="Q417" s="219"/>
      <c r="R417" s="220"/>
      <c r="S417" s="220"/>
      <c r="T417" s="220"/>
      <c r="U417" s="220"/>
      <c r="V417" s="220"/>
      <c r="W417" s="220"/>
      <c r="X417" s="220"/>
      <c r="Y417" s="220"/>
      <c r="Z417" s="210"/>
      <c r="AA417" s="210"/>
      <c r="AB417" s="210"/>
      <c r="AC417" s="210"/>
      <c r="AD417" s="210"/>
      <c r="AE417" s="210"/>
      <c r="AF417" s="210"/>
      <c r="AG417" s="210" t="s">
        <v>214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">
      <c r="A418" s="217"/>
      <c r="B418" s="218"/>
      <c r="C418" s="262" t="s">
        <v>545</v>
      </c>
      <c r="D418" s="254"/>
      <c r="E418" s="255">
        <v>1</v>
      </c>
      <c r="F418" s="220"/>
      <c r="G418" s="220"/>
      <c r="H418" s="220"/>
      <c r="I418" s="220"/>
      <c r="J418" s="220"/>
      <c r="K418" s="220"/>
      <c r="L418" s="220"/>
      <c r="M418" s="220"/>
      <c r="N418" s="219"/>
      <c r="O418" s="219"/>
      <c r="P418" s="219"/>
      <c r="Q418" s="219"/>
      <c r="R418" s="220"/>
      <c r="S418" s="220"/>
      <c r="T418" s="220"/>
      <c r="U418" s="220"/>
      <c r="V418" s="220"/>
      <c r="W418" s="220"/>
      <c r="X418" s="220"/>
      <c r="Y418" s="220"/>
      <c r="Z418" s="210"/>
      <c r="AA418" s="210"/>
      <c r="AB418" s="210"/>
      <c r="AC418" s="210"/>
      <c r="AD418" s="210"/>
      <c r="AE418" s="210"/>
      <c r="AF418" s="210"/>
      <c r="AG418" s="210" t="s">
        <v>214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">
      <c r="A419" s="217"/>
      <c r="B419" s="218"/>
      <c r="C419" s="262" t="s">
        <v>546</v>
      </c>
      <c r="D419" s="254"/>
      <c r="E419" s="255">
        <v>1</v>
      </c>
      <c r="F419" s="220"/>
      <c r="G419" s="220"/>
      <c r="H419" s="220"/>
      <c r="I419" s="220"/>
      <c r="J419" s="220"/>
      <c r="K419" s="220"/>
      <c r="L419" s="220"/>
      <c r="M419" s="220"/>
      <c r="N419" s="219"/>
      <c r="O419" s="219"/>
      <c r="P419" s="219"/>
      <c r="Q419" s="219"/>
      <c r="R419" s="220"/>
      <c r="S419" s="220"/>
      <c r="T419" s="220"/>
      <c r="U419" s="220"/>
      <c r="V419" s="220"/>
      <c r="W419" s="220"/>
      <c r="X419" s="220"/>
      <c r="Y419" s="220"/>
      <c r="Z419" s="210"/>
      <c r="AA419" s="210"/>
      <c r="AB419" s="210"/>
      <c r="AC419" s="210"/>
      <c r="AD419" s="210"/>
      <c r="AE419" s="210"/>
      <c r="AF419" s="210"/>
      <c r="AG419" s="210" t="s">
        <v>214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3" x14ac:dyDescent="0.2">
      <c r="A420" s="217"/>
      <c r="B420" s="218"/>
      <c r="C420" s="262" t="s">
        <v>547</v>
      </c>
      <c r="D420" s="254"/>
      <c r="E420" s="255">
        <v>1</v>
      </c>
      <c r="F420" s="220"/>
      <c r="G420" s="220"/>
      <c r="H420" s="220"/>
      <c r="I420" s="220"/>
      <c r="J420" s="220"/>
      <c r="K420" s="220"/>
      <c r="L420" s="220"/>
      <c r="M420" s="220"/>
      <c r="N420" s="219"/>
      <c r="O420" s="219"/>
      <c r="P420" s="219"/>
      <c r="Q420" s="219"/>
      <c r="R420" s="220"/>
      <c r="S420" s="220"/>
      <c r="T420" s="220"/>
      <c r="U420" s="220"/>
      <c r="V420" s="220"/>
      <c r="W420" s="220"/>
      <c r="X420" s="220"/>
      <c r="Y420" s="220"/>
      <c r="Z420" s="210"/>
      <c r="AA420" s="210"/>
      <c r="AB420" s="210"/>
      <c r="AC420" s="210"/>
      <c r="AD420" s="210"/>
      <c r="AE420" s="210"/>
      <c r="AF420" s="210"/>
      <c r="AG420" s="210" t="s">
        <v>214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">
      <c r="A421" s="217"/>
      <c r="B421" s="218"/>
      <c r="C421" s="262" t="s">
        <v>548</v>
      </c>
      <c r="D421" s="254"/>
      <c r="E421" s="255">
        <v>1</v>
      </c>
      <c r="F421" s="220"/>
      <c r="G421" s="220"/>
      <c r="H421" s="220"/>
      <c r="I421" s="220"/>
      <c r="J421" s="220"/>
      <c r="K421" s="220"/>
      <c r="L421" s="220"/>
      <c r="M421" s="220"/>
      <c r="N421" s="219"/>
      <c r="O421" s="219"/>
      <c r="P421" s="219"/>
      <c r="Q421" s="219"/>
      <c r="R421" s="220"/>
      <c r="S421" s="220"/>
      <c r="T421" s="220"/>
      <c r="U421" s="220"/>
      <c r="V421" s="220"/>
      <c r="W421" s="220"/>
      <c r="X421" s="220"/>
      <c r="Y421" s="220"/>
      <c r="Z421" s="210"/>
      <c r="AA421" s="210"/>
      <c r="AB421" s="210"/>
      <c r="AC421" s="210"/>
      <c r="AD421" s="210"/>
      <c r="AE421" s="210"/>
      <c r="AF421" s="210"/>
      <c r="AG421" s="210" t="s">
        <v>214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x14ac:dyDescent="0.2">
      <c r="A422" s="222" t="s">
        <v>135</v>
      </c>
      <c r="B422" s="223" t="s">
        <v>98</v>
      </c>
      <c r="C422" s="246" t="s">
        <v>99</v>
      </c>
      <c r="D422" s="224"/>
      <c r="E422" s="225"/>
      <c r="F422" s="226"/>
      <c r="G422" s="226">
        <f>SUMIF(AG423:AG424,"&lt;&gt;NOR",G423:G424)</f>
        <v>0</v>
      </c>
      <c r="H422" s="226"/>
      <c r="I422" s="226">
        <f>SUM(I423:I424)</f>
        <v>0</v>
      </c>
      <c r="J422" s="226"/>
      <c r="K422" s="226">
        <f>SUM(K423:K424)</f>
        <v>0</v>
      </c>
      <c r="L422" s="226"/>
      <c r="M422" s="226">
        <f>SUM(M423:M424)</f>
        <v>0</v>
      </c>
      <c r="N422" s="225"/>
      <c r="O422" s="225">
        <f>SUM(O423:O424)</f>
        <v>0</v>
      </c>
      <c r="P422" s="225"/>
      <c r="Q422" s="225">
        <f>SUM(Q423:Q424)</f>
        <v>0</v>
      </c>
      <c r="R422" s="226"/>
      <c r="S422" s="226"/>
      <c r="T422" s="227"/>
      <c r="U422" s="221"/>
      <c r="V422" s="221">
        <f>SUM(V423:V424)</f>
        <v>81.96</v>
      </c>
      <c r="W422" s="221"/>
      <c r="X422" s="221"/>
      <c r="Y422" s="221"/>
      <c r="AG422" t="s">
        <v>136</v>
      </c>
    </row>
    <row r="423" spans="1:60" ht="22.5" outlineLevel="1" x14ac:dyDescent="0.2">
      <c r="A423" s="229">
        <v>91</v>
      </c>
      <c r="B423" s="230" t="s">
        <v>579</v>
      </c>
      <c r="C423" s="247" t="s">
        <v>580</v>
      </c>
      <c r="D423" s="231" t="s">
        <v>333</v>
      </c>
      <c r="E423" s="232">
        <v>387.51065</v>
      </c>
      <c r="F423" s="233"/>
      <c r="G423" s="234">
        <f>ROUND(E423*F423,2)</f>
        <v>0</v>
      </c>
      <c r="H423" s="233"/>
      <c r="I423" s="234">
        <f>ROUND(E423*H423,2)</f>
        <v>0</v>
      </c>
      <c r="J423" s="233"/>
      <c r="K423" s="234">
        <f>ROUND(E423*J423,2)</f>
        <v>0</v>
      </c>
      <c r="L423" s="234">
        <v>21</v>
      </c>
      <c r="M423" s="234">
        <f>G423*(1+L423/100)</f>
        <v>0</v>
      </c>
      <c r="N423" s="232">
        <v>0</v>
      </c>
      <c r="O423" s="232">
        <f>ROUND(E423*N423,2)</f>
        <v>0</v>
      </c>
      <c r="P423" s="232">
        <v>0</v>
      </c>
      <c r="Q423" s="232">
        <f>ROUND(E423*P423,2)</f>
        <v>0</v>
      </c>
      <c r="R423" s="234" t="s">
        <v>354</v>
      </c>
      <c r="S423" s="234" t="s">
        <v>140</v>
      </c>
      <c r="T423" s="235" t="s">
        <v>140</v>
      </c>
      <c r="U423" s="220">
        <v>0.21149999999999999</v>
      </c>
      <c r="V423" s="220">
        <f>ROUND(E423*U423,2)</f>
        <v>81.96</v>
      </c>
      <c r="W423" s="220"/>
      <c r="X423" s="220" t="s">
        <v>174</v>
      </c>
      <c r="Y423" s="220" t="s">
        <v>143</v>
      </c>
      <c r="Z423" s="210"/>
      <c r="AA423" s="210"/>
      <c r="AB423" s="210"/>
      <c r="AC423" s="210"/>
      <c r="AD423" s="210"/>
      <c r="AE423" s="210"/>
      <c r="AF423" s="210"/>
      <c r="AG423" s="210" t="s">
        <v>175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2" x14ac:dyDescent="0.2">
      <c r="A424" s="217"/>
      <c r="B424" s="218"/>
      <c r="C424" s="261" t="s">
        <v>581</v>
      </c>
      <c r="D424" s="260"/>
      <c r="E424" s="260"/>
      <c r="F424" s="260"/>
      <c r="G424" s="260"/>
      <c r="H424" s="220"/>
      <c r="I424" s="220"/>
      <c r="J424" s="220"/>
      <c r="K424" s="220"/>
      <c r="L424" s="220"/>
      <c r="M424" s="220"/>
      <c r="N424" s="219"/>
      <c r="O424" s="219"/>
      <c r="P424" s="219"/>
      <c r="Q424" s="219"/>
      <c r="R424" s="220"/>
      <c r="S424" s="220"/>
      <c r="T424" s="220"/>
      <c r="U424" s="220"/>
      <c r="V424" s="220"/>
      <c r="W424" s="220"/>
      <c r="X424" s="220"/>
      <c r="Y424" s="220"/>
      <c r="Z424" s="210"/>
      <c r="AA424" s="210"/>
      <c r="AB424" s="210"/>
      <c r="AC424" s="210"/>
      <c r="AD424" s="210"/>
      <c r="AE424" s="210"/>
      <c r="AF424" s="210"/>
      <c r="AG424" s="210" t="s">
        <v>212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x14ac:dyDescent="0.2">
      <c r="A425" s="222" t="s">
        <v>135</v>
      </c>
      <c r="B425" s="223" t="s">
        <v>100</v>
      </c>
      <c r="C425" s="246" t="s">
        <v>101</v>
      </c>
      <c r="D425" s="224"/>
      <c r="E425" s="225"/>
      <c r="F425" s="226"/>
      <c r="G425" s="226">
        <f>SUMIF(AG426:AG439,"&lt;&gt;NOR",G426:G439)</f>
        <v>0</v>
      </c>
      <c r="H425" s="226"/>
      <c r="I425" s="226">
        <f>SUM(I426:I439)</f>
        <v>0</v>
      </c>
      <c r="J425" s="226"/>
      <c r="K425" s="226">
        <f>SUM(K426:K439)</f>
        <v>0</v>
      </c>
      <c r="L425" s="226"/>
      <c r="M425" s="226">
        <f>SUM(M426:M439)</f>
        <v>0</v>
      </c>
      <c r="N425" s="225"/>
      <c r="O425" s="225">
        <f>SUM(O426:O439)</f>
        <v>0.51</v>
      </c>
      <c r="P425" s="225"/>
      <c r="Q425" s="225">
        <f>SUM(Q426:Q439)</f>
        <v>0.03</v>
      </c>
      <c r="R425" s="226"/>
      <c r="S425" s="226"/>
      <c r="T425" s="227"/>
      <c r="U425" s="221"/>
      <c r="V425" s="221">
        <f>SUM(V426:V439)</f>
        <v>10.18</v>
      </c>
      <c r="W425" s="221"/>
      <c r="X425" s="221"/>
      <c r="Y425" s="221"/>
      <c r="AG425" t="s">
        <v>136</v>
      </c>
    </row>
    <row r="426" spans="1:60" ht="33.75" outlineLevel="1" x14ac:dyDescent="0.2">
      <c r="A426" s="239">
        <v>92</v>
      </c>
      <c r="B426" s="240" t="s">
        <v>582</v>
      </c>
      <c r="C426" s="250" t="s">
        <v>583</v>
      </c>
      <c r="D426" s="241" t="s">
        <v>439</v>
      </c>
      <c r="E426" s="242">
        <v>6</v>
      </c>
      <c r="F426" s="243"/>
      <c r="G426" s="244">
        <f>ROUND(E426*F426,2)</f>
        <v>0</v>
      </c>
      <c r="H426" s="243"/>
      <c r="I426" s="244">
        <f>ROUND(E426*H426,2)</f>
        <v>0</v>
      </c>
      <c r="J426" s="243"/>
      <c r="K426" s="244">
        <f>ROUND(E426*J426,2)</f>
        <v>0</v>
      </c>
      <c r="L426" s="244">
        <v>21</v>
      </c>
      <c r="M426" s="244">
        <f>G426*(1+L426/100)</f>
        <v>0</v>
      </c>
      <c r="N426" s="242">
        <v>7.6630000000000004E-2</v>
      </c>
      <c r="O426" s="242">
        <f>ROUND(E426*N426,2)</f>
        <v>0.46</v>
      </c>
      <c r="P426" s="242">
        <v>0</v>
      </c>
      <c r="Q426" s="242">
        <f>ROUND(E426*P426,2)</f>
        <v>0</v>
      </c>
      <c r="R426" s="244" t="s">
        <v>584</v>
      </c>
      <c r="S426" s="244" t="s">
        <v>140</v>
      </c>
      <c r="T426" s="245" t="s">
        <v>140</v>
      </c>
      <c r="U426" s="220">
        <v>0.5</v>
      </c>
      <c r="V426" s="220">
        <f>ROUND(E426*U426,2)</f>
        <v>3</v>
      </c>
      <c r="W426" s="220"/>
      <c r="X426" s="220" t="s">
        <v>174</v>
      </c>
      <c r="Y426" s="220" t="s">
        <v>143</v>
      </c>
      <c r="Z426" s="210"/>
      <c r="AA426" s="210"/>
      <c r="AB426" s="210"/>
      <c r="AC426" s="210"/>
      <c r="AD426" s="210"/>
      <c r="AE426" s="210"/>
      <c r="AF426" s="210"/>
      <c r="AG426" s="210" t="s">
        <v>585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ht="22.5" outlineLevel="1" x14ac:dyDescent="0.2">
      <c r="A427" s="229">
        <v>93</v>
      </c>
      <c r="B427" s="230" t="s">
        <v>586</v>
      </c>
      <c r="C427" s="247" t="s">
        <v>587</v>
      </c>
      <c r="D427" s="231" t="s">
        <v>386</v>
      </c>
      <c r="E427" s="232">
        <v>2</v>
      </c>
      <c r="F427" s="233"/>
      <c r="G427" s="234">
        <f>ROUND(E427*F427,2)</f>
        <v>0</v>
      </c>
      <c r="H427" s="233"/>
      <c r="I427" s="234">
        <f>ROUND(E427*H427,2)</f>
        <v>0</v>
      </c>
      <c r="J427" s="233"/>
      <c r="K427" s="234">
        <f>ROUND(E427*J427,2)</f>
        <v>0</v>
      </c>
      <c r="L427" s="234">
        <v>21</v>
      </c>
      <c r="M427" s="234">
        <f>G427*(1+L427/100)</f>
        <v>0</v>
      </c>
      <c r="N427" s="232">
        <v>2.9099999999999998E-3</v>
      </c>
      <c r="O427" s="232">
        <f>ROUND(E427*N427,2)</f>
        <v>0.01</v>
      </c>
      <c r="P427" s="232">
        <v>0</v>
      </c>
      <c r="Q427" s="232">
        <f>ROUND(E427*P427,2)</f>
        <v>0</v>
      </c>
      <c r="R427" s="234" t="s">
        <v>588</v>
      </c>
      <c r="S427" s="234" t="s">
        <v>140</v>
      </c>
      <c r="T427" s="235" t="s">
        <v>140</v>
      </c>
      <c r="U427" s="220">
        <v>0.29399999999999998</v>
      </c>
      <c r="V427" s="220">
        <f>ROUND(E427*U427,2)</f>
        <v>0.59</v>
      </c>
      <c r="W427" s="220"/>
      <c r="X427" s="220" t="s">
        <v>174</v>
      </c>
      <c r="Y427" s="220" t="s">
        <v>143</v>
      </c>
      <c r="Z427" s="210"/>
      <c r="AA427" s="210"/>
      <c r="AB427" s="210"/>
      <c r="AC427" s="210"/>
      <c r="AD427" s="210"/>
      <c r="AE427" s="210"/>
      <c r="AF427" s="210"/>
      <c r="AG427" s="210" t="s">
        <v>585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2" x14ac:dyDescent="0.2">
      <c r="A428" s="217"/>
      <c r="B428" s="218"/>
      <c r="C428" s="262" t="s">
        <v>589</v>
      </c>
      <c r="D428" s="254"/>
      <c r="E428" s="255">
        <v>2</v>
      </c>
      <c r="F428" s="220"/>
      <c r="G428" s="220"/>
      <c r="H428" s="220"/>
      <c r="I428" s="220"/>
      <c r="J428" s="220"/>
      <c r="K428" s="220"/>
      <c r="L428" s="220"/>
      <c r="M428" s="220"/>
      <c r="N428" s="219"/>
      <c r="O428" s="219"/>
      <c r="P428" s="219"/>
      <c r="Q428" s="219"/>
      <c r="R428" s="220"/>
      <c r="S428" s="220"/>
      <c r="T428" s="220"/>
      <c r="U428" s="220"/>
      <c r="V428" s="220"/>
      <c r="W428" s="220"/>
      <c r="X428" s="220"/>
      <c r="Y428" s="220"/>
      <c r="Z428" s="210"/>
      <c r="AA428" s="210"/>
      <c r="AB428" s="210"/>
      <c r="AC428" s="210"/>
      <c r="AD428" s="210"/>
      <c r="AE428" s="210"/>
      <c r="AF428" s="210"/>
      <c r="AG428" s="210" t="s">
        <v>214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ht="22.5" outlineLevel="1" x14ac:dyDescent="0.2">
      <c r="A429" s="229">
        <v>94</v>
      </c>
      <c r="B429" s="230" t="s">
        <v>590</v>
      </c>
      <c r="C429" s="247" t="s">
        <v>591</v>
      </c>
      <c r="D429" s="231" t="s">
        <v>386</v>
      </c>
      <c r="E429" s="232">
        <v>2</v>
      </c>
      <c r="F429" s="233"/>
      <c r="G429" s="234">
        <f>ROUND(E429*F429,2)</f>
        <v>0</v>
      </c>
      <c r="H429" s="233"/>
      <c r="I429" s="234">
        <f>ROUND(E429*H429,2)</f>
        <v>0</v>
      </c>
      <c r="J429" s="233"/>
      <c r="K429" s="234">
        <f>ROUND(E429*J429,2)</f>
        <v>0</v>
      </c>
      <c r="L429" s="234">
        <v>21</v>
      </c>
      <c r="M429" s="234">
        <f>G429*(1+L429/100)</f>
        <v>0</v>
      </c>
      <c r="N429" s="232">
        <v>3.1199999999999999E-3</v>
      </c>
      <c r="O429" s="232">
        <f>ROUND(E429*N429,2)</f>
        <v>0.01</v>
      </c>
      <c r="P429" s="232">
        <v>0</v>
      </c>
      <c r="Q429" s="232">
        <f>ROUND(E429*P429,2)</f>
        <v>0</v>
      </c>
      <c r="R429" s="234" t="s">
        <v>588</v>
      </c>
      <c r="S429" s="234" t="s">
        <v>140</v>
      </c>
      <c r="T429" s="235" t="s">
        <v>140</v>
      </c>
      <c r="U429" s="220">
        <v>0.29399999999999998</v>
      </c>
      <c r="V429" s="220">
        <f>ROUND(E429*U429,2)</f>
        <v>0.59</v>
      </c>
      <c r="W429" s="220"/>
      <c r="X429" s="220" t="s">
        <v>174</v>
      </c>
      <c r="Y429" s="220" t="s">
        <v>143</v>
      </c>
      <c r="Z429" s="210"/>
      <c r="AA429" s="210"/>
      <c r="AB429" s="210"/>
      <c r="AC429" s="210"/>
      <c r="AD429" s="210"/>
      <c r="AE429" s="210"/>
      <c r="AF429" s="210"/>
      <c r="AG429" s="210" t="s">
        <v>585</v>
      </c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2" x14ac:dyDescent="0.2">
      <c r="A430" s="217"/>
      <c r="B430" s="218"/>
      <c r="C430" s="262" t="s">
        <v>592</v>
      </c>
      <c r="D430" s="254"/>
      <c r="E430" s="255">
        <v>2</v>
      </c>
      <c r="F430" s="220"/>
      <c r="G430" s="220"/>
      <c r="H430" s="220"/>
      <c r="I430" s="220"/>
      <c r="J430" s="220"/>
      <c r="K430" s="220"/>
      <c r="L430" s="220"/>
      <c r="M430" s="220"/>
      <c r="N430" s="219"/>
      <c r="O430" s="219"/>
      <c r="P430" s="219"/>
      <c r="Q430" s="219"/>
      <c r="R430" s="220"/>
      <c r="S430" s="220"/>
      <c r="T430" s="220"/>
      <c r="U430" s="220"/>
      <c r="V430" s="220"/>
      <c r="W430" s="220"/>
      <c r="X430" s="220"/>
      <c r="Y430" s="220"/>
      <c r="Z430" s="210"/>
      <c r="AA430" s="210"/>
      <c r="AB430" s="210"/>
      <c r="AC430" s="210"/>
      <c r="AD430" s="210"/>
      <c r="AE430" s="210"/>
      <c r="AF430" s="210"/>
      <c r="AG430" s="210" t="s">
        <v>214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ht="22.5" outlineLevel="1" x14ac:dyDescent="0.2">
      <c r="A431" s="229">
        <v>95</v>
      </c>
      <c r="B431" s="230" t="s">
        <v>593</v>
      </c>
      <c r="C431" s="247" t="s">
        <v>594</v>
      </c>
      <c r="D431" s="231" t="s">
        <v>386</v>
      </c>
      <c r="E431" s="232">
        <v>8</v>
      </c>
      <c r="F431" s="233"/>
      <c r="G431" s="234">
        <f>ROUND(E431*F431,2)</f>
        <v>0</v>
      </c>
      <c r="H431" s="233"/>
      <c r="I431" s="234">
        <f>ROUND(E431*H431,2)</f>
        <v>0</v>
      </c>
      <c r="J431" s="233"/>
      <c r="K431" s="234">
        <f>ROUND(E431*J431,2)</f>
        <v>0</v>
      </c>
      <c r="L431" s="234">
        <v>21</v>
      </c>
      <c r="M431" s="234">
        <f>G431*(1+L431/100)</f>
        <v>0</v>
      </c>
      <c r="N431" s="232">
        <v>3.4499999999999999E-3</v>
      </c>
      <c r="O431" s="232">
        <f>ROUND(E431*N431,2)</f>
        <v>0.03</v>
      </c>
      <c r="P431" s="232">
        <v>0</v>
      </c>
      <c r="Q431" s="232">
        <f>ROUND(E431*P431,2)</f>
        <v>0</v>
      </c>
      <c r="R431" s="234" t="s">
        <v>588</v>
      </c>
      <c r="S431" s="234" t="s">
        <v>140</v>
      </c>
      <c r="T431" s="235" t="s">
        <v>140</v>
      </c>
      <c r="U431" s="220">
        <v>0.35599999999999998</v>
      </c>
      <c r="V431" s="220">
        <f>ROUND(E431*U431,2)</f>
        <v>2.85</v>
      </c>
      <c r="W431" s="220"/>
      <c r="X431" s="220" t="s">
        <v>174</v>
      </c>
      <c r="Y431" s="220" t="s">
        <v>143</v>
      </c>
      <c r="Z431" s="210"/>
      <c r="AA431" s="210"/>
      <c r="AB431" s="210"/>
      <c r="AC431" s="210"/>
      <c r="AD431" s="210"/>
      <c r="AE431" s="210"/>
      <c r="AF431" s="210"/>
      <c r="AG431" s="210" t="s">
        <v>585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2" x14ac:dyDescent="0.2">
      <c r="A432" s="217"/>
      <c r="B432" s="218"/>
      <c r="C432" s="262" t="s">
        <v>595</v>
      </c>
      <c r="D432" s="254"/>
      <c r="E432" s="255">
        <v>8</v>
      </c>
      <c r="F432" s="220"/>
      <c r="G432" s="220"/>
      <c r="H432" s="220"/>
      <c r="I432" s="220"/>
      <c r="J432" s="220"/>
      <c r="K432" s="220"/>
      <c r="L432" s="220"/>
      <c r="M432" s="220"/>
      <c r="N432" s="219"/>
      <c r="O432" s="219"/>
      <c r="P432" s="219"/>
      <c r="Q432" s="219"/>
      <c r="R432" s="220"/>
      <c r="S432" s="220"/>
      <c r="T432" s="220"/>
      <c r="U432" s="220"/>
      <c r="V432" s="220"/>
      <c r="W432" s="220"/>
      <c r="X432" s="220"/>
      <c r="Y432" s="220"/>
      <c r="Z432" s="210"/>
      <c r="AA432" s="210"/>
      <c r="AB432" s="210"/>
      <c r="AC432" s="210"/>
      <c r="AD432" s="210"/>
      <c r="AE432" s="210"/>
      <c r="AF432" s="210"/>
      <c r="AG432" s="210" t="s">
        <v>214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">
      <c r="A433" s="229">
        <v>96</v>
      </c>
      <c r="B433" s="230" t="s">
        <v>596</v>
      </c>
      <c r="C433" s="247" t="s">
        <v>597</v>
      </c>
      <c r="D433" s="231" t="s">
        <v>386</v>
      </c>
      <c r="E433" s="232">
        <v>4</v>
      </c>
      <c r="F433" s="233"/>
      <c r="G433" s="234">
        <f>ROUND(E433*F433,2)</f>
        <v>0</v>
      </c>
      <c r="H433" s="233"/>
      <c r="I433" s="234">
        <f>ROUND(E433*H433,2)</f>
        <v>0</v>
      </c>
      <c r="J433" s="233"/>
      <c r="K433" s="234">
        <f>ROUND(E433*J433,2)</f>
        <v>0</v>
      </c>
      <c r="L433" s="234">
        <v>21</v>
      </c>
      <c r="M433" s="234">
        <f>G433*(1+L433/100)</f>
        <v>0</v>
      </c>
      <c r="N433" s="232">
        <v>0</v>
      </c>
      <c r="O433" s="232">
        <f>ROUND(E433*N433,2)</f>
        <v>0</v>
      </c>
      <c r="P433" s="232">
        <v>2.2599999999999999E-3</v>
      </c>
      <c r="Q433" s="232">
        <f>ROUND(E433*P433,2)</f>
        <v>0.01</v>
      </c>
      <c r="R433" s="234" t="s">
        <v>588</v>
      </c>
      <c r="S433" s="234" t="s">
        <v>140</v>
      </c>
      <c r="T433" s="235" t="s">
        <v>140</v>
      </c>
      <c r="U433" s="220">
        <v>5.7500000000000002E-2</v>
      </c>
      <c r="V433" s="220">
        <f>ROUND(E433*U433,2)</f>
        <v>0.23</v>
      </c>
      <c r="W433" s="220"/>
      <c r="X433" s="220" t="s">
        <v>174</v>
      </c>
      <c r="Y433" s="220" t="s">
        <v>143</v>
      </c>
      <c r="Z433" s="210"/>
      <c r="AA433" s="210"/>
      <c r="AB433" s="210"/>
      <c r="AC433" s="210"/>
      <c r="AD433" s="210"/>
      <c r="AE433" s="210"/>
      <c r="AF433" s="210"/>
      <c r="AG433" s="210" t="s">
        <v>585</v>
      </c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2" x14ac:dyDescent="0.2">
      <c r="A434" s="217"/>
      <c r="B434" s="218"/>
      <c r="C434" s="262" t="s">
        <v>589</v>
      </c>
      <c r="D434" s="254"/>
      <c r="E434" s="255">
        <v>2</v>
      </c>
      <c r="F434" s="220"/>
      <c r="G434" s="220"/>
      <c r="H434" s="220"/>
      <c r="I434" s="220"/>
      <c r="J434" s="220"/>
      <c r="K434" s="220"/>
      <c r="L434" s="220"/>
      <c r="M434" s="220"/>
      <c r="N434" s="219"/>
      <c r="O434" s="219"/>
      <c r="P434" s="219"/>
      <c r="Q434" s="219"/>
      <c r="R434" s="220"/>
      <c r="S434" s="220"/>
      <c r="T434" s="220"/>
      <c r="U434" s="220"/>
      <c r="V434" s="220"/>
      <c r="W434" s="220"/>
      <c r="X434" s="220"/>
      <c r="Y434" s="220"/>
      <c r="Z434" s="210"/>
      <c r="AA434" s="210"/>
      <c r="AB434" s="210"/>
      <c r="AC434" s="210"/>
      <c r="AD434" s="210"/>
      <c r="AE434" s="210"/>
      <c r="AF434" s="210"/>
      <c r="AG434" s="210" t="s">
        <v>214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3" x14ac:dyDescent="0.2">
      <c r="A435" s="217"/>
      <c r="B435" s="218"/>
      <c r="C435" s="262" t="s">
        <v>592</v>
      </c>
      <c r="D435" s="254"/>
      <c r="E435" s="255">
        <v>2</v>
      </c>
      <c r="F435" s="220"/>
      <c r="G435" s="220"/>
      <c r="H435" s="220"/>
      <c r="I435" s="220"/>
      <c r="J435" s="220"/>
      <c r="K435" s="220"/>
      <c r="L435" s="220"/>
      <c r="M435" s="220"/>
      <c r="N435" s="219"/>
      <c r="O435" s="219"/>
      <c r="P435" s="219"/>
      <c r="Q435" s="219"/>
      <c r="R435" s="220"/>
      <c r="S435" s="220"/>
      <c r="T435" s="220"/>
      <c r="U435" s="220"/>
      <c r="V435" s="220"/>
      <c r="W435" s="220"/>
      <c r="X435" s="220"/>
      <c r="Y435" s="220"/>
      <c r="Z435" s="210"/>
      <c r="AA435" s="210"/>
      <c r="AB435" s="210"/>
      <c r="AC435" s="210"/>
      <c r="AD435" s="210"/>
      <c r="AE435" s="210"/>
      <c r="AF435" s="210"/>
      <c r="AG435" s="210" t="s">
        <v>214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">
      <c r="A436" s="229">
        <v>97</v>
      </c>
      <c r="B436" s="230" t="s">
        <v>598</v>
      </c>
      <c r="C436" s="247" t="s">
        <v>599</v>
      </c>
      <c r="D436" s="231" t="s">
        <v>386</v>
      </c>
      <c r="E436" s="232">
        <v>8</v>
      </c>
      <c r="F436" s="233"/>
      <c r="G436" s="234">
        <f>ROUND(E436*F436,2)</f>
        <v>0</v>
      </c>
      <c r="H436" s="233"/>
      <c r="I436" s="234">
        <f>ROUND(E436*H436,2)</f>
        <v>0</v>
      </c>
      <c r="J436" s="233"/>
      <c r="K436" s="234">
        <f>ROUND(E436*J436,2)</f>
        <v>0</v>
      </c>
      <c r="L436" s="234">
        <v>21</v>
      </c>
      <c r="M436" s="234">
        <f>G436*(1+L436/100)</f>
        <v>0</v>
      </c>
      <c r="N436" s="232">
        <v>0</v>
      </c>
      <c r="O436" s="232">
        <f>ROUND(E436*N436,2)</f>
        <v>0</v>
      </c>
      <c r="P436" s="232">
        <v>2.8500000000000001E-3</v>
      </c>
      <c r="Q436" s="232">
        <f>ROUND(E436*P436,2)</f>
        <v>0.02</v>
      </c>
      <c r="R436" s="234" t="s">
        <v>588</v>
      </c>
      <c r="S436" s="234" t="s">
        <v>140</v>
      </c>
      <c r="T436" s="235" t="s">
        <v>140</v>
      </c>
      <c r="U436" s="220">
        <v>6.9000000000000006E-2</v>
      </c>
      <c r="V436" s="220">
        <f>ROUND(E436*U436,2)</f>
        <v>0.55000000000000004</v>
      </c>
      <c r="W436" s="220"/>
      <c r="X436" s="220" t="s">
        <v>174</v>
      </c>
      <c r="Y436" s="220" t="s">
        <v>143</v>
      </c>
      <c r="Z436" s="210"/>
      <c r="AA436" s="210"/>
      <c r="AB436" s="210"/>
      <c r="AC436" s="210"/>
      <c r="AD436" s="210"/>
      <c r="AE436" s="210"/>
      <c r="AF436" s="210"/>
      <c r="AG436" s="210" t="s">
        <v>585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2" x14ac:dyDescent="0.2">
      <c r="A437" s="217"/>
      <c r="B437" s="218"/>
      <c r="C437" s="262" t="s">
        <v>595</v>
      </c>
      <c r="D437" s="254"/>
      <c r="E437" s="255">
        <v>8</v>
      </c>
      <c r="F437" s="220"/>
      <c r="G437" s="220"/>
      <c r="H437" s="220"/>
      <c r="I437" s="220"/>
      <c r="J437" s="220"/>
      <c r="K437" s="220"/>
      <c r="L437" s="220"/>
      <c r="M437" s="220"/>
      <c r="N437" s="219"/>
      <c r="O437" s="219"/>
      <c r="P437" s="219"/>
      <c r="Q437" s="219"/>
      <c r="R437" s="220"/>
      <c r="S437" s="220"/>
      <c r="T437" s="220"/>
      <c r="U437" s="220"/>
      <c r="V437" s="220"/>
      <c r="W437" s="220"/>
      <c r="X437" s="220"/>
      <c r="Y437" s="220"/>
      <c r="Z437" s="210"/>
      <c r="AA437" s="210"/>
      <c r="AB437" s="210"/>
      <c r="AC437" s="210"/>
      <c r="AD437" s="210"/>
      <c r="AE437" s="210"/>
      <c r="AF437" s="210"/>
      <c r="AG437" s="210" t="s">
        <v>214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">
      <c r="A438" s="229">
        <v>98</v>
      </c>
      <c r="B438" s="230" t="s">
        <v>600</v>
      </c>
      <c r="C438" s="247" t="s">
        <v>601</v>
      </c>
      <c r="D438" s="231" t="s">
        <v>333</v>
      </c>
      <c r="E438" s="232">
        <v>0.49944</v>
      </c>
      <c r="F438" s="233"/>
      <c r="G438" s="234">
        <f>ROUND(E438*F438,2)</f>
        <v>0</v>
      </c>
      <c r="H438" s="233"/>
      <c r="I438" s="234">
        <f>ROUND(E438*H438,2)</f>
        <v>0</v>
      </c>
      <c r="J438" s="233"/>
      <c r="K438" s="234">
        <f>ROUND(E438*J438,2)</f>
        <v>0</v>
      </c>
      <c r="L438" s="234">
        <v>21</v>
      </c>
      <c r="M438" s="234">
        <f>G438*(1+L438/100)</f>
        <v>0</v>
      </c>
      <c r="N438" s="232">
        <v>0</v>
      </c>
      <c r="O438" s="232">
        <f>ROUND(E438*N438,2)</f>
        <v>0</v>
      </c>
      <c r="P438" s="232">
        <v>0</v>
      </c>
      <c r="Q438" s="232">
        <f>ROUND(E438*P438,2)</f>
        <v>0</v>
      </c>
      <c r="R438" s="234" t="s">
        <v>588</v>
      </c>
      <c r="S438" s="234" t="s">
        <v>140</v>
      </c>
      <c r="T438" s="235" t="s">
        <v>140</v>
      </c>
      <c r="U438" s="220">
        <v>4.7370000000000001</v>
      </c>
      <c r="V438" s="220">
        <f>ROUND(E438*U438,2)</f>
        <v>2.37</v>
      </c>
      <c r="W438" s="220"/>
      <c r="X438" s="220" t="s">
        <v>174</v>
      </c>
      <c r="Y438" s="220" t="s">
        <v>143</v>
      </c>
      <c r="Z438" s="210"/>
      <c r="AA438" s="210"/>
      <c r="AB438" s="210"/>
      <c r="AC438" s="210"/>
      <c r="AD438" s="210"/>
      <c r="AE438" s="210"/>
      <c r="AF438" s="210"/>
      <c r="AG438" s="210" t="s">
        <v>585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2" x14ac:dyDescent="0.2">
      <c r="A439" s="217"/>
      <c r="B439" s="218"/>
      <c r="C439" s="261" t="s">
        <v>602</v>
      </c>
      <c r="D439" s="260"/>
      <c r="E439" s="260"/>
      <c r="F439" s="260"/>
      <c r="G439" s="260"/>
      <c r="H439" s="220"/>
      <c r="I439" s="220"/>
      <c r="J439" s="220"/>
      <c r="K439" s="220"/>
      <c r="L439" s="220"/>
      <c r="M439" s="220"/>
      <c r="N439" s="219"/>
      <c r="O439" s="219"/>
      <c r="P439" s="219"/>
      <c r="Q439" s="219"/>
      <c r="R439" s="220"/>
      <c r="S439" s="220"/>
      <c r="T439" s="220"/>
      <c r="U439" s="220"/>
      <c r="V439" s="220"/>
      <c r="W439" s="220"/>
      <c r="X439" s="220"/>
      <c r="Y439" s="220"/>
      <c r="Z439" s="210"/>
      <c r="AA439" s="210"/>
      <c r="AB439" s="210"/>
      <c r="AC439" s="210"/>
      <c r="AD439" s="210"/>
      <c r="AE439" s="210"/>
      <c r="AF439" s="210"/>
      <c r="AG439" s="210" t="s">
        <v>212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x14ac:dyDescent="0.2">
      <c r="A440" s="222" t="s">
        <v>135</v>
      </c>
      <c r="B440" s="223" t="s">
        <v>102</v>
      </c>
      <c r="C440" s="246" t="s">
        <v>103</v>
      </c>
      <c r="D440" s="224"/>
      <c r="E440" s="225"/>
      <c r="F440" s="226"/>
      <c r="G440" s="226">
        <f>SUMIF(AG441:AG453,"&lt;&gt;NOR",G441:G453)</f>
        <v>0</v>
      </c>
      <c r="H440" s="226"/>
      <c r="I440" s="226">
        <f>SUM(I441:I453)</f>
        <v>0</v>
      </c>
      <c r="J440" s="226"/>
      <c r="K440" s="226">
        <f>SUM(K441:K453)</f>
        <v>0</v>
      </c>
      <c r="L440" s="226"/>
      <c r="M440" s="226">
        <f>SUM(M441:M453)</f>
        <v>0</v>
      </c>
      <c r="N440" s="225"/>
      <c r="O440" s="225">
        <f>SUM(O441:O453)</f>
        <v>5.14</v>
      </c>
      <c r="P440" s="225"/>
      <c r="Q440" s="225">
        <f>SUM(Q441:Q453)</f>
        <v>0</v>
      </c>
      <c r="R440" s="226"/>
      <c r="S440" s="226"/>
      <c r="T440" s="227"/>
      <c r="U440" s="221"/>
      <c r="V440" s="221">
        <f>SUM(V441:V453)</f>
        <v>29.71</v>
      </c>
      <c r="W440" s="221"/>
      <c r="X440" s="221"/>
      <c r="Y440" s="221"/>
      <c r="AG440" t="s">
        <v>136</v>
      </c>
    </row>
    <row r="441" spans="1:60" outlineLevel="1" x14ac:dyDescent="0.2">
      <c r="A441" s="239">
        <v>99</v>
      </c>
      <c r="B441" s="240" t="s">
        <v>603</v>
      </c>
      <c r="C441" s="250" t="s">
        <v>604</v>
      </c>
      <c r="D441" s="241" t="s">
        <v>386</v>
      </c>
      <c r="E441" s="242">
        <v>10</v>
      </c>
      <c r="F441" s="243"/>
      <c r="G441" s="244">
        <f>ROUND(E441*F441,2)</f>
        <v>0</v>
      </c>
      <c r="H441" s="243"/>
      <c r="I441" s="244">
        <f>ROUND(E441*H441,2)</f>
        <v>0</v>
      </c>
      <c r="J441" s="243"/>
      <c r="K441" s="244">
        <f>ROUND(E441*J441,2)</f>
        <v>0</v>
      </c>
      <c r="L441" s="244">
        <v>21</v>
      </c>
      <c r="M441" s="244">
        <f>G441*(1+L441/100)</f>
        <v>0</v>
      </c>
      <c r="N441" s="242">
        <v>0</v>
      </c>
      <c r="O441" s="242">
        <f>ROUND(E441*N441,2)</f>
        <v>0</v>
      </c>
      <c r="P441" s="242">
        <v>0</v>
      </c>
      <c r="Q441" s="242">
        <f>ROUND(E441*P441,2)</f>
        <v>0</v>
      </c>
      <c r="R441" s="244"/>
      <c r="S441" s="244" t="s">
        <v>140</v>
      </c>
      <c r="T441" s="245" t="s">
        <v>140</v>
      </c>
      <c r="U441" s="220">
        <v>0.13552</v>
      </c>
      <c r="V441" s="220">
        <f>ROUND(E441*U441,2)</f>
        <v>1.36</v>
      </c>
      <c r="W441" s="220"/>
      <c r="X441" s="220" t="s">
        <v>174</v>
      </c>
      <c r="Y441" s="220" t="s">
        <v>143</v>
      </c>
      <c r="Z441" s="210"/>
      <c r="AA441" s="210"/>
      <c r="AB441" s="210"/>
      <c r="AC441" s="210"/>
      <c r="AD441" s="210"/>
      <c r="AE441" s="210"/>
      <c r="AF441" s="210"/>
      <c r="AG441" s="210" t="s">
        <v>175</v>
      </c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">
      <c r="A442" s="239">
        <v>100</v>
      </c>
      <c r="B442" s="240" t="s">
        <v>605</v>
      </c>
      <c r="C442" s="250" t="s">
        <v>606</v>
      </c>
      <c r="D442" s="241" t="s">
        <v>386</v>
      </c>
      <c r="E442" s="242">
        <v>15</v>
      </c>
      <c r="F442" s="243"/>
      <c r="G442" s="244">
        <f>ROUND(E442*F442,2)</f>
        <v>0</v>
      </c>
      <c r="H442" s="243"/>
      <c r="I442" s="244">
        <f>ROUND(E442*H442,2)</f>
        <v>0</v>
      </c>
      <c r="J442" s="243"/>
      <c r="K442" s="244">
        <f>ROUND(E442*J442,2)</f>
        <v>0</v>
      </c>
      <c r="L442" s="244">
        <v>21</v>
      </c>
      <c r="M442" s="244">
        <f>G442*(1+L442/100)</f>
        <v>0</v>
      </c>
      <c r="N442" s="242">
        <v>0</v>
      </c>
      <c r="O442" s="242">
        <f>ROUND(E442*N442,2)</f>
        <v>0</v>
      </c>
      <c r="P442" s="242">
        <v>0</v>
      </c>
      <c r="Q442" s="242">
        <f>ROUND(E442*P442,2)</f>
        <v>0</v>
      </c>
      <c r="R442" s="244"/>
      <c r="S442" s="244" t="s">
        <v>140</v>
      </c>
      <c r="T442" s="245" t="s">
        <v>140</v>
      </c>
      <c r="U442" s="220">
        <v>0.29039999999999999</v>
      </c>
      <c r="V442" s="220">
        <f>ROUND(E442*U442,2)</f>
        <v>4.3600000000000003</v>
      </c>
      <c r="W442" s="220"/>
      <c r="X442" s="220" t="s">
        <v>174</v>
      </c>
      <c r="Y442" s="220" t="s">
        <v>143</v>
      </c>
      <c r="Z442" s="210"/>
      <c r="AA442" s="210"/>
      <c r="AB442" s="210"/>
      <c r="AC442" s="210"/>
      <c r="AD442" s="210"/>
      <c r="AE442" s="210"/>
      <c r="AF442" s="210"/>
      <c r="AG442" s="210" t="s">
        <v>175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">
      <c r="A443" s="239">
        <v>101</v>
      </c>
      <c r="B443" s="240" t="s">
        <v>607</v>
      </c>
      <c r="C443" s="250" t="s">
        <v>608</v>
      </c>
      <c r="D443" s="241" t="s">
        <v>386</v>
      </c>
      <c r="E443" s="242">
        <v>25</v>
      </c>
      <c r="F443" s="243"/>
      <c r="G443" s="244">
        <f>ROUND(E443*F443,2)</f>
        <v>0</v>
      </c>
      <c r="H443" s="243"/>
      <c r="I443" s="244">
        <f>ROUND(E443*H443,2)</f>
        <v>0</v>
      </c>
      <c r="J443" s="243"/>
      <c r="K443" s="244">
        <f>ROUND(E443*J443,2)</f>
        <v>0</v>
      </c>
      <c r="L443" s="244">
        <v>21</v>
      </c>
      <c r="M443" s="244">
        <f>G443*(1+L443/100)</f>
        <v>0</v>
      </c>
      <c r="N443" s="242">
        <v>0.20474999999999999</v>
      </c>
      <c r="O443" s="242">
        <f>ROUND(E443*N443,2)</f>
        <v>5.12</v>
      </c>
      <c r="P443" s="242">
        <v>0</v>
      </c>
      <c r="Q443" s="242">
        <f>ROUND(E443*P443,2)</f>
        <v>0</v>
      </c>
      <c r="R443" s="244"/>
      <c r="S443" s="244" t="s">
        <v>140</v>
      </c>
      <c r="T443" s="245" t="s">
        <v>140</v>
      </c>
      <c r="U443" s="220">
        <v>9.8000000000000004E-2</v>
      </c>
      <c r="V443" s="220">
        <f>ROUND(E443*U443,2)</f>
        <v>2.4500000000000002</v>
      </c>
      <c r="W443" s="220"/>
      <c r="X443" s="220" t="s">
        <v>174</v>
      </c>
      <c r="Y443" s="220" t="s">
        <v>143</v>
      </c>
      <c r="Z443" s="210"/>
      <c r="AA443" s="210"/>
      <c r="AB443" s="210"/>
      <c r="AC443" s="210"/>
      <c r="AD443" s="210"/>
      <c r="AE443" s="210"/>
      <c r="AF443" s="210"/>
      <c r="AG443" s="210" t="s">
        <v>175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">
      <c r="A444" s="239">
        <v>102</v>
      </c>
      <c r="B444" s="240" t="s">
        <v>609</v>
      </c>
      <c r="C444" s="250" t="s">
        <v>610</v>
      </c>
      <c r="D444" s="241" t="s">
        <v>386</v>
      </c>
      <c r="E444" s="242">
        <v>25</v>
      </c>
      <c r="F444" s="243"/>
      <c r="G444" s="244">
        <f>ROUND(E444*F444,2)</f>
        <v>0</v>
      </c>
      <c r="H444" s="243"/>
      <c r="I444" s="244">
        <f>ROUND(E444*H444,2)</f>
        <v>0</v>
      </c>
      <c r="J444" s="243"/>
      <c r="K444" s="244">
        <f>ROUND(E444*J444,2)</f>
        <v>0</v>
      </c>
      <c r="L444" s="244">
        <v>21</v>
      </c>
      <c r="M444" s="244">
        <f>G444*(1+L444/100)</f>
        <v>0</v>
      </c>
      <c r="N444" s="242">
        <v>6.0000000000000002E-5</v>
      </c>
      <c r="O444" s="242">
        <f>ROUND(E444*N444,2)</f>
        <v>0</v>
      </c>
      <c r="P444" s="242">
        <v>0</v>
      </c>
      <c r="Q444" s="242">
        <f>ROUND(E444*P444,2)</f>
        <v>0</v>
      </c>
      <c r="R444" s="244"/>
      <c r="S444" s="244" t="s">
        <v>140</v>
      </c>
      <c r="T444" s="245" t="s">
        <v>140</v>
      </c>
      <c r="U444" s="220">
        <v>2.5999999999999999E-2</v>
      </c>
      <c r="V444" s="220">
        <f>ROUND(E444*U444,2)</f>
        <v>0.65</v>
      </c>
      <c r="W444" s="220"/>
      <c r="X444" s="220" t="s">
        <v>174</v>
      </c>
      <c r="Y444" s="220" t="s">
        <v>143</v>
      </c>
      <c r="Z444" s="210"/>
      <c r="AA444" s="210"/>
      <c r="AB444" s="210"/>
      <c r="AC444" s="210"/>
      <c r="AD444" s="210"/>
      <c r="AE444" s="210"/>
      <c r="AF444" s="210"/>
      <c r="AG444" s="210" t="s">
        <v>175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">
      <c r="A445" s="239">
        <v>103</v>
      </c>
      <c r="B445" s="240" t="s">
        <v>611</v>
      </c>
      <c r="C445" s="250" t="s">
        <v>612</v>
      </c>
      <c r="D445" s="241" t="s">
        <v>386</v>
      </c>
      <c r="E445" s="242">
        <v>10</v>
      </c>
      <c r="F445" s="243"/>
      <c r="G445" s="244">
        <f>ROUND(E445*F445,2)</f>
        <v>0</v>
      </c>
      <c r="H445" s="243"/>
      <c r="I445" s="244">
        <f>ROUND(E445*H445,2)</f>
        <v>0</v>
      </c>
      <c r="J445" s="243"/>
      <c r="K445" s="244">
        <f>ROUND(E445*J445,2)</f>
        <v>0</v>
      </c>
      <c r="L445" s="244">
        <v>21</v>
      </c>
      <c r="M445" s="244">
        <f>G445*(1+L445/100)</f>
        <v>0</v>
      </c>
      <c r="N445" s="242">
        <v>0</v>
      </c>
      <c r="O445" s="242">
        <f>ROUND(E445*N445,2)</f>
        <v>0</v>
      </c>
      <c r="P445" s="242">
        <v>0</v>
      </c>
      <c r="Q445" s="242">
        <f>ROUND(E445*P445,2)</f>
        <v>0</v>
      </c>
      <c r="R445" s="244"/>
      <c r="S445" s="244" t="s">
        <v>140</v>
      </c>
      <c r="T445" s="245" t="s">
        <v>140</v>
      </c>
      <c r="U445" s="220">
        <v>0.16200000000000001</v>
      </c>
      <c r="V445" s="220">
        <f>ROUND(E445*U445,2)</f>
        <v>1.62</v>
      </c>
      <c r="W445" s="220"/>
      <c r="X445" s="220" t="s">
        <v>174</v>
      </c>
      <c r="Y445" s="220" t="s">
        <v>143</v>
      </c>
      <c r="Z445" s="210"/>
      <c r="AA445" s="210"/>
      <c r="AB445" s="210"/>
      <c r="AC445" s="210"/>
      <c r="AD445" s="210"/>
      <c r="AE445" s="210"/>
      <c r="AF445" s="210"/>
      <c r="AG445" s="210" t="s">
        <v>175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">
      <c r="A446" s="239">
        <v>104</v>
      </c>
      <c r="B446" s="240" t="s">
        <v>613</v>
      </c>
      <c r="C446" s="250" t="s">
        <v>614</v>
      </c>
      <c r="D446" s="241" t="s">
        <v>386</v>
      </c>
      <c r="E446" s="242">
        <v>15</v>
      </c>
      <c r="F446" s="243"/>
      <c r="G446" s="244">
        <f>ROUND(E446*F446,2)</f>
        <v>0</v>
      </c>
      <c r="H446" s="243"/>
      <c r="I446" s="244">
        <f>ROUND(E446*H446,2)</f>
        <v>0</v>
      </c>
      <c r="J446" s="243"/>
      <c r="K446" s="244">
        <f>ROUND(E446*J446,2)</f>
        <v>0</v>
      </c>
      <c r="L446" s="244">
        <v>21</v>
      </c>
      <c r="M446" s="244">
        <f>G446*(1+L446/100)</f>
        <v>0</v>
      </c>
      <c r="N446" s="242">
        <v>0</v>
      </c>
      <c r="O446" s="242">
        <f>ROUND(E446*N446,2)</f>
        <v>0</v>
      </c>
      <c r="P446" s="242">
        <v>0</v>
      </c>
      <c r="Q446" s="242">
        <f>ROUND(E446*P446,2)</f>
        <v>0</v>
      </c>
      <c r="R446" s="244"/>
      <c r="S446" s="244" t="s">
        <v>140</v>
      </c>
      <c r="T446" s="245" t="s">
        <v>140</v>
      </c>
      <c r="U446" s="220">
        <v>0.34699999999999998</v>
      </c>
      <c r="V446" s="220">
        <f>ROUND(E446*U446,2)</f>
        <v>5.21</v>
      </c>
      <c r="W446" s="220"/>
      <c r="X446" s="220" t="s">
        <v>174</v>
      </c>
      <c r="Y446" s="220" t="s">
        <v>143</v>
      </c>
      <c r="Z446" s="210"/>
      <c r="AA446" s="210"/>
      <c r="AB446" s="210"/>
      <c r="AC446" s="210"/>
      <c r="AD446" s="210"/>
      <c r="AE446" s="210"/>
      <c r="AF446" s="210"/>
      <c r="AG446" s="210" t="s">
        <v>175</v>
      </c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">
      <c r="A447" s="239">
        <v>105</v>
      </c>
      <c r="B447" s="240" t="s">
        <v>615</v>
      </c>
      <c r="C447" s="250" t="s">
        <v>616</v>
      </c>
      <c r="D447" s="241" t="s">
        <v>263</v>
      </c>
      <c r="E447" s="242">
        <v>25</v>
      </c>
      <c r="F447" s="243"/>
      <c r="G447" s="244">
        <f>ROUND(E447*F447,2)</f>
        <v>0</v>
      </c>
      <c r="H447" s="243"/>
      <c r="I447" s="244">
        <f>ROUND(E447*H447,2)</f>
        <v>0</v>
      </c>
      <c r="J447" s="243"/>
      <c r="K447" s="244">
        <f>ROUND(E447*J447,2)</f>
        <v>0</v>
      </c>
      <c r="L447" s="244">
        <v>21</v>
      </c>
      <c r="M447" s="244">
        <f>G447*(1+L447/100)</f>
        <v>0</v>
      </c>
      <c r="N447" s="242">
        <v>0</v>
      </c>
      <c r="O447" s="242">
        <f>ROUND(E447*N447,2)</f>
        <v>0</v>
      </c>
      <c r="P447" s="242">
        <v>0</v>
      </c>
      <c r="Q447" s="242">
        <f>ROUND(E447*P447,2)</f>
        <v>0</v>
      </c>
      <c r="R447" s="244"/>
      <c r="S447" s="244" t="s">
        <v>140</v>
      </c>
      <c r="T447" s="245" t="s">
        <v>140</v>
      </c>
      <c r="U447" s="220">
        <v>0.17699999999999999</v>
      </c>
      <c r="V447" s="220">
        <f>ROUND(E447*U447,2)</f>
        <v>4.43</v>
      </c>
      <c r="W447" s="220"/>
      <c r="X447" s="220" t="s">
        <v>174</v>
      </c>
      <c r="Y447" s="220" t="s">
        <v>143</v>
      </c>
      <c r="Z447" s="210"/>
      <c r="AA447" s="210"/>
      <c r="AB447" s="210"/>
      <c r="AC447" s="210"/>
      <c r="AD447" s="210"/>
      <c r="AE447" s="210"/>
      <c r="AF447" s="210"/>
      <c r="AG447" s="210" t="s">
        <v>175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">
      <c r="A448" s="239">
        <v>106</v>
      </c>
      <c r="B448" s="240" t="s">
        <v>617</v>
      </c>
      <c r="C448" s="250" t="s">
        <v>618</v>
      </c>
      <c r="D448" s="241" t="s">
        <v>439</v>
      </c>
      <c r="E448" s="242">
        <v>1</v>
      </c>
      <c r="F448" s="243"/>
      <c r="G448" s="244">
        <f>ROUND(E448*F448,2)</f>
        <v>0</v>
      </c>
      <c r="H448" s="243"/>
      <c r="I448" s="244">
        <f>ROUND(E448*H448,2)</f>
        <v>0</v>
      </c>
      <c r="J448" s="243"/>
      <c r="K448" s="244">
        <f>ROUND(E448*J448,2)</f>
        <v>0</v>
      </c>
      <c r="L448" s="244">
        <v>21</v>
      </c>
      <c r="M448" s="244">
        <f>G448*(1+L448/100)</f>
        <v>0</v>
      </c>
      <c r="N448" s="242">
        <v>3.6700000000000001E-3</v>
      </c>
      <c r="O448" s="242">
        <f>ROUND(E448*N448,2)</f>
        <v>0</v>
      </c>
      <c r="P448" s="242">
        <v>0</v>
      </c>
      <c r="Q448" s="242">
        <f>ROUND(E448*P448,2)</f>
        <v>0</v>
      </c>
      <c r="R448" s="244"/>
      <c r="S448" s="244" t="s">
        <v>140</v>
      </c>
      <c r="T448" s="245" t="s">
        <v>140</v>
      </c>
      <c r="U448" s="220">
        <v>0.65200000000000002</v>
      </c>
      <c r="V448" s="220">
        <f>ROUND(E448*U448,2)</f>
        <v>0.65</v>
      </c>
      <c r="W448" s="220"/>
      <c r="X448" s="220" t="s">
        <v>174</v>
      </c>
      <c r="Y448" s="220" t="s">
        <v>143</v>
      </c>
      <c r="Z448" s="210"/>
      <c r="AA448" s="210"/>
      <c r="AB448" s="210"/>
      <c r="AC448" s="210"/>
      <c r="AD448" s="210"/>
      <c r="AE448" s="210"/>
      <c r="AF448" s="210"/>
      <c r="AG448" s="210" t="s">
        <v>175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">
      <c r="A449" s="239">
        <v>107</v>
      </c>
      <c r="B449" s="240" t="s">
        <v>619</v>
      </c>
      <c r="C449" s="250" t="s">
        <v>620</v>
      </c>
      <c r="D449" s="241" t="s">
        <v>439</v>
      </c>
      <c r="E449" s="242">
        <v>2</v>
      </c>
      <c r="F449" s="243"/>
      <c r="G449" s="244">
        <f>ROUND(E449*F449,2)</f>
        <v>0</v>
      </c>
      <c r="H449" s="243"/>
      <c r="I449" s="244">
        <f>ROUND(E449*H449,2)</f>
        <v>0</v>
      </c>
      <c r="J449" s="243"/>
      <c r="K449" s="244">
        <f>ROUND(E449*J449,2)</f>
        <v>0</v>
      </c>
      <c r="L449" s="244">
        <v>21</v>
      </c>
      <c r="M449" s="244">
        <f>G449*(1+L449/100)</f>
        <v>0</v>
      </c>
      <c r="N449" s="242">
        <v>8.7100000000000007E-3</v>
      </c>
      <c r="O449" s="242">
        <f>ROUND(E449*N449,2)</f>
        <v>0.02</v>
      </c>
      <c r="P449" s="242">
        <v>0</v>
      </c>
      <c r="Q449" s="242">
        <f>ROUND(E449*P449,2)</f>
        <v>0</v>
      </c>
      <c r="R449" s="244"/>
      <c r="S449" s="244" t="s">
        <v>140</v>
      </c>
      <c r="T449" s="245" t="s">
        <v>140</v>
      </c>
      <c r="U449" s="220">
        <v>4.4749999999999996</v>
      </c>
      <c r="V449" s="220">
        <f>ROUND(E449*U449,2)</f>
        <v>8.9499999999999993</v>
      </c>
      <c r="W449" s="220"/>
      <c r="X449" s="220" t="s">
        <v>174</v>
      </c>
      <c r="Y449" s="220" t="s">
        <v>143</v>
      </c>
      <c r="Z449" s="210"/>
      <c r="AA449" s="210"/>
      <c r="AB449" s="210"/>
      <c r="AC449" s="210"/>
      <c r="AD449" s="210"/>
      <c r="AE449" s="210"/>
      <c r="AF449" s="210"/>
      <c r="AG449" s="210" t="s">
        <v>175</v>
      </c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">
      <c r="A450" s="239">
        <v>108</v>
      </c>
      <c r="B450" s="240" t="s">
        <v>621</v>
      </c>
      <c r="C450" s="250" t="s">
        <v>622</v>
      </c>
      <c r="D450" s="241" t="s">
        <v>439</v>
      </c>
      <c r="E450" s="242">
        <v>1</v>
      </c>
      <c r="F450" s="243"/>
      <c r="G450" s="244">
        <f>ROUND(E450*F450,2)</f>
        <v>0</v>
      </c>
      <c r="H450" s="243"/>
      <c r="I450" s="244">
        <f>ROUND(E450*H450,2)</f>
        <v>0</v>
      </c>
      <c r="J450" s="243"/>
      <c r="K450" s="244">
        <f>ROUND(E450*J450,2)</f>
        <v>0</v>
      </c>
      <c r="L450" s="244">
        <v>21</v>
      </c>
      <c r="M450" s="244">
        <f>G450*(1+L450/100)</f>
        <v>0</v>
      </c>
      <c r="N450" s="242">
        <v>0</v>
      </c>
      <c r="O450" s="242">
        <f>ROUND(E450*N450,2)</f>
        <v>0</v>
      </c>
      <c r="P450" s="242">
        <v>0</v>
      </c>
      <c r="Q450" s="242">
        <f>ROUND(E450*P450,2)</f>
        <v>0</v>
      </c>
      <c r="R450" s="244"/>
      <c r="S450" s="244" t="s">
        <v>140</v>
      </c>
      <c r="T450" s="245" t="s">
        <v>140</v>
      </c>
      <c r="U450" s="220">
        <v>0.01</v>
      </c>
      <c r="V450" s="220">
        <f>ROUND(E450*U450,2)</f>
        <v>0.01</v>
      </c>
      <c r="W450" s="220"/>
      <c r="X450" s="220" t="s">
        <v>174</v>
      </c>
      <c r="Y450" s="220" t="s">
        <v>143</v>
      </c>
      <c r="Z450" s="210"/>
      <c r="AA450" s="210"/>
      <c r="AB450" s="210"/>
      <c r="AC450" s="210"/>
      <c r="AD450" s="210"/>
      <c r="AE450" s="210"/>
      <c r="AF450" s="210"/>
      <c r="AG450" s="210" t="s">
        <v>175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">
      <c r="A451" s="239">
        <v>109</v>
      </c>
      <c r="B451" s="240" t="s">
        <v>623</v>
      </c>
      <c r="C451" s="250" t="s">
        <v>624</v>
      </c>
      <c r="D451" s="241" t="s">
        <v>439</v>
      </c>
      <c r="E451" s="242">
        <v>1</v>
      </c>
      <c r="F451" s="243"/>
      <c r="G451" s="244">
        <f>ROUND(E451*F451,2)</f>
        <v>0</v>
      </c>
      <c r="H451" s="243"/>
      <c r="I451" s="244">
        <f>ROUND(E451*H451,2)</f>
        <v>0</v>
      </c>
      <c r="J451" s="243"/>
      <c r="K451" s="244">
        <f>ROUND(E451*J451,2)</f>
        <v>0</v>
      </c>
      <c r="L451" s="244">
        <v>21</v>
      </c>
      <c r="M451" s="244">
        <f>G451*(1+L451/100)</f>
        <v>0</v>
      </c>
      <c r="N451" s="242">
        <v>0</v>
      </c>
      <c r="O451" s="242">
        <f>ROUND(E451*N451,2)</f>
        <v>0</v>
      </c>
      <c r="P451" s="242">
        <v>0</v>
      </c>
      <c r="Q451" s="242">
        <f>ROUND(E451*P451,2)</f>
        <v>0</v>
      </c>
      <c r="R451" s="244"/>
      <c r="S451" s="244" t="s">
        <v>140</v>
      </c>
      <c r="T451" s="245" t="s">
        <v>140</v>
      </c>
      <c r="U451" s="220">
        <v>1.6E-2</v>
      </c>
      <c r="V451" s="220">
        <f>ROUND(E451*U451,2)</f>
        <v>0.02</v>
      </c>
      <c r="W451" s="220"/>
      <c r="X451" s="220" t="s">
        <v>174</v>
      </c>
      <c r="Y451" s="220" t="s">
        <v>143</v>
      </c>
      <c r="Z451" s="210"/>
      <c r="AA451" s="210"/>
      <c r="AB451" s="210"/>
      <c r="AC451" s="210"/>
      <c r="AD451" s="210"/>
      <c r="AE451" s="210"/>
      <c r="AF451" s="210"/>
      <c r="AG451" s="210" t="s">
        <v>175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">
      <c r="A452" s="229">
        <v>110</v>
      </c>
      <c r="B452" s="230" t="s">
        <v>625</v>
      </c>
      <c r="C452" s="247" t="s">
        <v>626</v>
      </c>
      <c r="D452" s="231" t="s">
        <v>199</v>
      </c>
      <c r="E452" s="232">
        <v>1</v>
      </c>
      <c r="F452" s="233"/>
      <c r="G452" s="234">
        <f>ROUND(E452*F452,2)</f>
        <v>0</v>
      </c>
      <c r="H452" s="233"/>
      <c r="I452" s="234">
        <f>ROUND(E452*H452,2)</f>
        <v>0</v>
      </c>
      <c r="J452" s="233"/>
      <c r="K452" s="234">
        <f>ROUND(E452*J452,2)</f>
        <v>0</v>
      </c>
      <c r="L452" s="234">
        <v>21</v>
      </c>
      <c r="M452" s="234">
        <f>G452*(1+L452/100)</f>
        <v>0</v>
      </c>
      <c r="N452" s="232">
        <v>0</v>
      </c>
      <c r="O452" s="232">
        <f>ROUND(E452*N452,2)</f>
        <v>0</v>
      </c>
      <c r="P452" s="232">
        <v>0</v>
      </c>
      <c r="Q452" s="232">
        <f>ROUND(E452*P452,2)</f>
        <v>0</v>
      </c>
      <c r="R452" s="234"/>
      <c r="S452" s="234" t="s">
        <v>173</v>
      </c>
      <c r="T452" s="235" t="s">
        <v>141</v>
      </c>
      <c r="U452" s="220">
        <v>0</v>
      </c>
      <c r="V452" s="220">
        <f>ROUND(E452*U452,2)</f>
        <v>0</v>
      </c>
      <c r="W452" s="220"/>
      <c r="X452" s="220" t="s">
        <v>340</v>
      </c>
      <c r="Y452" s="220" t="s">
        <v>143</v>
      </c>
      <c r="Z452" s="210"/>
      <c r="AA452" s="210"/>
      <c r="AB452" s="210"/>
      <c r="AC452" s="210"/>
      <c r="AD452" s="210"/>
      <c r="AE452" s="210"/>
      <c r="AF452" s="210"/>
      <c r="AG452" s="210" t="s">
        <v>627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2" x14ac:dyDescent="0.2">
      <c r="A453" s="217"/>
      <c r="B453" s="218"/>
      <c r="C453" s="248" t="s">
        <v>332</v>
      </c>
      <c r="D453" s="236"/>
      <c r="E453" s="236"/>
      <c r="F453" s="236"/>
      <c r="G453" s="236"/>
      <c r="H453" s="220"/>
      <c r="I453" s="220"/>
      <c r="J453" s="220"/>
      <c r="K453" s="220"/>
      <c r="L453" s="220"/>
      <c r="M453" s="220"/>
      <c r="N453" s="219"/>
      <c r="O453" s="219"/>
      <c r="P453" s="219"/>
      <c r="Q453" s="219"/>
      <c r="R453" s="220"/>
      <c r="S453" s="220"/>
      <c r="T453" s="220"/>
      <c r="U453" s="220"/>
      <c r="V453" s="220"/>
      <c r="W453" s="220"/>
      <c r="X453" s="220"/>
      <c r="Y453" s="220"/>
      <c r="Z453" s="210"/>
      <c r="AA453" s="210"/>
      <c r="AB453" s="210"/>
      <c r="AC453" s="210"/>
      <c r="AD453" s="210"/>
      <c r="AE453" s="210"/>
      <c r="AF453" s="210"/>
      <c r="AG453" s="210" t="s">
        <v>146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x14ac:dyDescent="0.2">
      <c r="A454" s="222" t="s">
        <v>135</v>
      </c>
      <c r="B454" s="223" t="s">
        <v>104</v>
      </c>
      <c r="C454" s="246" t="s">
        <v>105</v>
      </c>
      <c r="D454" s="224"/>
      <c r="E454" s="225"/>
      <c r="F454" s="226"/>
      <c r="G454" s="226">
        <f>SUMIF(AG455:AG469,"&lt;&gt;NOR",G455:G469)</f>
        <v>0</v>
      </c>
      <c r="H454" s="226"/>
      <c r="I454" s="226">
        <f>SUM(I455:I469)</f>
        <v>0</v>
      </c>
      <c r="J454" s="226"/>
      <c r="K454" s="226">
        <f>SUM(K455:K469)</f>
        <v>0</v>
      </c>
      <c r="L454" s="226"/>
      <c r="M454" s="226">
        <f>SUM(M455:M469)</f>
        <v>0</v>
      </c>
      <c r="N454" s="225"/>
      <c r="O454" s="225">
        <f>SUM(O455:O469)</f>
        <v>0.01</v>
      </c>
      <c r="P454" s="225"/>
      <c r="Q454" s="225">
        <f>SUM(Q455:Q469)</f>
        <v>0</v>
      </c>
      <c r="R454" s="226"/>
      <c r="S454" s="226"/>
      <c r="T454" s="227"/>
      <c r="U454" s="221"/>
      <c r="V454" s="221">
        <f>SUM(V455:V469)</f>
        <v>18.86</v>
      </c>
      <c r="W454" s="221"/>
      <c r="X454" s="221"/>
      <c r="Y454" s="221"/>
      <c r="AG454" t="s">
        <v>136</v>
      </c>
    </row>
    <row r="455" spans="1:60" outlineLevel="1" x14ac:dyDescent="0.2">
      <c r="A455" s="239">
        <v>111</v>
      </c>
      <c r="B455" s="240" t="s">
        <v>628</v>
      </c>
      <c r="C455" s="250" t="s">
        <v>629</v>
      </c>
      <c r="D455" s="241" t="s">
        <v>386</v>
      </c>
      <c r="E455" s="242">
        <v>20</v>
      </c>
      <c r="F455" s="243"/>
      <c r="G455" s="244">
        <f>ROUND(E455*F455,2)</f>
        <v>0</v>
      </c>
      <c r="H455" s="243"/>
      <c r="I455" s="244">
        <f>ROUND(E455*H455,2)</f>
        <v>0</v>
      </c>
      <c r="J455" s="243"/>
      <c r="K455" s="244">
        <f>ROUND(E455*J455,2)</f>
        <v>0</v>
      </c>
      <c r="L455" s="244">
        <v>21</v>
      </c>
      <c r="M455" s="244">
        <f>G455*(1+L455/100)</f>
        <v>0</v>
      </c>
      <c r="N455" s="242">
        <v>0</v>
      </c>
      <c r="O455" s="242">
        <f>ROUND(E455*N455,2)</f>
        <v>0</v>
      </c>
      <c r="P455" s="242">
        <v>0</v>
      </c>
      <c r="Q455" s="242">
        <f>ROUND(E455*P455,2)</f>
        <v>0</v>
      </c>
      <c r="R455" s="244" t="s">
        <v>630</v>
      </c>
      <c r="S455" s="244" t="s">
        <v>140</v>
      </c>
      <c r="T455" s="245" t="s">
        <v>140</v>
      </c>
      <c r="U455" s="220">
        <v>0.17</v>
      </c>
      <c r="V455" s="220">
        <f>ROUND(E455*U455,2)</f>
        <v>3.4</v>
      </c>
      <c r="W455" s="220"/>
      <c r="X455" s="220" t="s">
        <v>174</v>
      </c>
      <c r="Y455" s="220" t="s">
        <v>143</v>
      </c>
      <c r="Z455" s="210"/>
      <c r="AA455" s="210"/>
      <c r="AB455" s="210"/>
      <c r="AC455" s="210"/>
      <c r="AD455" s="210"/>
      <c r="AE455" s="210"/>
      <c r="AF455" s="210"/>
      <c r="AG455" s="210" t="s">
        <v>175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">
      <c r="A456" s="239">
        <v>112</v>
      </c>
      <c r="B456" s="240" t="s">
        <v>631</v>
      </c>
      <c r="C456" s="250" t="s">
        <v>632</v>
      </c>
      <c r="D456" s="241" t="s">
        <v>386</v>
      </c>
      <c r="E456" s="242">
        <v>25</v>
      </c>
      <c r="F456" s="243"/>
      <c r="G456" s="244">
        <f>ROUND(E456*F456,2)</f>
        <v>0</v>
      </c>
      <c r="H456" s="243"/>
      <c r="I456" s="244">
        <f>ROUND(E456*H456,2)</f>
        <v>0</v>
      </c>
      <c r="J456" s="243"/>
      <c r="K456" s="244">
        <f>ROUND(E456*J456,2)</f>
        <v>0</v>
      </c>
      <c r="L456" s="244">
        <v>21</v>
      </c>
      <c r="M456" s="244">
        <f>G456*(1+L456/100)</f>
        <v>0</v>
      </c>
      <c r="N456" s="242">
        <v>0</v>
      </c>
      <c r="O456" s="242">
        <f>ROUND(E456*N456,2)</f>
        <v>0</v>
      </c>
      <c r="P456" s="242">
        <v>0</v>
      </c>
      <c r="Q456" s="242">
        <f>ROUND(E456*P456,2)</f>
        <v>0</v>
      </c>
      <c r="R456" s="244" t="s">
        <v>630</v>
      </c>
      <c r="S456" s="244" t="s">
        <v>140</v>
      </c>
      <c r="T456" s="245" t="s">
        <v>140</v>
      </c>
      <c r="U456" s="220">
        <v>6.8000000000000005E-2</v>
      </c>
      <c r="V456" s="220">
        <f>ROUND(E456*U456,2)</f>
        <v>1.7</v>
      </c>
      <c r="W456" s="220"/>
      <c r="X456" s="220" t="s">
        <v>174</v>
      </c>
      <c r="Y456" s="220" t="s">
        <v>143</v>
      </c>
      <c r="Z456" s="210"/>
      <c r="AA456" s="210"/>
      <c r="AB456" s="210"/>
      <c r="AC456" s="210"/>
      <c r="AD456" s="210"/>
      <c r="AE456" s="210"/>
      <c r="AF456" s="210"/>
      <c r="AG456" s="210" t="s">
        <v>175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">
      <c r="A457" s="239">
        <v>113</v>
      </c>
      <c r="B457" s="240" t="s">
        <v>633</v>
      </c>
      <c r="C457" s="250" t="s">
        <v>634</v>
      </c>
      <c r="D457" s="241" t="s">
        <v>439</v>
      </c>
      <c r="E457" s="242">
        <v>1</v>
      </c>
      <c r="F457" s="243"/>
      <c r="G457" s="244">
        <f>ROUND(E457*F457,2)</f>
        <v>0</v>
      </c>
      <c r="H457" s="243"/>
      <c r="I457" s="244">
        <f>ROUND(E457*H457,2)</f>
        <v>0</v>
      </c>
      <c r="J457" s="243"/>
      <c r="K457" s="244">
        <f>ROUND(E457*J457,2)</f>
        <v>0</v>
      </c>
      <c r="L457" s="244">
        <v>21</v>
      </c>
      <c r="M457" s="244">
        <f>G457*(1+L457/100)</f>
        <v>0</v>
      </c>
      <c r="N457" s="242">
        <v>0</v>
      </c>
      <c r="O457" s="242">
        <f>ROUND(E457*N457,2)</f>
        <v>0</v>
      </c>
      <c r="P457" s="242">
        <v>0</v>
      </c>
      <c r="Q457" s="242">
        <f>ROUND(E457*P457,2)</f>
        <v>0</v>
      </c>
      <c r="R457" s="244" t="s">
        <v>630</v>
      </c>
      <c r="S457" s="244" t="s">
        <v>140</v>
      </c>
      <c r="T457" s="245" t="s">
        <v>140</v>
      </c>
      <c r="U457" s="220">
        <v>0.5</v>
      </c>
      <c r="V457" s="220">
        <f>ROUND(E457*U457,2)</f>
        <v>0.5</v>
      </c>
      <c r="W457" s="220"/>
      <c r="X457" s="220" t="s">
        <v>174</v>
      </c>
      <c r="Y457" s="220" t="s">
        <v>143</v>
      </c>
      <c r="Z457" s="210"/>
      <c r="AA457" s="210"/>
      <c r="AB457" s="210"/>
      <c r="AC457" s="210"/>
      <c r="AD457" s="210"/>
      <c r="AE457" s="210"/>
      <c r="AF457" s="210"/>
      <c r="AG457" s="210" t="s">
        <v>175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">
      <c r="A458" s="239">
        <v>114</v>
      </c>
      <c r="B458" s="240" t="s">
        <v>635</v>
      </c>
      <c r="C458" s="250" t="s">
        <v>636</v>
      </c>
      <c r="D458" s="241" t="s">
        <v>439</v>
      </c>
      <c r="E458" s="242">
        <v>1</v>
      </c>
      <c r="F458" s="243"/>
      <c r="G458" s="244">
        <f>ROUND(E458*F458,2)</f>
        <v>0</v>
      </c>
      <c r="H458" s="243"/>
      <c r="I458" s="244">
        <f>ROUND(E458*H458,2)</f>
        <v>0</v>
      </c>
      <c r="J458" s="243"/>
      <c r="K458" s="244">
        <f>ROUND(E458*J458,2)</f>
        <v>0</v>
      </c>
      <c r="L458" s="244">
        <v>21</v>
      </c>
      <c r="M458" s="244">
        <f>G458*(1+L458/100)</f>
        <v>0</v>
      </c>
      <c r="N458" s="242">
        <v>0</v>
      </c>
      <c r="O458" s="242">
        <f>ROUND(E458*N458,2)</f>
        <v>0</v>
      </c>
      <c r="P458" s="242">
        <v>0</v>
      </c>
      <c r="Q458" s="242">
        <f>ROUND(E458*P458,2)</f>
        <v>0</v>
      </c>
      <c r="R458" s="244" t="s">
        <v>630</v>
      </c>
      <c r="S458" s="244" t="s">
        <v>140</v>
      </c>
      <c r="T458" s="245" t="s">
        <v>140</v>
      </c>
      <c r="U458" s="220">
        <v>0.34</v>
      </c>
      <c r="V458" s="220">
        <f>ROUND(E458*U458,2)</f>
        <v>0.34</v>
      </c>
      <c r="W458" s="220"/>
      <c r="X458" s="220" t="s">
        <v>174</v>
      </c>
      <c r="Y458" s="220" t="s">
        <v>143</v>
      </c>
      <c r="Z458" s="210"/>
      <c r="AA458" s="210"/>
      <c r="AB458" s="210"/>
      <c r="AC458" s="210"/>
      <c r="AD458" s="210"/>
      <c r="AE458" s="210"/>
      <c r="AF458" s="210"/>
      <c r="AG458" s="210" t="s">
        <v>175</v>
      </c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">
      <c r="A459" s="239">
        <v>115</v>
      </c>
      <c r="B459" s="240" t="s">
        <v>637</v>
      </c>
      <c r="C459" s="250" t="s">
        <v>638</v>
      </c>
      <c r="D459" s="241" t="s">
        <v>386</v>
      </c>
      <c r="E459" s="242">
        <v>50</v>
      </c>
      <c r="F459" s="243"/>
      <c r="G459" s="244">
        <f>ROUND(E459*F459,2)</f>
        <v>0</v>
      </c>
      <c r="H459" s="243"/>
      <c r="I459" s="244">
        <f>ROUND(E459*H459,2)</f>
        <v>0</v>
      </c>
      <c r="J459" s="243"/>
      <c r="K459" s="244">
        <f>ROUND(E459*J459,2)</f>
        <v>0</v>
      </c>
      <c r="L459" s="244">
        <v>21</v>
      </c>
      <c r="M459" s="244">
        <f>G459*(1+L459/100)</f>
        <v>0</v>
      </c>
      <c r="N459" s="242">
        <v>0</v>
      </c>
      <c r="O459" s="242">
        <f>ROUND(E459*N459,2)</f>
        <v>0</v>
      </c>
      <c r="P459" s="242">
        <v>0</v>
      </c>
      <c r="Q459" s="242">
        <f>ROUND(E459*P459,2)</f>
        <v>0</v>
      </c>
      <c r="R459" s="244" t="s">
        <v>630</v>
      </c>
      <c r="S459" s="244" t="s">
        <v>140</v>
      </c>
      <c r="T459" s="245" t="s">
        <v>140</v>
      </c>
      <c r="U459" s="220">
        <v>9.5000000000000001E-2</v>
      </c>
      <c r="V459" s="220">
        <f>ROUND(E459*U459,2)</f>
        <v>4.75</v>
      </c>
      <c r="W459" s="220"/>
      <c r="X459" s="220" t="s">
        <v>174</v>
      </c>
      <c r="Y459" s="220" t="s">
        <v>143</v>
      </c>
      <c r="Z459" s="210"/>
      <c r="AA459" s="210"/>
      <c r="AB459" s="210"/>
      <c r="AC459" s="210"/>
      <c r="AD459" s="210"/>
      <c r="AE459" s="210"/>
      <c r="AF459" s="210"/>
      <c r="AG459" s="210" t="s">
        <v>175</v>
      </c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">
      <c r="A460" s="239">
        <v>116</v>
      </c>
      <c r="B460" s="240" t="s">
        <v>639</v>
      </c>
      <c r="C460" s="250" t="s">
        <v>640</v>
      </c>
      <c r="D460" s="241" t="s">
        <v>439</v>
      </c>
      <c r="E460" s="242">
        <v>3</v>
      </c>
      <c r="F460" s="243"/>
      <c r="G460" s="244">
        <f>ROUND(E460*F460,2)</f>
        <v>0</v>
      </c>
      <c r="H460" s="243"/>
      <c r="I460" s="244">
        <f>ROUND(E460*H460,2)</f>
        <v>0</v>
      </c>
      <c r="J460" s="243"/>
      <c r="K460" s="244">
        <f>ROUND(E460*J460,2)</f>
        <v>0</v>
      </c>
      <c r="L460" s="244">
        <v>21</v>
      </c>
      <c r="M460" s="244">
        <f>G460*(1+L460/100)</f>
        <v>0</v>
      </c>
      <c r="N460" s="242">
        <v>0</v>
      </c>
      <c r="O460" s="242">
        <f>ROUND(E460*N460,2)</f>
        <v>0</v>
      </c>
      <c r="P460" s="242">
        <v>0</v>
      </c>
      <c r="Q460" s="242">
        <f>ROUND(E460*P460,2)</f>
        <v>0</v>
      </c>
      <c r="R460" s="244" t="s">
        <v>630</v>
      </c>
      <c r="S460" s="244" t="s">
        <v>140</v>
      </c>
      <c r="T460" s="245" t="s">
        <v>140</v>
      </c>
      <c r="U460" s="220">
        <v>5.0500000000000003E-2</v>
      </c>
      <c r="V460" s="220">
        <f>ROUND(E460*U460,2)</f>
        <v>0.15</v>
      </c>
      <c r="W460" s="220"/>
      <c r="X460" s="220" t="s">
        <v>174</v>
      </c>
      <c r="Y460" s="220" t="s">
        <v>143</v>
      </c>
      <c r="Z460" s="210"/>
      <c r="AA460" s="210"/>
      <c r="AB460" s="210"/>
      <c r="AC460" s="210"/>
      <c r="AD460" s="210"/>
      <c r="AE460" s="210"/>
      <c r="AF460" s="210"/>
      <c r="AG460" s="210" t="s">
        <v>175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">
      <c r="A461" s="239">
        <v>117</v>
      </c>
      <c r="B461" s="240" t="s">
        <v>641</v>
      </c>
      <c r="C461" s="250" t="s">
        <v>642</v>
      </c>
      <c r="D461" s="241" t="s">
        <v>439</v>
      </c>
      <c r="E461" s="242">
        <v>1</v>
      </c>
      <c r="F461" s="243"/>
      <c r="G461" s="244">
        <f>ROUND(E461*F461,2)</f>
        <v>0</v>
      </c>
      <c r="H461" s="243"/>
      <c r="I461" s="244">
        <f>ROUND(E461*H461,2)</f>
        <v>0</v>
      </c>
      <c r="J461" s="243"/>
      <c r="K461" s="244">
        <f>ROUND(E461*J461,2)</f>
        <v>0</v>
      </c>
      <c r="L461" s="244">
        <v>21</v>
      </c>
      <c r="M461" s="244">
        <f>G461*(1+L461/100)</f>
        <v>0</v>
      </c>
      <c r="N461" s="242">
        <v>0</v>
      </c>
      <c r="O461" s="242">
        <f>ROUND(E461*N461,2)</f>
        <v>0</v>
      </c>
      <c r="P461" s="242">
        <v>0</v>
      </c>
      <c r="Q461" s="242">
        <f>ROUND(E461*P461,2)</f>
        <v>0</v>
      </c>
      <c r="R461" s="244"/>
      <c r="S461" s="244" t="s">
        <v>173</v>
      </c>
      <c r="T461" s="245" t="s">
        <v>141</v>
      </c>
      <c r="U461" s="220">
        <v>0</v>
      </c>
      <c r="V461" s="220">
        <f>ROUND(E461*U461,2)</f>
        <v>0</v>
      </c>
      <c r="W461" s="220"/>
      <c r="X461" s="220" t="s">
        <v>174</v>
      </c>
      <c r="Y461" s="220" t="s">
        <v>143</v>
      </c>
      <c r="Z461" s="210"/>
      <c r="AA461" s="210"/>
      <c r="AB461" s="210"/>
      <c r="AC461" s="210"/>
      <c r="AD461" s="210"/>
      <c r="AE461" s="210"/>
      <c r="AF461" s="210"/>
      <c r="AG461" s="210" t="s">
        <v>175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">
      <c r="A462" s="239">
        <v>118</v>
      </c>
      <c r="B462" s="240" t="s">
        <v>643</v>
      </c>
      <c r="C462" s="250" t="s">
        <v>644</v>
      </c>
      <c r="D462" s="241" t="s">
        <v>645</v>
      </c>
      <c r="E462" s="242">
        <v>4</v>
      </c>
      <c r="F462" s="243"/>
      <c r="G462" s="244">
        <f>ROUND(E462*F462,2)</f>
        <v>0</v>
      </c>
      <c r="H462" s="243"/>
      <c r="I462" s="244">
        <f>ROUND(E462*H462,2)</f>
        <v>0</v>
      </c>
      <c r="J462" s="243"/>
      <c r="K462" s="244">
        <f>ROUND(E462*J462,2)</f>
        <v>0</v>
      </c>
      <c r="L462" s="244">
        <v>21</v>
      </c>
      <c r="M462" s="244">
        <f>G462*(1+L462/100)</f>
        <v>0</v>
      </c>
      <c r="N462" s="242">
        <v>0</v>
      </c>
      <c r="O462" s="242">
        <f>ROUND(E462*N462,2)</f>
        <v>0</v>
      </c>
      <c r="P462" s="242">
        <v>0</v>
      </c>
      <c r="Q462" s="242">
        <f>ROUND(E462*P462,2)</f>
        <v>0</v>
      </c>
      <c r="R462" s="244" t="s">
        <v>646</v>
      </c>
      <c r="S462" s="244" t="s">
        <v>140</v>
      </c>
      <c r="T462" s="245" t="s">
        <v>140</v>
      </c>
      <c r="U462" s="220">
        <v>1</v>
      </c>
      <c r="V462" s="220">
        <f>ROUND(E462*U462,2)</f>
        <v>4</v>
      </c>
      <c r="W462" s="220"/>
      <c r="X462" s="220" t="s">
        <v>647</v>
      </c>
      <c r="Y462" s="220" t="s">
        <v>143</v>
      </c>
      <c r="Z462" s="210"/>
      <c r="AA462" s="210"/>
      <c r="AB462" s="210"/>
      <c r="AC462" s="210"/>
      <c r="AD462" s="210"/>
      <c r="AE462" s="210"/>
      <c r="AF462" s="210"/>
      <c r="AG462" s="210" t="s">
        <v>648</v>
      </c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">
      <c r="A463" s="239">
        <v>119</v>
      </c>
      <c r="B463" s="240" t="s">
        <v>649</v>
      </c>
      <c r="C463" s="250" t="s">
        <v>650</v>
      </c>
      <c r="D463" s="241" t="s">
        <v>645</v>
      </c>
      <c r="E463" s="242">
        <v>4</v>
      </c>
      <c r="F463" s="243"/>
      <c r="G463" s="244">
        <f>ROUND(E463*F463,2)</f>
        <v>0</v>
      </c>
      <c r="H463" s="243"/>
      <c r="I463" s="244">
        <f>ROUND(E463*H463,2)</f>
        <v>0</v>
      </c>
      <c r="J463" s="243"/>
      <c r="K463" s="244">
        <f>ROUND(E463*J463,2)</f>
        <v>0</v>
      </c>
      <c r="L463" s="244">
        <v>21</v>
      </c>
      <c r="M463" s="244">
        <f>G463*(1+L463/100)</f>
        <v>0</v>
      </c>
      <c r="N463" s="242">
        <v>0</v>
      </c>
      <c r="O463" s="242">
        <f>ROUND(E463*N463,2)</f>
        <v>0</v>
      </c>
      <c r="P463" s="242">
        <v>0</v>
      </c>
      <c r="Q463" s="242">
        <f>ROUND(E463*P463,2)</f>
        <v>0</v>
      </c>
      <c r="R463" s="244" t="s">
        <v>646</v>
      </c>
      <c r="S463" s="244" t="s">
        <v>140</v>
      </c>
      <c r="T463" s="245" t="s">
        <v>140</v>
      </c>
      <c r="U463" s="220">
        <v>1</v>
      </c>
      <c r="V463" s="220">
        <f>ROUND(E463*U463,2)</f>
        <v>4</v>
      </c>
      <c r="W463" s="220"/>
      <c r="X463" s="220" t="s">
        <v>647</v>
      </c>
      <c r="Y463" s="220" t="s">
        <v>143</v>
      </c>
      <c r="Z463" s="210"/>
      <c r="AA463" s="210"/>
      <c r="AB463" s="210"/>
      <c r="AC463" s="210"/>
      <c r="AD463" s="210"/>
      <c r="AE463" s="210"/>
      <c r="AF463" s="210"/>
      <c r="AG463" s="210" t="s">
        <v>648</v>
      </c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ht="56.25" outlineLevel="1" x14ac:dyDescent="0.2">
      <c r="A464" s="239">
        <v>120</v>
      </c>
      <c r="B464" s="240" t="s">
        <v>651</v>
      </c>
      <c r="C464" s="250" t="s">
        <v>652</v>
      </c>
      <c r="D464" s="241" t="s">
        <v>386</v>
      </c>
      <c r="E464" s="242">
        <v>52.5</v>
      </c>
      <c r="F464" s="243"/>
      <c r="G464" s="244">
        <f>ROUND(E464*F464,2)</f>
        <v>0</v>
      </c>
      <c r="H464" s="243"/>
      <c r="I464" s="244">
        <f>ROUND(E464*H464,2)</f>
        <v>0</v>
      </c>
      <c r="J464" s="243"/>
      <c r="K464" s="244">
        <f>ROUND(E464*J464,2)</f>
        <v>0</v>
      </c>
      <c r="L464" s="244">
        <v>21</v>
      </c>
      <c r="M464" s="244">
        <f>G464*(1+L464/100)</f>
        <v>0</v>
      </c>
      <c r="N464" s="242">
        <v>2.0000000000000001E-4</v>
      </c>
      <c r="O464" s="242">
        <f>ROUND(E464*N464,2)</f>
        <v>0.01</v>
      </c>
      <c r="P464" s="242">
        <v>0</v>
      </c>
      <c r="Q464" s="242">
        <f>ROUND(E464*P464,2)</f>
        <v>0</v>
      </c>
      <c r="R464" s="244" t="s">
        <v>339</v>
      </c>
      <c r="S464" s="244" t="s">
        <v>140</v>
      </c>
      <c r="T464" s="245" t="s">
        <v>140</v>
      </c>
      <c r="U464" s="220">
        <v>0</v>
      </c>
      <c r="V464" s="220">
        <f>ROUND(E464*U464,2)</f>
        <v>0</v>
      </c>
      <c r="W464" s="220"/>
      <c r="X464" s="220" t="s">
        <v>340</v>
      </c>
      <c r="Y464" s="220" t="s">
        <v>143</v>
      </c>
      <c r="Z464" s="210"/>
      <c r="AA464" s="210"/>
      <c r="AB464" s="210"/>
      <c r="AC464" s="210"/>
      <c r="AD464" s="210"/>
      <c r="AE464" s="210"/>
      <c r="AF464" s="210"/>
      <c r="AG464" s="210" t="s">
        <v>627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ht="45" outlineLevel="1" x14ac:dyDescent="0.2">
      <c r="A465" s="239">
        <v>121</v>
      </c>
      <c r="B465" s="240" t="s">
        <v>653</v>
      </c>
      <c r="C465" s="250" t="s">
        <v>654</v>
      </c>
      <c r="D465" s="241" t="s">
        <v>386</v>
      </c>
      <c r="E465" s="242">
        <v>26.25</v>
      </c>
      <c r="F465" s="243"/>
      <c r="G465" s="244">
        <f>ROUND(E465*F465,2)</f>
        <v>0</v>
      </c>
      <c r="H465" s="243"/>
      <c r="I465" s="244">
        <f>ROUND(E465*H465,2)</f>
        <v>0</v>
      </c>
      <c r="J465" s="243"/>
      <c r="K465" s="244">
        <f>ROUND(E465*J465,2)</f>
        <v>0</v>
      </c>
      <c r="L465" s="244">
        <v>21</v>
      </c>
      <c r="M465" s="244">
        <f>G465*(1+L465/100)</f>
        <v>0</v>
      </c>
      <c r="N465" s="242">
        <v>1.8000000000000001E-4</v>
      </c>
      <c r="O465" s="242">
        <f>ROUND(E465*N465,2)</f>
        <v>0</v>
      </c>
      <c r="P465" s="242">
        <v>0</v>
      </c>
      <c r="Q465" s="242">
        <f>ROUND(E465*P465,2)</f>
        <v>0</v>
      </c>
      <c r="R465" s="244" t="s">
        <v>339</v>
      </c>
      <c r="S465" s="244" t="s">
        <v>140</v>
      </c>
      <c r="T465" s="245" t="s">
        <v>140</v>
      </c>
      <c r="U465" s="220">
        <v>0</v>
      </c>
      <c r="V465" s="220">
        <f>ROUND(E465*U465,2)</f>
        <v>0</v>
      </c>
      <c r="W465" s="220"/>
      <c r="X465" s="220" t="s">
        <v>340</v>
      </c>
      <c r="Y465" s="220" t="s">
        <v>143</v>
      </c>
      <c r="Z465" s="210"/>
      <c r="AA465" s="210"/>
      <c r="AB465" s="210"/>
      <c r="AC465" s="210"/>
      <c r="AD465" s="210"/>
      <c r="AE465" s="210"/>
      <c r="AF465" s="210"/>
      <c r="AG465" s="210" t="s">
        <v>341</v>
      </c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ht="45" outlineLevel="1" x14ac:dyDescent="0.2">
      <c r="A466" s="239">
        <v>122</v>
      </c>
      <c r="B466" s="240" t="s">
        <v>655</v>
      </c>
      <c r="C466" s="250" t="s">
        <v>656</v>
      </c>
      <c r="D466" s="241" t="s">
        <v>439</v>
      </c>
      <c r="E466" s="242">
        <v>1</v>
      </c>
      <c r="F466" s="243"/>
      <c r="G466" s="244">
        <f>ROUND(E466*F466,2)</f>
        <v>0</v>
      </c>
      <c r="H466" s="243"/>
      <c r="I466" s="244">
        <f>ROUND(E466*H466,2)</f>
        <v>0</v>
      </c>
      <c r="J466" s="243"/>
      <c r="K466" s="244">
        <f>ROUND(E466*J466,2)</f>
        <v>0</v>
      </c>
      <c r="L466" s="244">
        <v>21</v>
      </c>
      <c r="M466" s="244">
        <f>G466*(1+L466/100)</f>
        <v>0</v>
      </c>
      <c r="N466" s="242">
        <v>1.6000000000000001E-4</v>
      </c>
      <c r="O466" s="242">
        <f>ROUND(E466*N466,2)</f>
        <v>0</v>
      </c>
      <c r="P466" s="242">
        <v>0</v>
      </c>
      <c r="Q466" s="242">
        <f>ROUND(E466*P466,2)</f>
        <v>0</v>
      </c>
      <c r="R466" s="244" t="s">
        <v>339</v>
      </c>
      <c r="S466" s="244" t="s">
        <v>140</v>
      </c>
      <c r="T466" s="245" t="s">
        <v>140</v>
      </c>
      <c r="U466" s="220">
        <v>0</v>
      </c>
      <c r="V466" s="220">
        <f>ROUND(E466*U466,2)</f>
        <v>0</v>
      </c>
      <c r="W466" s="220"/>
      <c r="X466" s="220" t="s">
        <v>340</v>
      </c>
      <c r="Y466" s="220" t="s">
        <v>143</v>
      </c>
      <c r="Z466" s="210"/>
      <c r="AA466" s="210"/>
      <c r="AB466" s="210"/>
      <c r="AC466" s="210"/>
      <c r="AD466" s="210"/>
      <c r="AE466" s="210"/>
      <c r="AF466" s="210"/>
      <c r="AG466" s="210" t="s">
        <v>627</v>
      </c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ht="22.5" outlineLevel="1" x14ac:dyDescent="0.2">
      <c r="A467" s="239">
        <v>123</v>
      </c>
      <c r="B467" s="240" t="s">
        <v>657</v>
      </c>
      <c r="C467" s="250" t="s">
        <v>658</v>
      </c>
      <c r="D467" s="241" t="s">
        <v>386</v>
      </c>
      <c r="E467" s="242">
        <v>21</v>
      </c>
      <c r="F467" s="243"/>
      <c r="G467" s="244">
        <f>ROUND(E467*F467,2)</f>
        <v>0</v>
      </c>
      <c r="H467" s="243"/>
      <c r="I467" s="244">
        <f>ROUND(E467*H467,2)</f>
        <v>0</v>
      </c>
      <c r="J467" s="243"/>
      <c r="K467" s="244">
        <f>ROUND(E467*J467,2)</f>
        <v>0</v>
      </c>
      <c r="L467" s="244">
        <v>21</v>
      </c>
      <c r="M467" s="244">
        <f>G467*(1+L467/100)</f>
        <v>0</v>
      </c>
      <c r="N467" s="242">
        <v>1.2E-4</v>
      </c>
      <c r="O467" s="242">
        <f>ROUND(E467*N467,2)</f>
        <v>0</v>
      </c>
      <c r="P467" s="242">
        <v>0</v>
      </c>
      <c r="Q467" s="242">
        <f>ROUND(E467*P467,2)</f>
        <v>0</v>
      </c>
      <c r="R467" s="244" t="s">
        <v>339</v>
      </c>
      <c r="S467" s="244" t="s">
        <v>140</v>
      </c>
      <c r="T467" s="245" t="s">
        <v>140</v>
      </c>
      <c r="U467" s="220">
        <v>0</v>
      </c>
      <c r="V467" s="220">
        <f>ROUND(E467*U467,2)</f>
        <v>0</v>
      </c>
      <c r="W467" s="220"/>
      <c r="X467" s="220" t="s">
        <v>340</v>
      </c>
      <c r="Y467" s="220" t="s">
        <v>143</v>
      </c>
      <c r="Z467" s="210"/>
      <c r="AA467" s="210"/>
      <c r="AB467" s="210"/>
      <c r="AC467" s="210"/>
      <c r="AD467" s="210"/>
      <c r="AE467" s="210"/>
      <c r="AF467" s="210"/>
      <c r="AG467" s="210" t="s">
        <v>627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">
      <c r="A468" s="239">
        <v>124</v>
      </c>
      <c r="B468" s="240" t="s">
        <v>659</v>
      </c>
      <c r="C468" s="250" t="s">
        <v>660</v>
      </c>
      <c r="D468" s="241" t="s">
        <v>439</v>
      </c>
      <c r="E468" s="242">
        <v>1</v>
      </c>
      <c r="F468" s="243"/>
      <c r="G468" s="244">
        <f>ROUND(E468*F468,2)</f>
        <v>0</v>
      </c>
      <c r="H468" s="243"/>
      <c r="I468" s="244">
        <f>ROUND(E468*H468,2)</f>
        <v>0</v>
      </c>
      <c r="J468" s="243"/>
      <c r="K468" s="244">
        <f>ROUND(E468*J468,2)</f>
        <v>0</v>
      </c>
      <c r="L468" s="244">
        <v>21</v>
      </c>
      <c r="M468" s="244">
        <f>G468*(1+L468/100)</f>
        <v>0</v>
      </c>
      <c r="N468" s="242">
        <v>0</v>
      </c>
      <c r="O468" s="242">
        <f>ROUND(E468*N468,2)</f>
        <v>0</v>
      </c>
      <c r="P468" s="242">
        <v>0</v>
      </c>
      <c r="Q468" s="242">
        <f>ROUND(E468*P468,2)</f>
        <v>0</v>
      </c>
      <c r="R468" s="244"/>
      <c r="S468" s="244" t="s">
        <v>173</v>
      </c>
      <c r="T468" s="245" t="s">
        <v>141</v>
      </c>
      <c r="U468" s="220">
        <v>0</v>
      </c>
      <c r="V468" s="220">
        <f>ROUND(E468*U468,2)</f>
        <v>0</v>
      </c>
      <c r="W468" s="220"/>
      <c r="X468" s="220" t="s">
        <v>340</v>
      </c>
      <c r="Y468" s="220" t="s">
        <v>143</v>
      </c>
      <c r="Z468" s="210"/>
      <c r="AA468" s="210"/>
      <c r="AB468" s="210"/>
      <c r="AC468" s="210"/>
      <c r="AD468" s="210"/>
      <c r="AE468" s="210"/>
      <c r="AF468" s="210"/>
      <c r="AG468" s="210" t="s">
        <v>627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">
      <c r="A469" s="229">
        <v>125</v>
      </c>
      <c r="B469" s="230" t="s">
        <v>661</v>
      </c>
      <c r="C469" s="247" t="s">
        <v>662</v>
      </c>
      <c r="D469" s="231" t="s">
        <v>0</v>
      </c>
      <c r="E469" s="232">
        <v>1</v>
      </c>
      <c r="F469" s="233"/>
      <c r="G469" s="234">
        <f>ROUND(E469*F469,2)</f>
        <v>0</v>
      </c>
      <c r="H469" s="233"/>
      <c r="I469" s="234">
        <f>ROUND(E469*H469,2)</f>
        <v>0</v>
      </c>
      <c r="J469" s="233"/>
      <c r="K469" s="234">
        <f>ROUND(E469*J469,2)</f>
        <v>0</v>
      </c>
      <c r="L469" s="234">
        <v>21</v>
      </c>
      <c r="M469" s="234">
        <f>G469*(1+L469/100)</f>
        <v>0</v>
      </c>
      <c r="N469" s="232">
        <v>0</v>
      </c>
      <c r="O469" s="232">
        <f>ROUND(E469*N469,2)</f>
        <v>0</v>
      </c>
      <c r="P469" s="232">
        <v>0</v>
      </c>
      <c r="Q469" s="232">
        <f>ROUND(E469*P469,2)</f>
        <v>0</v>
      </c>
      <c r="R469" s="234"/>
      <c r="S469" s="234" t="s">
        <v>140</v>
      </c>
      <c r="T469" s="235" t="s">
        <v>140</v>
      </c>
      <c r="U469" s="220">
        <v>1.7000000000000001E-2</v>
      </c>
      <c r="V469" s="220">
        <f>ROUND(E469*U469,2)</f>
        <v>0.02</v>
      </c>
      <c r="W469" s="220"/>
      <c r="X469" s="220" t="s">
        <v>663</v>
      </c>
      <c r="Y469" s="220" t="s">
        <v>143</v>
      </c>
      <c r="Z469" s="210"/>
      <c r="AA469" s="210"/>
      <c r="AB469" s="210"/>
      <c r="AC469" s="210"/>
      <c r="AD469" s="210"/>
      <c r="AE469" s="210"/>
      <c r="AF469" s="210"/>
      <c r="AG469" s="210" t="s">
        <v>664</v>
      </c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x14ac:dyDescent="0.2">
      <c r="A470" s="3"/>
      <c r="B470" s="4"/>
      <c r="C470" s="251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AE470">
        <v>15</v>
      </c>
      <c r="AF470">
        <v>21</v>
      </c>
      <c r="AG470" t="s">
        <v>121</v>
      </c>
    </row>
    <row r="471" spans="1:60" x14ac:dyDescent="0.2">
      <c r="A471" s="213"/>
      <c r="B471" s="214" t="s">
        <v>29</v>
      </c>
      <c r="C471" s="252"/>
      <c r="D471" s="215"/>
      <c r="E471" s="216"/>
      <c r="F471" s="216"/>
      <c r="G471" s="228">
        <f>G8+G156+G190+G271+G321+G343+G422+G425+G440+G454</f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AE471">
        <f>SUMIF(L7:L469,AE470,G7:G469)</f>
        <v>0</v>
      </c>
      <c r="AF471">
        <f>SUMIF(L7:L469,AF470,G7:G469)</f>
        <v>0</v>
      </c>
      <c r="AG471" t="s">
        <v>205</v>
      </c>
    </row>
    <row r="472" spans="1:60" x14ac:dyDescent="0.2">
      <c r="C472" s="253"/>
      <c r="D472" s="10"/>
      <c r="AG472" t="s">
        <v>206</v>
      </c>
    </row>
    <row r="473" spans="1:60" x14ac:dyDescent="0.2">
      <c r="D473" s="10"/>
    </row>
    <row r="474" spans="1:60" x14ac:dyDescent="0.2">
      <c r="D474" s="10"/>
    </row>
    <row r="475" spans="1:60" x14ac:dyDescent="0.2">
      <c r="D475" s="10"/>
    </row>
    <row r="476" spans="1:60" x14ac:dyDescent="0.2">
      <c r="D476" s="10"/>
    </row>
    <row r="477" spans="1:60" x14ac:dyDescent="0.2">
      <c r="D477" s="10"/>
    </row>
    <row r="478" spans="1:60" x14ac:dyDescent="0.2">
      <c r="D478" s="10"/>
    </row>
    <row r="479" spans="1:60" x14ac:dyDescent="0.2">
      <c r="D479" s="10"/>
    </row>
    <row r="480" spans="1:60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zGPdzWE+By26TnStAlz59q+S2h7Mlzl3RduNL1OAiQahNxOj9mI4PjuuH1raYBIxDQlbNY5dz0e5z/VeJTy3g==" saltValue="XSJIWIENxbHUzSgIHRKldQ==" spinCount="100000" sheet="1" formatRows="0"/>
  <mergeCells count="55">
    <mergeCell ref="C453:G453"/>
    <mergeCell ref="C310:G310"/>
    <mergeCell ref="C312:G312"/>
    <mergeCell ref="C314:G314"/>
    <mergeCell ref="C323:G323"/>
    <mergeCell ref="C424:G424"/>
    <mergeCell ref="C439:G439"/>
    <mergeCell ref="C298:G298"/>
    <mergeCell ref="C300:G300"/>
    <mergeCell ref="C302:G302"/>
    <mergeCell ref="C304:G304"/>
    <mergeCell ref="C306:G306"/>
    <mergeCell ref="C308:G308"/>
    <mergeCell ref="C274:G274"/>
    <mergeCell ref="C277:G277"/>
    <mergeCell ref="C289:G289"/>
    <mergeCell ref="C291:G291"/>
    <mergeCell ref="C293:G293"/>
    <mergeCell ref="C296:G296"/>
    <mergeCell ref="C220:G220"/>
    <mergeCell ref="C223:G223"/>
    <mergeCell ref="C226:G226"/>
    <mergeCell ref="C230:G230"/>
    <mergeCell ref="C270:G270"/>
    <mergeCell ref="C273:G273"/>
    <mergeCell ref="C192:G192"/>
    <mergeCell ref="C195:G195"/>
    <mergeCell ref="C203:G203"/>
    <mergeCell ref="C210:G210"/>
    <mergeCell ref="C214:G214"/>
    <mergeCell ref="C217:G217"/>
    <mergeCell ref="C95:G95"/>
    <mergeCell ref="C111:G111"/>
    <mergeCell ref="C127:G127"/>
    <mergeCell ref="C132:G132"/>
    <mergeCell ref="C158:G158"/>
    <mergeCell ref="C175:G175"/>
    <mergeCell ref="C58:G58"/>
    <mergeCell ref="C67:G67"/>
    <mergeCell ref="C69:G69"/>
    <mergeCell ref="C74:G74"/>
    <mergeCell ref="C85:G85"/>
    <mergeCell ref="C88:G88"/>
    <mergeCell ref="C18:G18"/>
    <mergeCell ref="C21:G21"/>
    <mergeCell ref="C25:G25"/>
    <mergeCell ref="C37:G37"/>
    <mergeCell ref="C39:G39"/>
    <mergeCell ref="C56:G56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scale="93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2CB3C-5701-476B-96D3-C5986156381B}">
  <sheetPr>
    <outlinePr summaryBelow="0"/>
  </sheetPr>
  <dimension ref="A1:BH5000"/>
  <sheetViews>
    <sheetView zoomScaleNormal="100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108</v>
      </c>
      <c r="B1" s="195"/>
      <c r="C1" s="195"/>
      <c r="D1" s="195"/>
      <c r="E1" s="195"/>
      <c r="F1" s="195"/>
      <c r="G1" s="195"/>
      <c r="AG1" t="s">
        <v>109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110</v>
      </c>
    </row>
    <row r="3" spans="1:60" ht="24.95" customHeight="1" x14ac:dyDescent="0.2">
      <c r="A3" s="196" t="s">
        <v>8</v>
      </c>
      <c r="B3" s="48" t="s">
        <v>65</v>
      </c>
      <c r="C3" s="199" t="s">
        <v>66</v>
      </c>
      <c r="D3" s="197"/>
      <c r="E3" s="197"/>
      <c r="F3" s="197"/>
      <c r="G3" s="198"/>
      <c r="AC3" s="174" t="s">
        <v>110</v>
      </c>
      <c r="AG3" t="s">
        <v>111</v>
      </c>
    </row>
    <row r="4" spans="1:60" ht="24.95" customHeight="1" x14ac:dyDescent="0.2">
      <c r="A4" s="200" t="s">
        <v>9</v>
      </c>
      <c r="B4" s="201" t="s">
        <v>61</v>
      </c>
      <c r="C4" s="202" t="s">
        <v>67</v>
      </c>
      <c r="D4" s="203"/>
      <c r="E4" s="203"/>
      <c r="F4" s="203"/>
      <c r="G4" s="204"/>
      <c r="AG4" t="s">
        <v>112</v>
      </c>
    </row>
    <row r="5" spans="1:60" x14ac:dyDescent="0.2">
      <c r="D5" s="10"/>
    </row>
    <row r="6" spans="1:60" ht="38.25" x14ac:dyDescent="0.2">
      <c r="A6" s="206" t="s">
        <v>113</v>
      </c>
      <c r="B6" s="208" t="s">
        <v>114</v>
      </c>
      <c r="C6" s="208" t="s">
        <v>115</v>
      </c>
      <c r="D6" s="207" t="s">
        <v>116</v>
      </c>
      <c r="E6" s="206" t="s">
        <v>117</v>
      </c>
      <c r="F6" s="205" t="s">
        <v>118</v>
      </c>
      <c r="G6" s="206" t="s">
        <v>29</v>
      </c>
      <c r="H6" s="209" t="s">
        <v>30</v>
      </c>
      <c r="I6" s="209" t="s">
        <v>119</v>
      </c>
      <c r="J6" s="209" t="s">
        <v>31</v>
      </c>
      <c r="K6" s="209" t="s">
        <v>120</v>
      </c>
      <c r="L6" s="209" t="s">
        <v>121</v>
      </c>
      <c r="M6" s="209" t="s">
        <v>122</v>
      </c>
      <c r="N6" s="209" t="s">
        <v>123</v>
      </c>
      <c r="O6" s="209" t="s">
        <v>124</v>
      </c>
      <c r="P6" s="209" t="s">
        <v>125</v>
      </c>
      <c r="Q6" s="209" t="s">
        <v>126</v>
      </c>
      <c r="R6" s="209" t="s">
        <v>127</v>
      </c>
      <c r="S6" s="209" t="s">
        <v>128</v>
      </c>
      <c r="T6" s="209" t="s">
        <v>129</v>
      </c>
      <c r="U6" s="209" t="s">
        <v>130</v>
      </c>
      <c r="V6" s="209" t="s">
        <v>131</v>
      </c>
      <c r="W6" s="209" t="s">
        <v>132</v>
      </c>
      <c r="X6" s="209" t="s">
        <v>133</v>
      </c>
      <c r="Y6" s="209" t="s">
        <v>134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135</v>
      </c>
      <c r="B8" s="223" t="s">
        <v>61</v>
      </c>
      <c r="C8" s="246" t="s">
        <v>87</v>
      </c>
      <c r="D8" s="224"/>
      <c r="E8" s="225"/>
      <c r="F8" s="226"/>
      <c r="G8" s="226">
        <f>SUMIF(AG9:AG168,"&lt;&gt;NOR",G9:G168)</f>
        <v>0</v>
      </c>
      <c r="H8" s="226"/>
      <c r="I8" s="226">
        <f>SUM(I9:I168)</f>
        <v>0</v>
      </c>
      <c r="J8" s="226"/>
      <c r="K8" s="226">
        <f>SUM(K9:K168)</f>
        <v>0</v>
      </c>
      <c r="L8" s="226"/>
      <c r="M8" s="226">
        <f>SUM(M9:M168)</f>
        <v>0</v>
      </c>
      <c r="N8" s="225"/>
      <c r="O8" s="225">
        <f>SUM(O9:O168)</f>
        <v>197.32999999999998</v>
      </c>
      <c r="P8" s="225"/>
      <c r="Q8" s="225">
        <f>SUM(Q9:Q168)</f>
        <v>0</v>
      </c>
      <c r="R8" s="226"/>
      <c r="S8" s="226"/>
      <c r="T8" s="227"/>
      <c r="U8" s="221"/>
      <c r="V8" s="221">
        <f>SUM(V9:V168)</f>
        <v>276.73999999999995</v>
      </c>
      <c r="W8" s="221"/>
      <c r="X8" s="221"/>
      <c r="Y8" s="221"/>
      <c r="AG8" t="s">
        <v>136</v>
      </c>
    </row>
    <row r="9" spans="1:60" outlineLevel="1" x14ac:dyDescent="0.2">
      <c r="A9" s="229">
        <v>1</v>
      </c>
      <c r="B9" s="230" t="s">
        <v>207</v>
      </c>
      <c r="C9" s="247" t="s">
        <v>208</v>
      </c>
      <c r="D9" s="231" t="s">
        <v>209</v>
      </c>
      <c r="E9" s="232">
        <v>14.273999999999999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210</v>
      </c>
      <c r="S9" s="234" t="s">
        <v>140</v>
      </c>
      <c r="T9" s="235" t="s">
        <v>140</v>
      </c>
      <c r="U9" s="220">
        <v>9.5200000000000007E-2</v>
      </c>
      <c r="V9" s="220">
        <f>ROUND(E9*U9,2)</f>
        <v>1.36</v>
      </c>
      <c r="W9" s="220"/>
      <c r="X9" s="220" t="s">
        <v>174</v>
      </c>
      <c r="Y9" s="220" t="s">
        <v>143</v>
      </c>
      <c r="Z9" s="210"/>
      <c r="AA9" s="210"/>
      <c r="AB9" s="210"/>
      <c r="AC9" s="210"/>
      <c r="AD9" s="210"/>
      <c r="AE9" s="210"/>
      <c r="AF9" s="210"/>
      <c r="AG9" s="210" t="s">
        <v>175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61" t="s">
        <v>211</v>
      </c>
      <c r="D10" s="260"/>
      <c r="E10" s="260"/>
      <c r="F10" s="260"/>
      <c r="G10" s="26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212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nebo lesní půdy, s vodorovným přemístěním na hromady v místě upotřebení nebo na dočasné či trvalé skládky se složením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2" t="s">
        <v>665</v>
      </c>
      <c r="D11" s="254"/>
      <c r="E11" s="255">
        <v>8.6999999999999993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214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62" t="s">
        <v>666</v>
      </c>
      <c r="D12" s="254"/>
      <c r="E12" s="255">
        <v>3.77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214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62" t="s">
        <v>667</v>
      </c>
      <c r="D13" s="254"/>
      <c r="E13" s="255">
        <v>1.8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214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9">
        <v>2</v>
      </c>
      <c r="B14" s="230" t="s">
        <v>217</v>
      </c>
      <c r="C14" s="247" t="s">
        <v>218</v>
      </c>
      <c r="D14" s="231" t="s">
        <v>209</v>
      </c>
      <c r="E14" s="232">
        <v>72.199600000000004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4" t="s">
        <v>210</v>
      </c>
      <c r="S14" s="234" t="s">
        <v>140</v>
      </c>
      <c r="T14" s="235" t="s">
        <v>140</v>
      </c>
      <c r="U14" s="220">
        <v>0.26666000000000001</v>
      </c>
      <c r="V14" s="220">
        <f>ROUND(E14*U14,2)</f>
        <v>19.25</v>
      </c>
      <c r="W14" s="220"/>
      <c r="X14" s="220" t="s">
        <v>174</v>
      </c>
      <c r="Y14" s="220" t="s">
        <v>143</v>
      </c>
      <c r="Z14" s="210"/>
      <c r="AA14" s="210"/>
      <c r="AB14" s="210"/>
      <c r="AC14" s="210"/>
      <c r="AD14" s="210"/>
      <c r="AE14" s="210"/>
      <c r="AF14" s="210"/>
      <c r="AG14" s="210" t="s">
        <v>175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3.75" outlineLevel="2" x14ac:dyDescent="0.2">
      <c r="A15" s="217"/>
      <c r="B15" s="218"/>
      <c r="C15" s="261" t="s">
        <v>219</v>
      </c>
      <c r="D15" s="260"/>
      <c r="E15" s="260"/>
      <c r="F15" s="260"/>
      <c r="G15" s="26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37" t="str">
        <f>C15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62" t="s">
        <v>668</v>
      </c>
      <c r="D16" s="254"/>
      <c r="E16" s="255">
        <v>32.96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214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62" t="s">
        <v>669</v>
      </c>
      <c r="D17" s="254"/>
      <c r="E17" s="255">
        <v>39.24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214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9">
        <v>3</v>
      </c>
      <c r="B18" s="230" t="s">
        <v>224</v>
      </c>
      <c r="C18" s="247" t="s">
        <v>225</v>
      </c>
      <c r="D18" s="231" t="s">
        <v>209</v>
      </c>
      <c r="E18" s="232">
        <v>72.199600000000004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4" t="s">
        <v>210</v>
      </c>
      <c r="S18" s="234" t="s">
        <v>140</v>
      </c>
      <c r="T18" s="235" t="s">
        <v>140</v>
      </c>
      <c r="U18" s="220">
        <v>4.3099999999999999E-2</v>
      </c>
      <c r="V18" s="220">
        <f>ROUND(E18*U18,2)</f>
        <v>3.11</v>
      </c>
      <c r="W18" s="220"/>
      <c r="X18" s="220" t="s">
        <v>174</v>
      </c>
      <c r="Y18" s="220" t="s">
        <v>143</v>
      </c>
      <c r="Z18" s="210"/>
      <c r="AA18" s="210"/>
      <c r="AB18" s="210"/>
      <c r="AC18" s="210"/>
      <c r="AD18" s="210"/>
      <c r="AE18" s="210"/>
      <c r="AF18" s="210"/>
      <c r="AG18" s="210" t="s">
        <v>175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2" x14ac:dyDescent="0.2">
      <c r="A19" s="217"/>
      <c r="B19" s="218"/>
      <c r="C19" s="261" t="s">
        <v>219</v>
      </c>
      <c r="D19" s="260"/>
      <c r="E19" s="260"/>
      <c r="F19" s="260"/>
      <c r="G19" s="26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212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37" t="str">
        <f>C19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9">
        <v>4</v>
      </c>
      <c r="B20" s="230" t="s">
        <v>226</v>
      </c>
      <c r="C20" s="247" t="s">
        <v>227</v>
      </c>
      <c r="D20" s="231" t="s">
        <v>209</v>
      </c>
      <c r="E20" s="232">
        <v>79.785679999999999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4" t="s">
        <v>210</v>
      </c>
      <c r="S20" s="234" t="s">
        <v>140</v>
      </c>
      <c r="T20" s="235" t="s">
        <v>140</v>
      </c>
      <c r="U20" s="220">
        <v>0.36499999999999999</v>
      </c>
      <c r="V20" s="220">
        <f>ROUND(E20*U20,2)</f>
        <v>29.12</v>
      </c>
      <c r="W20" s="220"/>
      <c r="X20" s="220" t="s">
        <v>174</v>
      </c>
      <c r="Y20" s="220" t="s">
        <v>143</v>
      </c>
      <c r="Z20" s="210"/>
      <c r="AA20" s="210"/>
      <c r="AB20" s="210"/>
      <c r="AC20" s="210"/>
      <c r="AD20" s="210"/>
      <c r="AE20" s="210"/>
      <c r="AF20" s="210"/>
      <c r="AG20" s="210" t="s">
        <v>175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2" x14ac:dyDescent="0.2">
      <c r="A21" s="217"/>
      <c r="B21" s="218"/>
      <c r="C21" s="261" t="s">
        <v>228</v>
      </c>
      <c r="D21" s="260"/>
      <c r="E21" s="260"/>
      <c r="F21" s="260"/>
      <c r="G21" s="26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37" t="str">
        <f>C21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62" t="s">
        <v>670</v>
      </c>
      <c r="D22" s="254"/>
      <c r="E22" s="255">
        <v>9.35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214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62" t="s">
        <v>671</v>
      </c>
      <c r="D23" s="254"/>
      <c r="E23" s="255">
        <v>2.2999999999999998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214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62" t="s">
        <v>672</v>
      </c>
      <c r="D24" s="254"/>
      <c r="E24" s="255">
        <v>52.41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214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62" t="s">
        <v>673</v>
      </c>
      <c r="D25" s="254"/>
      <c r="E25" s="255">
        <v>3.61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214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62" t="s">
        <v>674</v>
      </c>
      <c r="D26" s="254"/>
      <c r="E26" s="255">
        <v>9.67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214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62" t="s">
        <v>675</v>
      </c>
      <c r="D27" s="254"/>
      <c r="E27" s="255">
        <v>1.63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214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62" t="s">
        <v>676</v>
      </c>
      <c r="D28" s="254"/>
      <c r="E28" s="255">
        <v>0.81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214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9">
        <v>5</v>
      </c>
      <c r="B29" s="230" t="s">
        <v>239</v>
      </c>
      <c r="C29" s="247" t="s">
        <v>240</v>
      </c>
      <c r="D29" s="231" t="s">
        <v>209</v>
      </c>
      <c r="E29" s="232">
        <v>79.785679999999999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 t="s">
        <v>210</v>
      </c>
      <c r="S29" s="234" t="s">
        <v>140</v>
      </c>
      <c r="T29" s="235" t="s">
        <v>140</v>
      </c>
      <c r="U29" s="220">
        <v>8.4000000000000005E-2</v>
      </c>
      <c r="V29" s="220">
        <f>ROUND(E29*U29,2)</f>
        <v>6.7</v>
      </c>
      <c r="W29" s="220"/>
      <c r="X29" s="220" t="s">
        <v>174</v>
      </c>
      <c r="Y29" s="220" t="s">
        <v>143</v>
      </c>
      <c r="Z29" s="210"/>
      <c r="AA29" s="210"/>
      <c r="AB29" s="210"/>
      <c r="AC29" s="210"/>
      <c r="AD29" s="210"/>
      <c r="AE29" s="210"/>
      <c r="AF29" s="210"/>
      <c r="AG29" s="210" t="s">
        <v>175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3.75" outlineLevel="2" x14ac:dyDescent="0.2">
      <c r="A30" s="217"/>
      <c r="B30" s="218"/>
      <c r="C30" s="261" t="s">
        <v>228</v>
      </c>
      <c r="D30" s="260"/>
      <c r="E30" s="260"/>
      <c r="F30" s="260"/>
      <c r="G30" s="26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212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37" t="str">
        <f>C30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29">
        <v>6</v>
      </c>
      <c r="B31" s="230" t="s">
        <v>241</v>
      </c>
      <c r="C31" s="247" t="s">
        <v>242</v>
      </c>
      <c r="D31" s="231" t="s">
        <v>209</v>
      </c>
      <c r="E31" s="232">
        <v>5.9499899999999997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4" t="s">
        <v>210</v>
      </c>
      <c r="S31" s="234" t="s">
        <v>140</v>
      </c>
      <c r="T31" s="235" t="s">
        <v>140</v>
      </c>
      <c r="U31" s="220">
        <v>3.1309999999999998</v>
      </c>
      <c r="V31" s="220">
        <f>ROUND(E31*U31,2)</f>
        <v>18.63</v>
      </c>
      <c r="W31" s="220"/>
      <c r="X31" s="220" t="s">
        <v>174</v>
      </c>
      <c r="Y31" s="220" t="s">
        <v>143</v>
      </c>
      <c r="Z31" s="210"/>
      <c r="AA31" s="210"/>
      <c r="AB31" s="210"/>
      <c r="AC31" s="210"/>
      <c r="AD31" s="210"/>
      <c r="AE31" s="210"/>
      <c r="AF31" s="210"/>
      <c r="AG31" s="210" t="s">
        <v>175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33.75" outlineLevel="2" x14ac:dyDescent="0.2">
      <c r="A32" s="217"/>
      <c r="B32" s="218"/>
      <c r="C32" s="261" t="s">
        <v>243</v>
      </c>
      <c r="D32" s="260"/>
      <c r="E32" s="260"/>
      <c r="F32" s="260"/>
      <c r="G32" s="26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212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37" t="str">
        <f>C32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63" t="s">
        <v>244</v>
      </c>
      <c r="D33" s="256"/>
      <c r="E33" s="257"/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214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64" t="s">
        <v>677</v>
      </c>
      <c r="D34" s="256"/>
      <c r="E34" s="257">
        <v>1.43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214</v>
      </c>
      <c r="AH34" s="210">
        <v>2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64" t="s">
        <v>678</v>
      </c>
      <c r="D35" s="256"/>
      <c r="E35" s="257">
        <v>1.18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214</v>
      </c>
      <c r="AH35" s="210">
        <v>2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64" t="s">
        <v>679</v>
      </c>
      <c r="D36" s="256"/>
      <c r="E36" s="257">
        <v>0.96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214</v>
      </c>
      <c r="AH36" s="210">
        <v>2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65" t="s">
        <v>255</v>
      </c>
      <c r="D37" s="258"/>
      <c r="E37" s="259"/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214</v>
      </c>
      <c r="AH37" s="210">
        <v>3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63" t="s">
        <v>256</v>
      </c>
      <c r="D38" s="256"/>
      <c r="E38" s="257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214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62" t="s">
        <v>680</v>
      </c>
      <c r="D39" s="254"/>
      <c r="E39" s="255">
        <v>2.57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214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62" t="s">
        <v>258</v>
      </c>
      <c r="D40" s="254"/>
      <c r="E40" s="255">
        <v>3.38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214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9">
        <v>7</v>
      </c>
      <c r="B41" s="230" t="s">
        <v>259</v>
      </c>
      <c r="C41" s="247" t="s">
        <v>260</v>
      </c>
      <c r="D41" s="231" t="s">
        <v>209</v>
      </c>
      <c r="E41" s="232">
        <v>5.9499899999999997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 t="s">
        <v>210</v>
      </c>
      <c r="S41" s="234" t="s">
        <v>140</v>
      </c>
      <c r="T41" s="235" t="s">
        <v>140</v>
      </c>
      <c r="U41" s="220">
        <v>0.47399999999999998</v>
      </c>
      <c r="V41" s="220">
        <f>ROUND(E41*U41,2)</f>
        <v>2.82</v>
      </c>
      <c r="W41" s="220"/>
      <c r="X41" s="220" t="s">
        <v>174</v>
      </c>
      <c r="Y41" s="220" t="s">
        <v>143</v>
      </c>
      <c r="Z41" s="210"/>
      <c r="AA41" s="210"/>
      <c r="AB41" s="210"/>
      <c r="AC41" s="210"/>
      <c r="AD41" s="210"/>
      <c r="AE41" s="210"/>
      <c r="AF41" s="210"/>
      <c r="AG41" s="210" t="s">
        <v>175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33.75" outlineLevel="2" x14ac:dyDescent="0.2">
      <c r="A42" s="217"/>
      <c r="B42" s="218"/>
      <c r="C42" s="261" t="s">
        <v>243</v>
      </c>
      <c r="D42" s="260"/>
      <c r="E42" s="260"/>
      <c r="F42" s="260"/>
      <c r="G42" s="26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212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37" t="str">
        <f>C42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29">
        <v>8</v>
      </c>
      <c r="B43" s="230" t="s">
        <v>261</v>
      </c>
      <c r="C43" s="247" t="s">
        <v>262</v>
      </c>
      <c r="D43" s="231" t="s">
        <v>263</v>
      </c>
      <c r="E43" s="232">
        <v>159.2422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9.8999999999999999E-4</v>
      </c>
      <c r="O43" s="232">
        <f>ROUND(E43*N43,2)</f>
        <v>0.16</v>
      </c>
      <c r="P43" s="232">
        <v>0</v>
      </c>
      <c r="Q43" s="232">
        <f>ROUND(E43*P43,2)</f>
        <v>0</v>
      </c>
      <c r="R43" s="234" t="s">
        <v>210</v>
      </c>
      <c r="S43" s="234" t="s">
        <v>140</v>
      </c>
      <c r="T43" s="235" t="s">
        <v>140</v>
      </c>
      <c r="U43" s="220">
        <v>0.23599999999999999</v>
      </c>
      <c r="V43" s="220">
        <f>ROUND(E43*U43,2)</f>
        <v>37.58</v>
      </c>
      <c r="W43" s="220"/>
      <c r="X43" s="220" t="s">
        <v>174</v>
      </c>
      <c r="Y43" s="220" t="s">
        <v>143</v>
      </c>
      <c r="Z43" s="210"/>
      <c r="AA43" s="210"/>
      <c r="AB43" s="210"/>
      <c r="AC43" s="210"/>
      <c r="AD43" s="210"/>
      <c r="AE43" s="210"/>
      <c r="AF43" s="210"/>
      <c r="AG43" s="210" t="s">
        <v>175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61" t="s">
        <v>264</v>
      </c>
      <c r="D44" s="260"/>
      <c r="E44" s="260"/>
      <c r="F44" s="260"/>
      <c r="G44" s="26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212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62" t="s">
        <v>681</v>
      </c>
      <c r="D45" s="254"/>
      <c r="E45" s="255">
        <v>22.01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214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62" t="s">
        <v>682</v>
      </c>
      <c r="D46" s="254"/>
      <c r="E46" s="255">
        <v>5.42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214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62" t="s">
        <v>683</v>
      </c>
      <c r="D47" s="254"/>
      <c r="E47" s="255">
        <v>123.32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214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62" t="s">
        <v>684</v>
      </c>
      <c r="D48" s="254"/>
      <c r="E48" s="255">
        <v>8.49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214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9">
        <v>9</v>
      </c>
      <c r="B49" s="230" t="s">
        <v>272</v>
      </c>
      <c r="C49" s="247" t="s">
        <v>273</v>
      </c>
      <c r="D49" s="231" t="s">
        <v>263</v>
      </c>
      <c r="E49" s="232">
        <v>159.2422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 t="s">
        <v>210</v>
      </c>
      <c r="S49" s="234" t="s">
        <v>140</v>
      </c>
      <c r="T49" s="235" t="s">
        <v>140</v>
      </c>
      <c r="U49" s="220">
        <v>7.0000000000000007E-2</v>
      </c>
      <c r="V49" s="220">
        <f>ROUND(E49*U49,2)</f>
        <v>11.15</v>
      </c>
      <c r="W49" s="220"/>
      <c r="X49" s="220" t="s">
        <v>174</v>
      </c>
      <c r="Y49" s="220" t="s">
        <v>143</v>
      </c>
      <c r="Z49" s="210"/>
      <c r="AA49" s="210"/>
      <c r="AB49" s="210"/>
      <c r="AC49" s="210"/>
      <c r="AD49" s="210"/>
      <c r="AE49" s="210"/>
      <c r="AF49" s="210"/>
      <c r="AG49" s="210" t="s">
        <v>175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61" t="s">
        <v>274</v>
      </c>
      <c r="D50" s="260"/>
      <c r="E50" s="260"/>
      <c r="F50" s="260"/>
      <c r="G50" s="26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212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29">
        <v>10</v>
      </c>
      <c r="B51" s="230" t="s">
        <v>275</v>
      </c>
      <c r="C51" s="247" t="s">
        <v>276</v>
      </c>
      <c r="D51" s="231" t="s">
        <v>209</v>
      </c>
      <c r="E51" s="232">
        <v>151.98527999999999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 t="s">
        <v>210</v>
      </c>
      <c r="S51" s="234" t="s">
        <v>140</v>
      </c>
      <c r="T51" s="235" t="s">
        <v>140</v>
      </c>
      <c r="U51" s="220">
        <v>0.34499999999999997</v>
      </c>
      <c r="V51" s="220">
        <f>ROUND(E51*U51,2)</f>
        <v>52.43</v>
      </c>
      <c r="W51" s="220"/>
      <c r="X51" s="220" t="s">
        <v>174</v>
      </c>
      <c r="Y51" s="220" t="s">
        <v>143</v>
      </c>
      <c r="Z51" s="210"/>
      <c r="AA51" s="210"/>
      <c r="AB51" s="210"/>
      <c r="AC51" s="210"/>
      <c r="AD51" s="210"/>
      <c r="AE51" s="210"/>
      <c r="AF51" s="210"/>
      <c r="AG51" s="210" t="s">
        <v>175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61" t="s">
        <v>277</v>
      </c>
      <c r="D52" s="260"/>
      <c r="E52" s="260"/>
      <c r="F52" s="260"/>
      <c r="G52" s="26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212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37" t="str">
        <f>C52</f>
        <v>bez naložení do dopravní nádoby, ale s vyprázdněním dopravní nádoby na hromadu nebo na dopravní prostředek,</v>
      </c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62" t="s">
        <v>668</v>
      </c>
      <c r="D53" s="254"/>
      <c r="E53" s="255">
        <v>32.96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214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62" t="s">
        <v>669</v>
      </c>
      <c r="D54" s="254"/>
      <c r="E54" s="255">
        <v>39.24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214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62" t="s">
        <v>670</v>
      </c>
      <c r="D55" s="254"/>
      <c r="E55" s="255">
        <v>9.35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214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62" t="s">
        <v>671</v>
      </c>
      <c r="D56" s="254"/>
      <c r="E56" s="255">
        <v>2.2999999999999998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214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62" t="s">
        <v>672</v>
      </c>
      <c r="D57" s="254"/>
      <c r="E57" s="255">
        <v>52.41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214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62" t="s">
        <v>673</v>
      </c>
      <c r="D58" s="254"/>
      <c r="E58" s="255">
        <v>3.61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214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62" t="s">
        <v>674</v>
      </c>
      <c r="D59" s="254"/>
      <c r="E59" s="255">
        <v>9.67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214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62" t="s">
        <v>675</v>
      </c>
      <c r="D60" s="254"/>
      <c r="E60" s="255">
        <v>1.63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214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62" t="s">
        <v>676</v>
      </c>
      <c r="D61" s="254"/>
      <c r="E61" s="255">
        <v>0.81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214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29">
        <v>11</v>
      </c>
      <c r="B62" s="230" t="s">
        <v>280</v>
      </c>
      <c r="C62" s="247" t="s">
        <v>281</v>
      </c>
      <c r="D62" s="231" t="s">
        <v>209</v>
      </c>
      <c r="E62" s="232">
        <v>95.91807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 t="s">
        <v>210</v>
      </c>
      <c r="S62" s="234" t="s">
        <v>140</v>
      </c>
      <c r="T62" s="235" t="s">
        <v>140</v>
      </c>
      <c r="U62" s="220">
        <v>1.0999999999999999E-2</v>
      </c>
      <c r="V62" s="220">
        <f>ROUND(E62*U62,2)</f>
        <v>1.06</v>
      </c>
      <c r="W62" s="220"/>
      <c r="X62" s="220" t="s">
        <v>174</v>
      </c>
      <c r="Y62" s="220" t="s">
        <v>143</v>
      </c>
      <c r="Z62" s="210"/>
      <c r="AA62" s="210"/>
      <c r="AB62" s="210"/>
      <c r="AC62" s="210"/>
      <c r="AD62" s="210"/>
      <c r="AE62" s="210"/>
      <c r="AF62" s="210"/>
      <c r="AG62" s="210" t="s">
        <v>175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61" t="s">
        <v>282</v>
      </c>
      <c r="D63" s="260"/>
      <c r="E63" s="260"/>
      <c r="F63" s="260"/>
      <c r="G63" s="26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212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62" t="s">
        <v>357</v>
      </c>
      <c r="D64" s="254"/>
      <c r="E64" s="255">
        <v>2.25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214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62" t="s">
        <v>685</v>
      </c>
      <c r="D65" s="254"/>
      <c r="E65" s="255">
        <v>14.89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214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62" t="s">
        <v>686</v>
      </c>
      <c r="D66" s="254"/>
      <c r="E66" s="255">
        <v>18.02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214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62" t="s">
        <v>687</v>
      </c>
      <c r="D67" s="254"/>
      <c r="E67" s="255">
        <v>4.12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214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62" t="s">
        <v>515</v>
      </c>
      <c r="D68" s="254"/>
      <c r="E68" s="255">
        <v>6.17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214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62" t="s">
        <v>688</v>
      </c>
      <c r="D69" s="254"/>
      <c r="E69" s="255">
        <v>38.44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214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62" t="s">
        <v>689</v>
      </c>
      <c r="D70" s="254"/>
      <c r="E70" s="255">
        <v>8.5399999999999991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214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62" t="s">
        <v>690</v>
      </c>
      <c r="D71" s="254"/>
      <c r="E71" s="255">
        <v>1.79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214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62" t="s">
        <v>691</v>
      </c>
      <c r="D72" s="254"/>
      <c r="E72" s="255">
        <v>1.7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214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29">
        <v>12</v>
      </c>
      <c r="B73" s="230" t="s">
        <v>289</v>
      </c>
      <c r="C73" s="247" t="s">
        <v>290</v>
      </c>
      <c r="D73" s="231" t="s">
        <v>209</v>
      </c>
      <c r="E73" s="232">
        <v>959.1807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0</v>
      </c>
      <c r="O73" s="232">
        <f>ROUND(E73*N73,2)</f>
        <v>0</v>
      </c>
      <c r="P73" s="232">
        <v>0</v>
      </c>
      <c r="Q73" s="232">
        <f>ROUND(E73*P73,2)</f>
        <v>0</v>
      </c>
      <c r="R73" s="234" t="s">
        <v>210</v>
      </c>
      <c r="S73" s="234" t="s">
        <v>140</v>
      </c>
      <c r="T73" s="235" t="s">
        <v>140</v>
      </c>
      <c r="U73" s="220">
        <v>0</v>
      </c>
      <c r="V73" s="220">
        <f>ROUND(E73*U73,2)</f>
        <v>0</v>
      </c>
      <c r="W73" s="220"/>
      <c r="X73" s="220" t="s">
        <v>174</v>
      </c>
      <c r="Y73" s="220" t="s">
        <v>143</v>
      </c>
      <c r="Z73" s="210"/>
      <c r="AA73" s="210"/>
      <c r="AB73" s="210"/>
      <c r="AC73" s="210"/>
      <c r="AD73" s="210"/>
      <c r="AE73" s="210"/>
      <c r="AF73" s="210"/>
      <c r="AG73" s="210" t="s">
        <v>175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61" t="s">
        <v>282</v>
      </c>
      <c r="D74" s="260"/>
      <c r="E74" s="260"/>
      <c r="F74" s="260"/>
      <c r="G74" s="26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212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62" t="s">
        <v>692</v>
      </c>
      <c r="D75" s="254"/>
      <c r="E75" s="255">
        <v>959.18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214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29">
        <v>13</v>
      </c>
      <c r="B76" s="230" t="s">
        <v>292</v>
      </c>
      <c r="C76" s="247" t="s">
        <v>293</v>
      </c>
      <c r="D76" s="231" t="s">
        <v>209</v>
      </c>
      <c r="E76" s="232">
        <v>157.93527</v>
      </c>
      <c r="F76" s="233"/>
      <c r="G76" s="234">
        <f>ROUND(E76*F76,2)</f>
        <v>0</v>
      </c>
      <c r="H76" s="233"/>
      <c r="I76" s="234">
        <f>ROUND(E76*H76,2)</f>
        <v>0</v>
      </c>
      <c r="J76" s="233"/>
      <c r="K76" s="234">
        <f>ROUND(E76*J76,2)</f>
        <v>0</v>
      </c>
      <c r="L76" s="234">
        <v>21</v>
      </c>
      <c r="M76" s="234">
        <f>G76*(1+L76/100)</f>
        <v>0</v>
      </c>
      <c r="N76" s="232">
        <v>0</v>
      </c>
      <c r="O76" s="232">
        <f>ROUND(E76*N76,2)</f>
        <v>0</v>
      </c>
      <c r="P76" s="232">
        <v>0</v>
      </c>
      <c r="Q76" s="232">
        <f>ROUND(E76*P76,2)</f>
        <v>0</v>
      </c>
      <c r="R76" s="234" t="s">
        <v>210</v>
      </c>
      <c r="S76" s="234" t="s">
        <v>140</v>
      </c>
      <c r="T76" s="235" t="s">
        <v>140</v>
      </c>
      <c r="U76" s="220">
        <v>8.9999999999999993E-3</v>
      </c>
      <c r="V76" s="220">
        <f>ROUND(E76*U76,2)</f>
        <v>1.42</v>
      </c>
      <c r="W76" s="220"/>
      <c r="X76" s="220" t="s">
        <v>174</v>
      </c>
      <c r="Y76" s="220" t="s">
        <v>143</v>
      </c>
      <c r="Z76" s="210"/>
      <c r="AA76" s="210"/>
      <c r="AB76" s="210"/>
      <c r="AC76" s="210"/>
      <c r="AD76" s="210"/>
      <c r="AE76" s="210"/>
      <c r="AF76" s="210"/>
      <c r="AG76" s="210" t="s">
        <v>175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48" t="s">
        <v>294</v>
      </c>
      <c r="D77" s="236"/>
      <c r="E77" s="236"/>
      <c r="F77" s="236"/>
      <c r="G77" s="236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146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62" t="s">
        <v>668</v>
      </c>
      <c r="D78" s="254"/>
      <c r="E78" s="255">
        <v>32.96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214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62" t="s">
        <v>669</v>
      </c>
      <c r="D79" s="254"/>
      <c r="E79" s="255">
        <v>39.24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214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62" t="s">
        <v>670</v>
      </c>
      <c r="D80" s="254"/>
      <c r="E80" s="255">
        <v>9.35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214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62" t="s">
        <v>671</v>
      </c>
      <c r="D81" s="254"/>
      <c r="E81" s="255">
        <v>2.2999999999999998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214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62" t="s">
        <v>672</v>
      </c>
      <c r="D82" s="254"/>
      <c r="E82" s="255">
        <v>52.41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214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62" t="s">
        <v>673</v>
      </c>
      <c r="D83" s="254"/>
      <c r="E83" s="255">
        <v>3.61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214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62" t="s">
        <v>674</v>
      </c>
      <c r="D84" s="254"/>
      <c r="E84" s="255">
        <v>9.67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214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62" t="s">
        <v>675</v>
      </c>
      <c r="D85" s="254"/>
      <c r="E85" s="255">
        <v>1.63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214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62" t="s">
        <v>676</v>
      </c>
      <c r="D86" s="254"/>
      <c r="E86" s="255">
        <v>0.81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214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63" t="s">
        <v>244</v>
      </c>
      <c r="D87" s="256"/>
      <c r="E87" s="257"/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214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64" t="s">
        <v>677</v>
      </c>
      <c r="D88" s="256"/>
      <c r="E88" s="257">
        <v>1.43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214</v>
      </c>
      <c r="AH88" s="210">
        <v>2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64" t="s">
        <v>678</v>
      </c>
      <c r="D89" s="256"/>
      <c r="E89" s="257">
        <v>1.18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214</v>
      </c>
      <c r="AH89" s="210">
        <v>2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64" t="s">
        <v>679</v>
      </c>
      <c r="D90" s="256"/>
      <c r="E90" s="257">
        <v>0.96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214</v>
      </c>
      <c r="AH90" s="210">
        <v>2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65" t="s">
        <v>255</v>
      </c>
      <c r="D91" s="258"/>
      <c r="E91" s="259"/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214</v>
      </c>
      <c r="AH91" s="210">
        <v>3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63" t="s">
        <v>256</v>
      </c>
      <c r="D92" s="256"/>
      <c r="E92" s="257"/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214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62" t="s">
        <v>680</v>
      </c>
      <c r="D93" s="254"/>
      <c r="E93" s="255">
        <v>2.57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214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62" t="s">
        <v>258</v>
      </c>
      <c r="D94" s="254"/>
      <c r="E94" s="255">
        <v>3.38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214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29">
        <v>14</v>
      </c>
      <c r="B95" s="230" t="s">
        <v>296</v>
      </c>
      <c r="C95" s="247" t="s">
        <v>297</v>
      </c>
      <c r="D95" s="231" t="s">
        <v>209</v>
      </c>
      <c r="E95" s="232">
        <v>101.53737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 t="s">
        <v>210</v>
      </c>
      <c r="S95" s="234" t="s">
        <v>140</v>
      </c>
      <c r="T95" s="235" t="s">
        <v>140</v>
      </c>
      <c r="U95" s="220">
        <v>0.20200000000000001</v>
      </c>
      <c r="V95" s="220">
        <f>ROUND(E95*U95,2)</f>
        <v>20.51</v>
      </c>
      <c r="W95" s="220"/>
      <c r="X95" s="220" t="s">
        <v>174</v>
      </c>
      <c r="Y95" s="220" t="s">
        <v>143</v>
      </c>
      <c r="Z95" s="210"/>
      <c r="AA95" s="210"/>
      <c r="AB95" s="210"/>
      <c r="AC95" s="210"/>
      <c r="AD95" s="210"/>
      <c r="AE95" s="210"/>
      <c r="AF95" s="210"/>
      <c r="AG95" s="210" t="s">
        <v>175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61" t="s">
        <v>298</v>
      </c>
      <c r="D96" s="260"/>
      <c r="E96" s="260"/>
      <c r="F96" s="260"/>
      <c r="G96" s="26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212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62" t="s">
        <v>668</v>
      </c>
      <c r="D97" s="254"/>
      <c r="E97" s="255">
        <v>32.96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214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62" t="s">
        <v>693</v>
      </c>
      <c r="D98" s="254"/>
      <c r="E98" s="255">
        <v>-9.52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214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62" t="s">
        <v>669</v>
      </c>
      <c r="D99" s="254"/>
      <c r="E99" s="255">
        <v>39.24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214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62" t="s">
        <v>694</v>
      </c>
      <c r="D100" s="254"/>
      <c r="E100" s="255">
        <v>-6.5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214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62" t="s">
        <v>695</v>
      </c>
      <c r="D101" s="254"/>
      <c r="E101" s="255">
        <v>-1.8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214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62" t="s">
        <v>670</v>
      </c>
      <c r="D102" s="254"/>
      <c r="E102" s="255">
        <v>9.35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214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62" t="s">
        <v>671</v>
      </c>
      <c r="D103" s="254"/>
      <c r="E103" s="255">
        <v>2.2999999999999998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214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62" t="s">
        <v>672</v>
      </c>
      <c r="D104" s="254"/>
      <c r="E104" s="255">
        <v>52.41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214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62" t="s">
        <v>673</v>
      </c>
      <c r="D105" s="254"/>
      <c r="E105" s="255">
        <v>3.61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214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62" t="s">
        <v>674</v>
      </c>
      <c r="D106" s="254"/>
      <c r="E106" s="255">
        <v>9.67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214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62" t="s">
        <v>675</v>
      </c>
      <c r="D107" s="254"/>
      <c r="E107" s="255">
        <v>1.63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214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62" t="s">
        <v>676</v>
      </c>
      <c r="D108" s="254"/>
      <c r="E108" s="255">
        <v>0.81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214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63" t="s">
        <v>244</v>
      </c>
      <c r="D109" s="256"/>
      <c r="E109" s="257"/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214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64" t="s">
        <v>696</v>
      </c>
      <c r="D110" s="256"/>
      <c r="E110" s="257">
        <v>7.7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214</v>
      </c>
      <c r="AH110" s="210">
        <v>2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64" t="s">
        <v>697</v>
      </c>
      <c r="D111" s="256"/>
      <c r="E111" s="257">
        <v>2.2999999999999998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214</v>
      </c>
      <c r="AH111" s="210">
        <v>2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64" t="s">
        <v>698</v>
      </c>
      <c r="D112" s="256"/>
      <c r="E112" s="257">
        <v>52.3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214</v>
      </c>
      <c r="AH112" s="210">
        <v>2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64" t="s">
        <v>699</v>
      </c>
      <c r="D113" s="256"/>
      <c r="E113" s="257">
        <v>3.6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214</v>
      </c>
      <c r="AH113" s="210">
        <v>2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64" t="s">
        <v>700</v>
      </c>
      <c r="D114" s="256"/>
      <c r="E114" s="257">
        <v>11.9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214</v>
      </c>
      <c r="AH114" s="210">
        <v>2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64" t="s">
        <v>701</v>
      </c>
      <c r="D115" s="256"/>
      <c r="E115" s="257">
        <v>2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214</v>
      </c>
      <c r="AH115" s="210">
        <v>2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64" t="s">
        <v>702</v>
      </c>
      <c r="D116" s="256"/>
      <c r="E116" s="257">
        <v>1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214</v>
      </c>
      <c r="AH116" s="210">
        <v>2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65" t="s">
        <v>255</v>
      </c>
      <c r="D117" s="258"/>
      <c r="E117" s="259"/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214</v>
      </c>
      <c r="AH117" s="210">
        <v>3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63" t="s">
        <v>256</v>
      </c>
      <c r="D118" s="256"/>
      <c r="E118" s="257"/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214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62" t="s">
        <v>703</v>
      </c>
      <c r="D119" s="254"/>
      <c r="E119" s="255">
        <v>-30.91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214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62" t="s">
        <v>704</v>
      </c>
      <c r="D120" s="254"/>
      <c r="E120" s="255">
        <v>-6.87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214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63" t="s">
        <v>244</v>
      </c>
      <c r="D121" s="256"/>
      <c r="E121" s="257"/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214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64" t="s">
        <v>677</v>
      </c>
      <c r="D122" s="256"/>
      <c r="E122" s="257">
        <v>1.43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214</v>
      </c>
      <c r="AH122" s="210">
        <v>2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64" t="s">
        <v>678</v>
      </c>
      <c r="D123" s="256"/>
      <c r="E123" s="257">
        <v>1.18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214</v>
      </c>
      <c r="AH123" s="210">
        <v>2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64" t="s">
        <v>679</v>
      </c>
      <c r="D124" s="256"/>
      <c r="E124" s="257">
        <v>0.96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214</v>
      </c>
      <c r="AH124" s="210">
        <v>2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65" t="s">
        <v>255</v>
      </c>
      <c r="D125" s="258"/>
      <c r="E125" s="259"/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214</v>
      </c>
      <c r="AH125" s="210">
        <v>3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17"/>
      <c r="B126" s="218"/>
      <c r="C126" s="263" t="s">
        <v>256</v>
      </c>
      <c r="D126" s="256"/>
      <c r="E126" s="257"/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214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62" t="s">
        <v>680</v>
      </c>
      <c r="D127" s="254"/>
      <c r="E127" s="255">
        <v>2.57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214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62" t="s">
        <v>705</v>
      </c>
      <c r="D128" s="254"/>
      <c r="E128" s="255">
        <v>-0.38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214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62" t="s">
        <v>258</v>
      </c>
      <c r="D129" s="254"/>
      <c r="E129" s="255">
        <v>3.38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214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17"/>
      <c r="B130" s="218"/>
      <c r="C130" s="262" t="s">
        <v>706</v>
      </c>
      <c r="D130" s="254"/>
      <c r="E130" s="255">
        <v>-0.42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214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29">
        <v>15</v>
      </c>
      <c r="B131" s="230" t="s">
        <v>308</v>
      </c>
      <c r="C131" s="247" t="s">
        <v>309</v>
      </c>
      <c r="D131" s="231" t="s">
        <v>209</v>
      </c>
      <c r="E131" s="232">
        <v>30.905999999999999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2">
        <v>1.7</v>
      </c>
      <c r="O131" s="232">
        <f>ROUND(E131*N131,2)</f>
        <v>52.54</v>
      </c>
      <c r="P131" s="232">
        <v>0</v>
      </c>
      <c r="Q131" s="232">
        <f>ROUND(E131*P131,2)</f>
        <v>0</v>
      </c>
      <c r="R131" s="234" t="s">
        <v>210</v>
      </c>
      <c r="S131" s="234" t="s">
        <v>140</v>
      </c>
      <c r="T131" s="235" t="s">
        <v>140</v>
      </c>
      <c r="U131" s="220">
        <v>1.587</v>
      </c>
      <c r="V131" s="220">
        <f>ROUND(E131*U131,2)</f>
        <v>49.05</v>
      </c>
      <c r="W131" s="220"/>
      <c r="X131" s="220" t="s">
        <v>174</v>
      </c>
      <c r="Y131" s="220" t="s">
        <v>143</v>
      </c>
      <c r="Z131" s="210"/>
      <c r="AA131" s="210"/>
      <c r="AB131" s="210"/>
      <c r="AC131" s="210"/>
      <c r="AD131" s="210"/>
      <c r="AE131" s="210"/>
      <c r="AF131" s="210"/>
      <c r="AG131" s="210" t="s">
        <v>175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2" x14ac:dyDescent="0.2">
      <c r="A132" s="217"/>
      <c r="B132" s="218"/>
      <c r="C132" s="261" t="s">
        <v>310</v>
      </c>
      <c r="D132" s="260"/>
      <c r="E132" s="260"/>
      <c r="F132" s="260"/>
      <c r="G132" s="26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212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37" t="str">
        <f>C132</f>
        <v>sypaninou z vhodných hornin tř. 1 - 4 nebo materiálem připraveným podél výkopu ve vzdálenosti do 3 m od jeho kraje, pro jakoukoliv hloubku výkopu a jakoukoliv míru zhutnění,</v>
      </c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63" t="s">
        <v>244</v>
      </c>
      <c r="D133" s="256"/>
      <c r="E133" s="257"/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214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64" t="s">
        <v>696</v>
      </c>
      <c r="D134" s="256"/>
      <c r="E134" s="257">
        <v>7.7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214</v>
      </c>
      <c r="AH134" s="210">
        <v>2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64" t="s">
        <v>697</v>
      </c>
      <c r="D135" s="256"/>
      <c r="E135" s="257">
        <v>2.2999999999999998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214</v>
      </c>
      <c r="AH135" s="210">
        <v>2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64" t="s">
        <v>698</v>
      </c>
      <c r="D136" s="256"/>
      <c r="E136" s="257">
        <v>52.3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214</v>
      </c>
      <c r="AH136" s="210">
        <v>2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64" t="s">
        <v>699</v>
      </c>
      <c r="D137" s="256"/>
      <c r="E137" s="257">
        <v>3.6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214</v>
      </c>
      <c r="AH137" s="210">
        <v>2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64" t="s">
        <v>700</v>
      </c>
      <c r="D138" s="256"/>
      <c r="E138" s="257">
        <v>11.9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214</v>
      </c>
      <c r="AH138" s="210">
        <v>2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64" t="s">
        <v>701</v>
      </c>
      <c r="D139" s="256"/>
      <c r="E139" s="257">
        <v>2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214</v>
      </c>
      <c r="AH139" s="210">
        <v>2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64" t="s">
        <v>702</v>
      </c>
      <c r="D140" s="256"/>
      <c r="E140" s="257">
        <v>1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214</v>
      </c>
      <c r="AH140" s="210">
        <v>2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65" t="s">
        <v>255</v>
      </c>
      <c r="D141" s="258"/>
      <c r="E141" s="259"/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214</v>
      </c>
      <c r="AH141" s="210">
        <v>3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63" t="s">
        <v>256</v>
      </c>
      <c r="D142" s="256"/>
      <c r="E142" s="257"/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214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62" t="s">
        <v>707</v>
      </c>
      <c r="D143" s="254"/>
      <c r="E143" s="255">
        <v>30.91</v>
      </c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214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29">
        <v>16</v>
      </c>
      <c r="B144" s="230" t="s">
        <v>321</v>
      </c>
      <c r="C144" s="247" t="s">
        <v>322</v>
      </c>
      <c r="D144" s="231" t="s">
        <v>263</v>
      </c>
      <c r="E144" s="232">
        <v>95.16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4" t="s">
        <v>323</v>
      </c>
      <c r="S144" s="234" t="s">
        <v>140</v>
      </c>
      <c r="T144" s="235" t="s">
        <v>140</v>
      </c>
      <c r="U144" s="220">
        <v>0.06</v>
      </c>
      <c r="V144" s="220">
        <f>ROUND(E144*U144,2)</f>
        <v>5.71</v>
      </c>
      <c r="W144" s="220"/>
      <c r="X144" s="220" t="s">
        <v>174</v>
      </c>
      <c r="Y144" s="220" t="s">
        <v>143</v>
      </c>
      <c r="Z144" s="210"/>
      <c r="AA144" s="210"/>
      <c r="AB144" s="210"/>
      <c r="AC144" s="210"/>
      <c r="AD144" s="210"/>
      <c r="AE144" s="210"/>
      <c r="AF144" s="210"/>
      <c r="AG144" s="210" t="s">
        <v>175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61" t="s">
        <v>324</v>
      </c>
      <c r="D145" s="260"/>
      <c r="E145" s="260"/>
      <c r="F145" s="260"/>
      <c r="G145" s="26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212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62" t="s">
        <v>708</v>
      </c>
      <c r="D146" s="254"/>
      <c r="E146" s="255">
        <v>58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214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62" t="s">
        <v>709</v>
      </c>
      <c r="D147" s="254"/>
      <c r="E147" s="255">
        <v>25.16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214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62" t="s">
        <v>710</v>
      </c>
      <c r="D148" s="254"/>
      <c r="E148" s="255">
        <v>12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214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1" x14ac:dyDescent="0.2">
      <c r="A149" s="229">
        <v>17</v>
      </c>
      <c r="B149" s="230" t="s">
        <v>711</v>
      </c>
      <c r="C149" s="247" t="s">
        <v>712</v>
      </c>
      <c r="D149" s="231" t="s">
        <v>263</v>
      </c>
      <c r="E149" s="232">
        <v>95.16</v>
      </c>
      <c r="F149" s="233"/>
      <c r="G149" s="234">
        <f>ROUND(E149*F149,2)</f>
        <v>0</v>
      </c>
      <c r="H149" s="233"/>
      <c r="I149" s="234">
        <f>ROUND(E149*H149,2)</f>
        <v>0</v>
      </c>
      <c r="J149" s="233"/>
      <c r="K149" s="234">
        <f>ROUND(E149*J149,2)</f>
        <v>0</v>
      </c>
      <c r="L149" s="234">
        <v>21</v>
      </c>
      <c r="M149" s="234">
        <f>G149*(1+L149/100)</f>
        <v>0</v>
      </c>
      <c r="N149" s="232">
        <v>0</v>
      </c>
      <c r="O149" s="232">
        <f>ROUND(E149*N149,2)</f>
        <v>0</v>
      </c>
      <c r="P149" s="232">
        <v>0</v>
      </c>
      <c r="Q149" s="232">
        <f>ROUND(E149*P149,2)</f>
        <v>0</v>
      </c>
      <c r="R149" s="234" t="s">
        <v>210</v>
      </c>
      <c r="S149" s="234" t="s">
        <v>140</v>
      </c>
      <c r="T149" s="235" t="s">
        <v>140</v>
      </c>
      <c r="U149" s="220">
        <v>0.17699999999999999</v>
      </c>
      <c r="V149" s="220">
        <f>ROUND(E149*U149,2)</f>
        <v>16.84</v>
      </c>
      <c r="W149" s="220"/>
      <c r="X149" s="220" t="s">
        <v>174</v>
      </c>
      <c r="Y149" s="220" t="s">
        <v>143</v>
      </c>
      <c r="Z149" s="210"/>
      <c r="AA149" s="210"/>
      <c r="AB149" s="210"/>
      <c r="AC149" s="210"/>
      <c r="AD149" s="210"/>
      <c r="AE149" s="210"/>
      <c r="AF149" s="210"/>
      <c r="AG149" s="210" t="s">
        <v>175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2" x14ac:dyDescent="0.2">
      <c r="A150" s="217"/>
      <c r="B150" s="218"/>
      <c r="C150" s="261" t="s">
        <v>330</v>
      </c>
      <c r="D150" s="260"/>
      <c r="E150" s="260"/>
      <c r="F150" s="260"/>
      <c r="G150" s="26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212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37" t="str">
        <f>C150</f>
        <v>s případným nutným přemístěním hromad nebo dočasných skládek na místo potřeby ze vzdálenosti do 30 m, v rovině nebo ve svahu do 1 : 5,</v>
      </c>
      <c r="BB150" s="210"/>
      <c r="BC150" s="210"/>
      <c r="BD150" s="210"/>
      <c r="BE150" s="210"/>
      <c r="BF150" s="210"/>
      <c r="BG150" s="210"/>
      <c r="BH150" s="210"/>
    </row>
    <row r="151" spans="1:60" ht="22.5" outlineLevel="1" x14ac:dyDescent="0.2">
      <c r="A151" s="229">
        <v>18</v>
      </c>
      <c r="B151" s="230" t="s">
        <v>331</v>
      </c>
      <c r="C151" s="247" t="s">
        <v>332</v>
      </c>
      <c r="D151" s="231" t="s">
        <v>333</v>
      </c>
      <c r="E151" s="232">
        <v>182.24432999999999</v>
      </c>
      <c r="F151" s="233"/>
      <c r="G151" s="234">
        <f>ROUND(E151*F151,2)</f>
        <v>0</v>
      </c>
      <c r="H151" s="233"/>
      <c r="I151" s="234">
        <f>ROUND(E151*H151,2)</f>
        <v>0</v>
      </c>
      <c r="J151" s="233"/>
      <c r="K151" s="234">
        <f>ROUND(E151*J151,2)</f>
        <v>0</v>
      </c>
      <c r="L151" s="234">
        <v>21</v>
      </c>
      <c r="M151" s="234">
        <f>G151*(1+L151/100)</f>
        <v>0</v>
      </c>
      <c r="N151" s="232">
        <v>0</v>
      </c>
      <c r="O151" s="232">
        <f>ROUND(E151*N151,2)</f>
        <v>0</v>
      </c>
      <c r="P151" s="232">
        <v>0</v>
      </c>
      <c r="Q151" s="232">
        <f>ROUND(E151*P151,2)</f>
        <v>0</v>
      </c>
      <c r="R151" s="234"/>
      <c r="S151" s="234" t="s">
        <v>173</v>
      </c>
      <c r="T151" s="235" t="s">
        <v>334</v>
      </c>
      <c r="U151" s="220">
        <v>0</v>
      </c>
      <c r="V151" s="220">
        <f>ROUND(E151*U151,2)</f>
        <v>0</v>
      </c>
      <c r="W151" s="220"/>
      <c r="X151" s="220" t="s">
        <v>174</v>
      </c>
      <c r="Y151" s="220" t="s">
        <v>143</v>
      </c>
      <c r="Z151" s="210"/>
      <c r="AA151" s="210"/>
      <c r="AB151" s="210"/>
      <c r="AC151" s="210"/>
      <c r="AD151" s="210"/>
      <c r="AE151" s="210"/>
      <c r="AF151" s="210"/>
      <c r="AG151" s="210" t="s">
        <v>175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17"/>
      <c r="B152" s="218"/>
      <c r="C152" s="262" t="s">
        <v>713</v>
      </c>
      <c r="D152" s="254"/>
      <c r="E152" s="255">
        <v>182.24432999999999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214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29">
        <v>19</v>
      </c>
      <c r="B153" s="230" t="s">
        <v>336</v>
      </c>
      <c r="C153" s="247" t="s">
        <v>337</v>
      </c>
      <c r="D153" s="231" t="s">
        <v>338</v>
      </c>
      <c r="E153" s="232">
        <v>4.758</v>
      </c>
      <c r="F153" s="233"/>
      <c r="G153" s="234">
        <f>ROUND(E153*F153,2)</f>
        <v>0</v>
      </c>
      <c r="H153" s="233"/>
      <c r="I153" s="234">
        <f>ROUND(E153*H153,2)</f>
        <v>0</v>
      </c>
      <c r="J153" s="233"/>
      <c r="K153" s="234">
        <f>ROUND(E153*J153,2)</f>
        <v>0</v>
      </c>
      <c r="L153" s="234">
        <v>21</v>
      </c>
      <c r="M153" s="234">
        <f>G153*(1+L153/100)</f>
        <v>0</v>
      </c>
      <c r="N153" s="232">
        <v>1E-3</v>
      </c>
      <c r="O153" s="232">
        <f>ROUND(E153*N153,2)</f>
        <v>0</v>
      </c>
      <c r="P153" s="232">
        <v>0</v>
      </c>
      <c r="Q153" s="232">
        <f>ROUND(E153*P153,2)</f>
        <v>0</v>
      </c>
      <c r="R153" s="234" t="s">
        <v>339</v>
      </c>
      <c r="S153" s="234" t="s">
        <v>140</v>
      </c>
      <c r="T153" s="235" t="s">
        <v>140</v>
      </c>
      <c r="U153" s="220">
        <v>0</v>
      </c>
      <c r="V153" s="220">
        <f>ROUND(E153*U153,2)</f>
        <v>0</v>
      </c>
      <c r="W153" s="220"/>
      <c r="X153" s="220" t="s">
        <v>340</v>
      </c>
      <c r="Y153" s="220" t="s">
        <v>143</v>
      </c>
      <c r="Z153" s="210"/>
      <c r="AA153" s="210"/>
      <c r="AB153" s="210"/>
      <c r="AC153" s="210"/>
      <c r="AD153" s="210"/>
      <c r="AE153" s="210"/>
      <c r="AF153" s="210"/>
      <c r="AG153" s="210" t="s">
        <v>341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63" t="s">
        <v>244</v>
      </c>
      <c r="D154" s="256"/>
      <c r="E154" s="257"/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214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64" t="s">
        <v>714</v>
      </c>
      <c r="D155" s="256"/>
      <c r="E155" s="257">
        <v>58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214</v>
      </c>
      <c r="AH155" s="210">
        <v>2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64" t="s">
        <v>715</v>
      </c>
      <c r="D156" s="256"/>
      <c r="E156" s="257">
        <v>25.16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214</v>
      </c>
      <c r="AH156" s="210">
        <v>2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64" t="s">
        <v>716</v>
      </c>
      <c r="D157" s="256"/>
      <c r="E157" s="257">
        <v>12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214</v>
      </c>
      <c r="AH157" s="210">
        <v>2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17"/>
      <c r="B158" s="218"/>
      <c r="C158" s="265" t="s">
        <v>255</v>
      </c>
      <c r="D158" s="258"/>
      <c r="E158" s="259"/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214</v>
      </c>
      <c r="AH158" s="210">
        <v>3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">
      <c r="A159" s="217"/>
      <c r="B159" s="218"/>
      <c r="C159" s="263" t="s">
        <v>256</v>
      </c>
      <c r="D159" s="256"/>
      <c r="E159" s="257"/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214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62" t="s">
        <v>717</v>
      </c>
      <c r="D160" s="254"/>
      <c r="E160" s="255">
        <v>4.76</v>
      </c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214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29">
        <v>20</v>
      </c>
      <c r="B161" s="230" t="s">
        <v>346</v>
      </c>
      <c r="C161" s="247" t="s">
        <v>347</v>
      </c>
      <c r="D161" s="231" t="s">
        <v>333</v>
      </c>
      <c r="E161" s="232">
        <v>144.63493</v>
      </c>
      <c r="F161" s="233"/>
      <c r="G161" s="234">
        <f>ROUND(E161*F161,2)</f>
        <v>0</v>
      </c>
      <c r="H161" s="233"/>
      <c r="I161" s="234">
        <f>ROUND(E161*H161,2)</f>
        <v>0</v>
      </c>
      <c r="J161" s="233"/>
      <c r="K161" s="234">
        <f>ROUND(E161*J161,2)</f>
        <v>0</v>
      </c>
      <c r="L161" s="234">
        <v>21</v>
      </c>
      <c r="M161" s="234">
        <f>G161*(1+L161/100)</f>
        <v>0</v>
      </c>
      <c r="N161" s="232">
        <v>1</v>
      </c>
      <c r="O161" s="232">
        <f>ROUND(E161*N161,2)</f>
        <v>144.63</v>
      </c>
      <c r="P161" s="232">
        <v>0</v>
      </c>
      <c r="Q161" s="232">
        <f>ROUND(E161*P161,2)</f>
        <v>0</v>
      </c>
      <c r="R161" s="234" t="s">
        <v>339</v>
      </c>
      <c r="S161" s="234" t="s">
        <v>140</v>
      </c>
      <c r="T161" s="235" t="s">
        <v>140</v>
      </c>
      <c r="U161" s="220">
        <v>0</v>
      </c>
      <c r="V161" s="220">
        <f>ROUND(E161*U161,2)</f>
        <v>0</v>
      </c>
      <c r="W161" s="220"/>
      <c r="X161" s="220" t="s">
        <v>340</v>
      </c>
      <c r="Y161" s="220" t="s">
        <v>143</v>
      </c>
      <c r="Z161" s="210"/>
      <c r="AA161" s="210"/>
      <c r="AB161" s="210"/>
      <c r="AC161" s="210"/>
      <c r="AD161" s="210"/>
      <c r="AE161" s="210"/>
      <c r="AF161" s="210"/>
      <c r="AG161" s="210" t="s">
        <v>341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17"/>
      <c r="B162" s="218"/>
      <c r="C162" s="263" t="s">
        <v>244</v>
      </c>
      <c r="D162" s="256"/>
      <c r="E162" s="257"/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214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64" t="s">
        <v>284</v>
      </c>
      <c r="D163" s="256"/>
      <c r="E163" s="257">
        <v>96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214</v>
      </c>
      <c r="AH163" s="210">
        <v>2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64" t="s">
        <v>285</v>
      </c>
      <c r="D164" s="256"/>
      <c r="E164" s="257">
        <v>-14.89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214</v>
      </c>
      <c r="AH164" s="210">
        <v>2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64" t="s">
        <v>286</v>
      </c>
      <c r="D165" s="256"/>
      <c r="E165" s="257">
        <v>-2.25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214</v>
      </c>
      <c r="AH165" s="210">
        <v>2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65" t="s">
        <v>255</v>
      </c>
      <c r="D166" s="258"/>
      <c r="E166" s="259"/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214</v>
      </c>
      <c r="AH166" s="210">
        <v>3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63" t="s">
        <v>256</v>
      </c>
      <c r="D167" s="256"/>
      <c r="E167" s="257"/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214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62" t="s">
        <v>348</v>
      </c>
      <c r="D168" s="254"/>
      <c r="E168" s="255">
        <v>144.63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214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x14ac:dyDescent="0.2">
      <c r="A169" s="222" t="s">
        <v>135</v>
      </c>
      <c r="B169" s="223" t="s">
        <v>88</v>
      </c>
      <c r="C169" s="246" t="s">
        <v>89</v>
      </c>
      <c r="D169" s="224"/>
      <c r="E169" s="225"/>
      <c r="F169" s="226"/>
      <c r="G169" s="226">
        <f>SUMIF(AG170:AG192,"&lt;&gt;NOR",G170:G192)</f>
        <v>0</v>
      </c>
      <c r="H169" s="226"/>
      <c r="I169" s="226">
        <f>SUM(I170:I192)</f>
        <v>0</v>
      </c>
      <c r="J169" s="226"/>
      <c r="K169" s="226">
        <f>SUM(K170:K192)</f>
        <v>0</v>
      </c>
      <c r="L169" s="226"/>
      <c r="M169" s="226">
        <f>SUM(M170:M192)</f>
        <v>0</v>
      </c>
      <c r="N169" s="225"/>
      <c r="O169" s="225">
        <f>SUM(O170:O192)</f>
        <v>10.350000000000001</v>
      </c>
      <c r="P169" s="225"/>
      <c r="Q169" s="225">
        <f>SUM(Q170:Q192)</f>
        <v>0</v>
      </c>
      <c r="R169" s="226"/>
      <c r="S169" s="226"/>
      <c r="T169" s="227"/>
      <c r="U169" s="221"/>
      <c r="V169" s="221">
        <f>SUM(V170:V192)</f>
        <v>15</v>
      </c>
      <c r="W169" s="221"/>
      <c r="X169" s="221"/>
      <c r="Y169" s="221"/>
      <c r="AG169" t="s">
        <v>136</v>
      </c>
    </row>
    <row r="170" spans="1:60" outlineLevel="1" x14ac:dyDescent="0.2">
      <c r="A170" s="229">
        <v>21</v>
      </c>
      <c r="B170" s="230" t="s">
        <v>352</v>
      </c>
      <c r="C170" s="247" t="s">
        <v>353</v>
      </c>
      <c r="D170" s="231" t="s">
        <v>209</v>
      </c>
      <c r="E170" s="232">
        <v>8.6679999999999993</v>
      </c>
      <c r="F170" s="233"/>
      <c r="G170" s="234">
        <f>ROUND(E170*F170,2)</f>
        <v>0</v>
      </c>
      <c r="H170" s="233"/>
      <c r="I170" s="234">
        <f>ROUND(E170*H170,2)</f>
        <v>0</v>
      </c>
      <c r="J170" s="233"/>
      <c r="K170" s="234">
        <f>ROUND(E170*J170,2)</f>
        <v>0</v>
      </c>
      <c r="L170" s="234">
        <v>21</v>
      </c>
      <c r="M170" s="234">
        <f>G170*(1+L170/100)</f>
        <v>0</v>
      </c>
      <c r="N170" s="232">
        <v>1.1322000000000001</v>
      </c>
      <c r="O170" s="232">
        <f>ROUND(E170*N170,2)</f>
        <v>9.81</v>
      </c>
      <c r="P170" s="232">
        <v>0</v>
      </c>
      <c r="Q170" s="232">
        <f>ROUND(E170*P170,2)</f>
        <v>0</v>
      </c>
      <c r="R170" s="234" t="s">
        <v>354</v>
      </c>
      <c r="S170" s="234" t="s">
        <v>140</v>
      </c>
      <c r="T170" s="235" t="s">
        <v>140</v>
      </c>
      <c r="U170" s="220">
        <v>1.6950000000000001</v>
      </c>
      <c r="V170" s="220">
        <f>ROUND(E170*U170,2)</f>
        <v>14.69</v>
      </c>
      <c r="W170" s="220"/>
      <c r="X170" s="220" t="s">
        <v>174</v>
      </c>
      <c r="Y170" s="220" t="s">
        <v>143</v>
      </c>
      <c r="Z170" s="210"/>
      <c r="AA170" s="210"/>
      <c r="AB170" s="210"/>
      <c r="AC170" s="210"/>
      <c r="AD170" s="210"/>
      <c r="AE170" s="210"/>
      <c r="AF170" s="210"/>
      <c r="AG170" s="210" t="s">
        <v>175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61" t="s">
        <v>355</v>
      </c>
      <c r="D171" s="260"/>
      <c r="E171" s="260"/>
      <c r="F171" s="260"/>
      <c r="G171" s="26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212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63" t="s">
        <v>244</v>
      </c>
      <c r="D172" s="256"/>
      <c r="E172" s="257"/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214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64" t="s">
        <v>718</v>
      </c>
      <c r="D173" s="256"/>
      <c r="E173" s="257">
        <v>6.54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214</v>
      </c>
      <c r="AH173" s="210">
        <v>2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64" t="s">
        <v>719</v>
      </c>
      <c r="D174" s="256"/>
      <c r="E174" s="257">
        <v>1.96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214</v>
      </c>
      <c r="AH174" s="210">
        <v>2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64" t="s">
        <v>313</v>
      </c>
      <c r="D175" s="256"/>
      <c r="E175" s="257">
        <v>44.45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214</v>
      </c>
      <c r="AH175" s="210">
        <v>2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17"/>
      <c r="B176" s="218"/>
      <c r="C176" s="264" t="s">
        <v>720</v>
      </c>
      <c r="D176" s="256"/>
      <c r="E176" s="257">
        <v>3.06</v>
      </c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214</v>
      </c>
      <c r="AH176" s="210">
        <v>2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64" t="s">
        <v>721</v>
      </c>
      <c r="D177" s="256"/>
      <c r="E177" s="257">
        <v>10.119999999999999</v>
      </c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214</v>
      </c>
      <c r="AH177" s="210">
        <v>2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64" t="s">
        <v>722</v>
      </c>
      <c r="D178" s="256"/>
      <c r="E178" s="257">
        <v>1.7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214</v>
      </c>
      <c r="AH178" s="210">
        <v>2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64" t="s">
        <v>723</v>
      </c>
      <c r="D179" s="256"/>
      <c r="E179" s="257">
        <v>0.85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214</v>
      </c>
      <c r="AH179" s="210">
        <v>2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65" t="s">
        <v>255</v>
      </c>
      <c r="D180" s="258"/>
      <c r="E180" s="259"/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214</v>
      </c>
      <c r="AH180" s="210">
        <v>3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63" t="s">
        <v>256</v>
      </c>
      <c r="D181" s="256"/>
      <c r="E181" s="257"/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214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62" t="s">
        <v>724</v>
      </c>
      <c r="D182" s="254"/>
      <c r="E182" s="255">
        <v>6.87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214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62" t="s">
        <v>725</v>
      </c>
      <c r="D183" s="254"/>
      <c r="E183" s="255">
        <v>1.8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214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1" x14ac:dyDescent="0.2">
      <c r="A184" s="229">
        <v>22</v>
      </c>
      <c r="B184" s="230" t="s">
        <v>358</v>
      </c>
      <c r="C184" s="247" t="s">
        <v>359</v>
      </c>
      <c r="D184" s="231" t="s">
        <v>209</v>
      </c>
      <c r="E184" s="232">
        <v>0.21675</v>
      </c>
      <c r="F184" s="233"/>
      <c r="G184" s="234">
        <f>ROUND(E184*F184,2)</f>
        <v>0</v>
      </c>
      <c r="H184" s="233"/>
      <c r="I184" s="234">
        <f>ROUND(E184*H184,2)</f>
        <v>0</v>
      </c>
      <c r="J184" s="233"/>
      <c r="K184" s="234">
        <f>ROUND(E184*J184,2)</f>
        <v>0</v>
      </c>
      <c r="L184" s="234">
        <v>21</v>
      </c>
      <c r="M184" s="234">
        <f>G184*(1+L184/100)</f>
        <v>0</v>
      </c>
      <c r="N184" s="232">
        <v>2.5</v>
      </c>
      <c r="O184" s="232">
        <f>ROUND(E184*N184,2)</f>
        <v>0.54</v>
      </c>
      <c r="P184" s="232">
        <v>0</v>
      </c>
      <c r="Q184" s="232">
        <f>ROUND(E184*P184,2)</f>
        <v>0</v>
      </c>
      <c r="R184" s="234" t="s">
        <v>354</v>
      </c>
      <c r="S184" s="234" t="s">
        <v>140</v>
      </c>
      <c r="T184" s="235" t="s">
        <v>140</v>
      </c>
      <c r="U184" s="220">
        <v>1.4490000000000001</v>
      </c>
      <c r="V184" s="220">
        <f>ROUND(E184*U184,2)</f>
        <v>0.31</v>
      </c>
      <c r="W184" s="220"/>
      <c r="X184" s="220" t="s">
        <v>174</v>
      </c>
      <c r="Y184" s="220" t="s">
        <v>143</v>
      </c>
      <c r="Z184" s="210"/>
      <c r="AA184" s="210"/>
      <c r="AB184" s="210"/>
      <c r="AC184" s="210"/>
      <c r="AD184" s="210"/>
      <c r="AE184" s="210"/>
      <c r="AF184" s="210"/>
      <c r="AG184" s="210" t="s">
        <v>175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17"/>
      <c r="B185" s="218"/>
      <c r="C185" s="261" t="s">
        <v>360</v>
      </c>
      <c r="D185" s="260"/>
      <c r="E185" s="260"/>
      <c r="F185" s="260"/>
      <c r="G185" s="26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212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17"/>
      <c r="B186" s="218"/>
      <c r="C186" s="263" t="s">
        <v>244</v>
      </c>
      <c r="D186" s="256"/>
      <c r="E186" s="257"/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214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64" t="s">
        <v>726</v>
      </c>
      <c r="D187" s="256"/>
      <c r="E187" s="257">
        <v>1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214</v>
      </c>
      <c r="AH187" s="210">
        <v>2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17"/>
      <c r="B188" s="218"/>
      <c r="C188" s="264" t="s">
        <v>727</v>
      </c>
      <c r="D188" s="256"/>
      <c r="E188" s="257">
        <v>1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214</v>
      </c>
      <c r="AH188" s="210">
        <v>2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64" t="s">
        <v>728</v>
      </c>
      <c r="D189" s="256"/>
      <c r="E189" s="257">
        <v>1</v>
      </c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214</v>
      </c>
      <c r="AH189" s="210">
        <v>2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65" t="s">
        <v>255</v>
      </c>
      <c r="D190" s="258"/>
      <c r="E190" s="259"/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214</v>
      </c>
      <c r="AH190" s="210">
        <v>3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17"/>
      <c r="B191" s="218"/>
      <c r="C191" s="263" t="s">
        <v>256</v>
      </c>
      <c r="D191" s="256"/>
      <c r="E191" s="257"/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214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17"/>
      <c r="B192" s="218"/>
      <c r="C192" s="262" t="s">
        <v>729</v>
      </c>
      <c r="D192" s="254"/>
      <c r="E192" s="255">
        <v>0.22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214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x14ac:dyDescent="0.2">
      <c r="A193" s="222" t="s">
        <v>135</v>
      </c>
      <c r="B193" s="223" t="s">
        <v>92</v>
      </c>
      <c r="C193" s="246" t="s">
        <v>93</v>
      </c>
      <c r="D193" s="224"/>
      <c r="E193" s="225"/>
      <c r="F193" s="226"/>
      <c r="G193" s="226">
        <f>SUMIF(AG194:AG234,"&lt;&gt;NOR",G194:G234)</f>
        <v>0</v>
      </c>
      <c r="H193" s="226"/>
      <c r="I193" s="226">
        <f>SUM(I194:I234)</f>
        <v>0</v>
      </c>
      <c r="J193" s="226"/>
      <c r="K193" s="226">
        <f>SUM(K194:K234)</f>
        <v>0</v>
      </c>
      <c r="L193" s="226"/>
      <c r="M193" s="226">
        <f>SUM(M194:M234)</f>
        <v>0</v>
      </c>
      <c r="N193" s="225"/>
      <c r="O193" s="225">
        <f>SUM(O194:O234)</f>
        <v>0.09</v>
      </c>
      <c r="P193" s="225"/>
      <c r="Q193" s="225">
        <f>SUM(Q194:Q234)</f>
        <v>0</v>
      </c>
      <c r="R193" s="226"/>
      <c r="S193" s="226"/>
      <c r="T193" s="227"/>
      <c r="U193" s="221"/>
      <c r="V193" s="221">
        <f>SUM(V194:V234)</f>
        <v>10.1</v>
      </c>
      <c r="W193" s="221"/>
      <c r="X193" s="221"/>
      <c r="Y193" s="221"/>
      <c r="AG193" t="s">
        <v>136</v>
      </c>
    </row>
    <row r="194" spans="1:60" ht="22.5" outlineLevel="1" x14ac:dyDescent="0.2">
      <c r="A194" s="229">
        <v>23</v>
      </c>
      <c r="B194" s="230" t="s">
        <v>455</v>
      </c>
      <c r="C194" s="247" t="s">
        <v>456</v>
      </c>
      <c r="D194" s="231" t="s">
        <v>386</v>
      </c>
      <c r="E194" s="232">
        <v>10</v>
      </c>
      <c r="F194" s="233"/>
      <c r="G194" s="234">
        <f>ROUND(E194*F194,2)</f>
        <v>0</v>
      </c>
      <c r="H194" s="233"/>
      <c r="I194" s="234">
        <f>ROUND(E194*H194,2)</f>
        <v>0</v>
      </c>
      <c r="J194" s="233"/>
      <c r="K194" s="234">
        <f>ROUND(E194*J194,2)</f>
        <v>0</v>
      </c>
      <c r="L194" s="234">
        <v>21</v>
      </c>
      <c r="M194" s="234">
        <f>G194*(1+L194/100)</f>
        <v>0</v>
      </c>
      <c r="N194" s="232">
        <v>0</v>
      </c>
      <c r="O194" s="232">
        <f>ROUND(E194*N194,2)</f>
        <v>0</v>
      </c>
      <c r="P194" s="232">
        <v>0</v>
      </c>
      <c r="Q194" s="232">
        <f>ROUND(E194*P194,2)</f>
        <v>0</v>
      </c>
      <c r="R194" s="234" t="s">
        <v>354</v>
      </c>
      <c r="S194" s="234" t="s">
        <v>140</v>
      </c>
      <c r="T194" s="235" t="s">
        <v>140</v>
      </c>
      <c r="U194" s="220">
        <v>3.4000000000000002E-2</v>
      </c>
      <c r="V194" s="220">
        <f>ROUND(E194*U194,2)</f>
        <v>0.34</v>
      </c>
      <c r="W194" s="220"/>
      <c r="X194" s="220" t="s">
        <v>174</v>
      </c>
      <c r="Y194" s="220" t="s">
        <v>143</v>
      </c>
      <c r="Z194" s="210"/>
      <c r="AA194" s="210"/>
      <c r="AB194" s="210"/>
      <c r="AC194" s="210"/>
      <c r="AD194" s="210"/>
      <c r="AE194" s="210"/>
      <c r="AF194" s="210"/>
      <c r="AG194" s="210" t="s">
        <v>175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17"/>
      <c r="B195" s="218"/>
      <c r="C195" s="261" t="s">
        <v>355</v>
      </c>
      <c r="D195" s="260"/>
      <c r="E195" s="260"/>
      <c r="F195" s="260"/>
      <c r="G195" s="26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212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49" t="s">
        <v>457</v>
      </c>
      <c r="D196" s="238"/>
      <c r="E196" s="238"/>
      <c r="F196" s="238"/>
      <c r="G196" s="238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146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62" t="s">
        <v>730</v>
      </c>
      <c r="D197" s="254"/>
      <c r="E197" s="255">
        <v>10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214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29">
        <v>24</v>
      </c>
      <c r="B198" s="230" t="s">
        <v>459</v>
      </c>
      <c r="C198" s="247" t="s">
        <v>460</v>
      </c>
      <c r="D198" s="231" t="s">
        <v>386</v>
      </c>
      <c r="E198" s="232">
        <v>80.8</v>
      </c>
      <c r="F198" s="233"/>
      <c r="G198" s="234">
        <f>ROUND(E198*F198,2)</f>
        <v>0</v>
      </c>
      <c r="H198" s="233"/>
      <c r="I198" s="234">
        <f>ROUND(E198*H198,2)</f>
        <v>0</v>
      </c>
      <c r="J198" s="233"/>
      <c r="K198" s="234">
        <f>ROUND(E198*J198,2)</f>
        <v>0</v>
      </c>
      <c r="L198" s="234">
        <v>21</v>
      </c>
      <c r="M198" s="234">
        <f>G198*(1+L198/100)</f>
        <v>0</v>
      </c>
      <c r="N198" s="232">
        <v>0</v>
      </c>
      <c r="O198" s="232">
        <f>ROUND(E198*N198,2)</f>
        <v>0</v>
      </c>
      <c r="P198" s="232">
        <v>0</v>
      </c>
      <c r="Q198" s="232">
        <f>ROUND(E198*P198,2)</f>
        <v>0</v>
      </c>
      <c r="R198" s="234" t="s">
        <v>354</v>
      </c>
      <c r="S198" s="234" t="s">
        <v>140</v>
      </c>
      <c r="T198" s="235" t="s">
        <v>140</v>
      </c>
      <c r="U198" s="220">
        <v>6.6000000000000003E-2</v>
      </c>
      <c r="V198" s="220">
        <f>ROUND(E198*U198,2)</f>
        <v>5.33</v>
      </c>
      <c r="W198" s="220"/>
      <c r="X198" s="220" t="s">
        <v>174</v>
      </c>
      <c r="Y198" s="220" t="s">
        <v>143</v>
      </c>
      <c r="Z198" s="210"/>
      <c r="AA198" s="210"/>
      <c r="AB198" s="210"/>
      <c r="AC198" s="210"/>
      <c r="AD198" s="210"/>
      <c r="AE198" s="210"/>
      <c r="AF198" s="210"/>
      <c r="AG198" s="210" t="s">
        <v>175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17"/>
      <c r="B199" s="218"/>
      <c r="C199" s="261" t="s">
        <v>461</v>
      </c>
      <c r="D199" s="260"/>
      <c r="E199" s="260"/>
      <c r="F199" s="260"/>
      <c r="G199" s="26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212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17"/>
      <c r="B200" s="218"/>
      <c r="C200" s="262" t="s">
        <v>731</v>
      </c>
      <c r="D200" s="254"/>
      <c r="E200" s="255">
        <v>7.7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214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62" t="s">
        <v>732</v>
      </c>
      <c r="D201" s="254"/>
      <c r="E201" s="255">
        <v>2.2999999999999998</v>
      </c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214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17"/>
      <c r="B202" s="218"/>
      <c r="C202" s="262" t="s">
        <v>464</v>
      </c>
      <c r="D202" s="254"/>
      <c r="E202" s="255">
        <v>52.3</v>
      </c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214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62" t="s">
        <v>733</v>
      </c>
      <c r="D203" s="254"/>
      <c r="E203" s="255">
        <v>3.6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214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62" t="s">
        <v>734</v>
      </c>
      <c r="D204" s="254"/>
      <c r="E204" s="255">
        <v>11.9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214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17"/>
      <c r="B205" s="218"/>
      <c r="C205" s="262" t="s">
        <v>735</v>
      </c>
      <c r="D205" s="254"/>
      <c r="E205" s="255">
        <v>2</v>
      </c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214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17"/>
      <c r="B206" s="218"/>
      <c r="C206" s="262" t="s">
        <v>736</v>
      </c>
      <c r="D206" s="254"/>
      <c r="E206" s="255">
        <v>1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214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2.5" outlineLevel="1" x14ac:dyDescent="0.2">
      <c r="A207" s="229">
        <v>25</v>
      </c>
      <c r="B207" s="230" t="s">
        <v>471</v>
      </c>
      <c r="C207" s="247" t="s">
        <v>472</v>
      </c>
      <c r="D207" s="231" t="s">
        <v>439</v>
      </c>
      <c r="E207" s="232">
        <v>2</v>
      </c>
      <c r="F207" s="233"/>
      <c r="G207" s="234">
        <f>ROUND(E207*F207,2)</f>
        <v>0</v>
      </c>
      <c r="H207" s="233"/>
      <c r="I207" s="234">
        <f>ROUND(E207*H207,2)</f>
        <v>0</v>
      </c>
      <c r="J207" s="233"/>
      <c r="K207" s="234">
        <f>ROUND(E207*J207,2)</f>
        <v>0</v>
      </c>
      <c r="L207" s="234">
        <v>21</v>
      </c>
      <c r="M207" s="234">
        <f>G207*(1+L207/100)</f>
        <v>0</v>
      </c>
      <c r="N207" s="232">
        <v>3.0000000000000001E-5</v>
      </c>
      <c r="O207" s="232">
        <f>ROUND(E207*N207,2)</f>
        <v>0</v>
      </c>
      <c r="P207" s="232">
        <v>0</v>
      </c>
      <c r="Q207" s="232">
        <f>ROUND(E207*P207,2)</f>
        <v>0</v>
      </c>
      <c r="R207" s="234" t="s">
        <v>354</v>
      </c>
      <c r="S207" s="234" t="s">
        <v>140</v>
      </c>
      <c r="T207" s="235" t="s">
        <v>140</v>
      </c>
      <c r="U207" s="220">
        <v>0.33</v>
      </c>
      <c r="V207" s="220">
        <f>ROUND(E207*U207,2)</f>
        <v>0.66</v>
      </c>
      <c r="W207" s="220"/>
      <c r="X207" s="220" t="s">
        <v>174</v>
      </c>
      <c r="Y207" s="220" t="s">
        <v>143</v>
      </c>
      <c r="Z207" s="210"/>
      <c r="AA207" s="210"/>
      <c r="AB207" s="210"/>
      <c r="AC207" s="210"/>
      <c r="AD207" s="210"/>
      <c r="AE207" s="210"/>
      <c r="AF207" s="210"/>
      <c r="AG207" s="210" t="s">
        <v>175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">
      <c r="A208" s="217"/>
      <c r="B208" s="218"/>
      <c r="C208" s="261" t="s">
        <v>355</v>
      </c>
      <c r="D208" s="260"/>
      <c r="E208" s="260"/>
      <c r="F208" s="260"/>
      <c r="G208" s="26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212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2.5" outlineLevel="1" x14ac:dyDescent="0.2">
      <c r="A209" s="229">
        <v>26</v>
      </c>
      <c r="B209" s="230" t="s">
        <v>473</v>
      </c>
      <c r="C209" s="247" t="s">
        <v>474</v>
      </c>
      <c r="D209" s="231" t="s">
        <v>439</v>
      </c>
      <c r="E209" s="232">
        <v>2</v>
      </c>
      <c r="F209" s="233"/>
      <c r="G209" s="234">
        <f>ROUND(E209*F209,2)</f>
        <v>0</v>
      </c>
      <c r="H209" s="233"/>
      <c r="I209" s="234">
        <f>ROUND(E209*H209,2)</f>
        <v>0</v>
      </c>
      <c r="J209" s="233"/>
      <c r="K209" s="234">
        <f>ROUND(E209*J209,2)</f>
        <v>0</v>
      </c>
      <c r="L209" s="234">
        <v>21</v>
      </c>
      <c r="M209" s="234">
        <f>G209*(1+L209/100)</f>
        <v>0</v>
      </c>
      <c r="N209" s="232">
        <v>3.0000000000000001E-5</v>
      </c>
      <c r="O209" s="232">
        <f>ROUND(E209*N209,2)</f>
        <v>0</v>
      </c>
      <c r="P209" s="232">
        <v>0</v>
      </c>
      <c r="Q209" s="232">
        <f>ROUND(E209*P209,2)</f>
        <v>0</v>
      </c>
      <c r="R209" s="234" t="s">
        <v>354</v>
      </c>
      <c r="S209" s="234" t="s">
        <v>140</v>
      </c>
      <c r="T209" s="235" t="s">
        <v>140</v>
      </c>
      <c r="U209" s="220">
        <v>0.3</v>
      </c>
      <c r="V209" s="220">
        <f>ROUND(E209*U209,2)</f>
        <v>0.6</v>
      </c>
      <c r="W209" s="220"/>
      <c r="X209" s="220" t="s">
        <v>174</v>
      </c>
      <c r="Y209" s="220" t="s">
        <v>143</v>
      </c>
      <c r="Z209" s="210"/>
      <c r="AA209" s="210"/>
      <c r="AB209" s="210"/>
      <c r="AC209" s="210"/>
      <c r="AD209" s="210"/>
      <c r="AE209" s="210"/>
      <c r="AF209" s="210"/>
      <c r="AG209" s="210" t="s">
        <v>175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17"/>
      <c r="B210" s="218"/>
      <c r="C210" s="261" t="s">
        <v>355</v>
      </c>
      <c r="D210" s="260"/>
      <c r="E210" s="260"/>
      <c r="F210" s="260"/>
      <c r="G210" s="26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212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2.5" outlineLevel="1" x14ac:dyDescent="0.2">
      <c r="A211" s="229">
        <v>27</v>
      </c>
      <c r="B211" s="230" t="s">
        <v>475</v>
      </c>
      <c r="C211" s="247" t="s">
        <v>476</v>
      </c>
      <c r="D211" s="231" t="s">
        <v>439</v>
      </c>
      <c r="E211" s="232">
        <v>18</v>
      </c>
      <c r="F211" s="233"/>
      <c r="G211" s="234">
        <f>ROUND(E211*F211,2)</f>
        <v>0</v>
      </c>
      <c r="H211" s="233"/>
      <c r="I211" s="234">
        <f>ROUND(E211*H211,2)</f>
        <v>0</v>
      </c>
      <c r="J211" s="233"/>
      <c r="K211" s="234">
        <f>ROUND(E211*J211,2)</f>
        <v>0</v>
      </c>
      <c r="L211" s="234">
        <v>21</v>
      </c>
      <c r="M211" s="234">
        <f>G211*(1+L211/100)</f>
        <v>0</v>
      </c>
      <c r="N211" s="232">
        <v>1.0000000000000001E-5</v>
      </c>
      <c r="O211" s="232">
        <f>ROUND(E211*N211,2)</f>
        <v>0</v>
      </c>
      <c r="P211" s="232">
        <v>0</v>
      </c>
      <c r="Q211" s="232">
        <f>ROUND(E211*P211,2)</f>
        <v>0</v>
      </c>
      <c r="R211" s="234" t="s">
        <v>354</v>
      </c>
      <c r="S211" s="234" t="s">
        <v>140</v>
      </c>
      <c r="T211" s="235" t="s">
        <v>140</v>
      </c>
      <c r="U211" s="220">
        <v>0.17599999999999999</v>
      </c>
      <c r="V211" s="220">
        <f>ROUND(E211*U211,2)</f>
        <v>3.17</v>
      </c>
      <c r="W211" s="220"/>
      <c r="X211" s="220" t="s">
        <v>174</v>
      </c>
      <c r="Y211" s="220" t="s">
        <v>143</v>
      </c>
      <c r="Z211" s="210"/>
      <c r="AA211" s="210"/>
      <c r="AB211" s="210"/>
      <c r="AC211" s="210"/>
      <c r="AD211" s="210"/>
      <c r="AE211" s="210"/>
      <c r="AF211" s="210"/>
      <c r="AG211" s="210" t="s">
        <v>175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">
      <c r="A212" s="217"/>
      <c r="B212" s="218"/>
      <c r="C212" s="261" t="s">
        <v>355</v>
      </c>
      <c r="D212" s="260"/>
      <c r="E212" s="260"/>
      <c r="F212" s="260"/>
      <c r="G212" s="26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212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17"/>
      <c r="B213" s="218"/>
      <c r="C213" s="262" t="s">
        <v>477</v>
      </c>
      <c r="D213" s="254"/>
      <c r="E213" s="255">
        <v>18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214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33.75" outlineLevel="1" x14ac:dyDescent="0.2">
      <c r="A214" s="229">
        <v>28</v>
      </c>
      <c r="B214" s="230" t="s">
        <v>478</v>
      </c>
      <c r="C214" s="247" t="s">
        <v>479</v>
      </c>
      <c r="D214" s="231" t="s">
        <v>439</v>
      </c>
      <c r="E214" s="232">
        <v>2</v>
      </c>
      <c r="F214" s="233"/>
      <c r="G214" s="234">
        <f>ROUND(E214*F214,2)</f>
        <v>0</v>
      </c>
      <c r="H214" s="233"/>
      <c r="I214" s="234">
        <f>ROUND(E214*H214,2)</f>
        <v>0</v>
      </c>
      <c r="J214" s="233"/>
      <c r="K214" s="234">
        <f>ROUND(E214*J214,2)</f>
        <v>0</v>
      </c>
      <c r="L214" s="234">
        <v>21</v>
      </c>
      <c r="M214" s="234">
        <f>G214*(1+L214/100)</f>
        <v>0</v>
      </c>
      <c r="N214" s="232">
        <v>8.4999999999999995E-4</v>
      </c>
      <c r="O214" s="232">
        <f>ROUND(E214*N214,2)</f>
        <v>0</v>
      </c>
      <c r="P214" s="232">
        <v>0</v>
      </c>
      <c r="Q214" s="232">
        <f>ROUND(E214*P214,2)</f>
        <v>0</v>
      </c>
      <c r="R214" s="234" t="s">
        <v>339</v>
      </c>
      <c r="S214" s="234" t="s">
        <v>140</v>
      </c>
      <c r="T214" s="235" t="s">
        <v>140</v>
      </c>
      <c r="U214" s="220">
        <v>0</v>
      </c>
      <c r="V214" s="220">
        <f>ROUND(E214*U214,2)</f>
        <v>0</v>
      </c>
      <c r="W214" s="220"/>
      <c r="X214" s="220" t="s">
        <v>340</v>
      </c>
      <c r="Y214" s="220" t="s">
        <v>143</v>
      </c>
      <c r="Z214" s="210"/>
      <c r="AA214" s="210"/>
      <c r="AB214" s="210"/>
      <c r="AC214" s="210"/>
      <c r="AD214" s="210"/>
      <c r="AE214" s="210"/>
      <c r="AF214" s="210"/>
      <c r="AG214" s="210" t="s">
        <v>341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17"/>
      <c r="B215" s="218"/>
      <c r="C215" s="248" t="s">
        <v>480</v>
      </c>
      <c r="D215" s="236"/>
      <c r="E215" s="236"/>
      <c r="F215" s="236"/>
      <c r="G215" s="236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146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33.75" outlineLevel="1" x14ac:dyDescent="0.2">
      <c r="A216" s="229">
        <v>29</v>
      </c>
      <c r="B216" s="230" t="s">
        <v>483</v>
      </c>
      <c r="C216" s="247" t="s">
        <v>479</v>
      </c>
      <c r="D216" s="231" t="s">
        <v>439</v>
      </c>
      <c r="E216" s="232">
        <v>1</v>
      </c>
      <c r="F216" s="233"/>
      <c r="G216" s="234">
        <f>ROUND(E216*F216,2)</f>
        <v>0</v>
      </c>
      <c r="H216" s="233"/>
      <c r="I216" s="234">
        <f>ROUND(E216*H216,2)</f>
        <v>0</v>
      </c>
      <c r="J216" s="233"/>
      <c r="K216" s="234">
        <f>ROUND(E216*J216,2)</f>
        <v>0</v>
      </c>
      <c r="L216" s="234">
        <v>21</v>
      </c>
      <c r="M216" s="234">
        <f>G216*(1+L216/100)</f>
        <v>0</v>
      </c>
      <c r="N216" s="232">
        <v>3.3999999999999998E-3</v>
      </c>
      <c r="O216" s="232">
        <f>ROUND(E216*N216,2)</f>
        <v>0</v>
      </c>
      <c r="P216" s="232">
        <v>0</v>
      </c>
      <c r="Q216" s="232">
        <f>ROUND(E216*P216,2)</f>
        <v>0</v>
      </c>
      <c r="R216" s="234" t="s">
        <v>339</v>
      </c>
      <c r="S216" s="234" t="s">
        <v>140</v>
      </c>
      <c r="T216" s="235" t="s">
        <v>140</v>
      </c>
      <c r="U216" s="220">
        <v>0</v>
      </c>
      <c r="V216" s="220">
        <f>ROUND(E216*U216,2)</f>
        <v>0</v>
      </c>
      <c r="W216" s="220"/>
      <c r="X216" s="220" t="s">
        <v>340</v>
      </c>
      <c r="Y216" s="220" t="s">
        <v>143</v>
      </c>
      <c r="Z216" s="210"/>
      <c r="AA216" s="210"/>
      <c r="AB216" s="210"/>
      <c r="AC216" s="210"/>
      <c r="AD216" s="210"/>
      <c r="AE216" s="210"/>
      <c r="AF216" s="210"/>
      <c r="AG216" s="210" t="s">
        <v>341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17"/>
      <c r="B217" s="218"/>
      <c r="C217" s="248" t="s">
        <v>484</v>
      </c>
      <c r="D217" s="236"/>
      <c r="E217" s="236"/>
      <c r="F217" s="236"/>
      <c r="G217" s="236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146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33.75" outlineLevel="1" x14ac:dyDescent="0.2">
      <c r="A218" s="229">
        <v>30</v>
      </c>
      <c r="B218" s="230" t="s">
        <v>485</v>
      </c>
      <c r="C218" s="247" t="s">
        <v>479</v>
      </c>
      <c r="D218" s="231" t="s">
        <v>439</v>
      </c>
      <c r="E218" s="232">
        <v>1</v>
      </c>
      <c r="F218" s="233"/>
      <c r="G218" s="234">
        <f>ROUND(E218*F218,2)</f>
        <v>0</v>
      </c>
      <c r="H218" s="233"/>
      <c r="I218" s="234">
        <f>ROUND(E218*H218,2)</f>
        <v>0</v>
      </c>
      <c r="J218" s="233"/>
      <c r="K218" s="234">
        <f>ROUND(E218*J218,2)</f>
        <v>0</v>
      </c>
      <c r="L218" s="234">
        <v>21</v>
      </c>
      <c r="M218" s="234">
        <f>G218*(1+L218/100)</f>
        <v>0</v>
      </c>
      <c r="N218" s="232">
        <v>5.1000000000000004E-3</v>
      </c>
      <c r="O218" s="232">
        <f>ROUND(E218*N218,2)</f>
        <v>0.01</v>
      </c>
      <c r="P218" s="232">
        <v>0</v>
      </c>
      <c r="Q218" s="232">
        <f>ROUND(E218*P218,2)</f>
        <v>0</v>
      </c>
      <c r="R218" s="234" t="s">
        <v>339</v>
      </c>
      <c r="S218" s="234" t="s">
        <v>140</v>
      </c>
      <c r="T218" s="235" t="s">
        <v>140</v>
      </c>
      <c r="U218" s="220">
        <v>0</v>
      </c>
      <c r="V218" s="220">
        <f>ROUND(E218*U218,2)</f>
        <v>0</v>
      </c>
      <c r="W218" s="220"/>
      <c r="X218" s="220" t="s">
        <v>340</v>
      </c>
      <c r="Y218" s="220" t="s">
        <v>143</v>
      </c>
      <c r="Z218" s="210"/>
      <c r="AA218" s="210"/>
      <c r="AB218" s="210"/>
      <c r="AC218" s="210"/>
      <c r="AD218" s="210"/>
      <c r="AE218" s="210"/>
      <c r="AF218" s="210"/>
      <c r="AG218" s="210" t="s">
        <v>341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17"/>
      <c r="B219" s="218"/>
      <c r="C219" s="248" t="s">
        <v>486</v>
      </c>
      <c r="D219" s="236"/>
      <c r="E219" s="236"/>
      <c r="F219" s="236"/>
      <c r="G219" s="236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146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33.75" outlineLevel="1" x14ac:dyDescent="0.2">
      <c r="A220" s="229">
        <v>31</v>
      </c>
      <c r="B220" s="230" t="s">
        <v>487</v>
      </c>
      <c r="C220" s="247" t="s">
        <v>479</v>
      </c>
      <c r="D220" s="231" t="s">
        <v>439</v>
      </c>
      <c r="E220" s="232">
        <v>1</v>
      </c>
      <c r="F220" s="233"/>
      <c r="G220" s="234">
        <f>ROUND(E220*F220,2)</f>
        <v>0</v>
      </c>
      <c r="H220" s="233"/>
      <c r="I220" s="234">
        <f>ROUND(E220*H220,2)</f>
        <v>0</v>
      </c>
      <c r="J220" s="233"/>
      <c r="K220" s="234">
        <f>ROUND(E220*J220,2)</f>
        <v>0</v>
      </c>
      <c r="L220" s="234">
        <v>21</v>
      </c>
      <c r="M220" s="234">
        <f>G220*(1+L220/100)</f>
        <v>0</v>
      </c>
      <c r="N220" s="232">
        <v>8.5000000000000006E-3</v>
      </c>
      <c r="O220" s="232">
        <f>ROUND(E220*N220,2)</f>
        <v>0.01</v>
      </c>
      <c r="P220" s="232">
        <v>0</v>
      </c>
      <c r="Q220" s="232">
        <f>ROUND(E220*P220,2)</f>
        <v>0</v>
      </c>
      <c r="R220" s="234" t="s">
        <v>339</v>
      </c>
      <c r="S220" s="234" t="s">
        <v>140</v>
      </c>
      <c r="T220" s="235" t="s">
        <v>140</v>
      </c>
      <c r="U220" s="220">
        <v>0</v>
      </c>
      <c r="V220" s="220">
        <f>ROUND(E220*U220,2)</f>
        <v>0</v>
      </c>
      <c r="W220" s="220"/>
      <c r="X220" s="220" t="s">
        <v>340</v>
      </c>
      <c r="Y220" s="220" t="s">
        <v>143</v>
      </c>
      <c r="Z220" s="210"/>
      <c r="AA220" s="210"/>
      <c r="AB220" s="210"/>
      <c r="AC220" s="210"/>
      <c r="AD220" s="210"/>
      <c r="AE220" s="210"/>
      <c r="AF220" s="210"/>
      <c r="AG220" s="210" t="s">
        <v>341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">
      <c r="A221" s="217"/>
      <c r="B221" s="218"/>
      <c r="C221" s="248" t="s">
        <v>488</v>
      </c>
      <c r="D221" s="236"/>
      <c r="E221" s="236"/>
      <c r="F221" s="236"/>
      <c r="G221" s="236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146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33.75" outlineLevel="1" x14ac:dyDescent="0.2">
      <c r="A222" s="229">
        <v>32</v>
      </c>
      <c r="B222" s="230" t="s">
        <v>489</v>
      </c>
      <c r="C222" s="247" t="s">
        <v>490</v>
      </c>
      <c r="D222" s="231" t="s">
        <v>439</v>
      </c>
      <c r="E222" s="232">
        <v>4</v>
      </c>
      <c r="F222" s="233"/>
      <c r="G222" s="234">
        <f>ROUND(E222*F222,2)</f>
        <v>0</v>
      </c>
      <c r="H222" s="233"/>
      <c r="I222" s="234">
        <f>ROUND(E222*H222,2)</f>
        <v>0</v>
      </c>
      <c r="J222" s="233"/>
      <c r="K222" s="234">
        <f>ROUND(E222*J222,2)</f>
        <v>0</v>
      </c>
      <c r="L222" s="234">
        <v>21</v>
      </c>
      <c r="M222" s="234">
        <f>G222*(1+L222/100)</f>
        <v>0</v>
      </c>
      <c r="N222" s="232">
        <v>1.2999999999999999E-3</v>
      </c>
      <c r="O222" s="232">
        <f>ROUND(E222*N222,2)</f>
        <v>0.01</v>
      </c>
      <c r="P222" s="232">
        <v>0</v>
      </c>
      <c r="Q222" s="232">
        <f>ROUND(E222*P222,2)</f>
        <v>0</v>
      </c>
      <c r="R222" s="234" t="s">
        <v>339</v>
      </c>
      <c r="S222" s="234" t="s">
        <v>140</v>
      </c>
      <c r="T222" s="235" t="s">
        <v>140</v>
      </c>
      <c r="U222" s="220">
        <v>0</v>
      </c>
      <c r="V222" s="220">
        <f>ROUND(E222*U222,2)</f>
        <v>0</v>
      </c>
      <c r="W222" s="220"/>
      <c r="X222" s="220" t="s">
        <v>340</v>
      </c>
      <c r="Y222" s="220" t="s">
        <v>143</v>
      </c>
      <c r="Z222" s="210"/>
      <c r="AA222" s="210"/>
      <c r="AB222" s="210"/>
      <c r="AC222" s="210"/>
      <c r="AD222" s="210"/>
      <c r="AE222" s="210"/>
      <c r="AF222" s="210"/>
      <c r="AG222" s="210" t="s">
        <v>341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">
      <c r="A223" s="217"/>
      <c r="B223" s="218"/>
      <c r="C223" s="248" t="s">
        <v>491</v>
      </c>
      <c r="D223" s="236"/>
      <c r="E223" s="236"/>
      <c r="F223" s="236"/>
      <c r="G223" s="236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146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33.75" outlineLevel="1" x14ac:dyDescent="0.2">
      <c r="A224" s="229">
        <v>33</v>
      </c>
      <c r="B224" s="230" t="s">
        <v>492</v>
      </c>
      <c r="C224" s="247" t="s">
        <v>490</v>
      </c>
      <c r="D224" s="231" t="s">
        <v>439</v>
      </c>
      <c r="E224" s="232">
        <v>3</v>
      </c>
      <c r="F224" s="233"/>
      <c r="G224" s="234">
        <f>ROUND(E224*F224,2)</f>
        <v>0</v>
      </c>
      <c r="H224" s="233"/>
      <c r="I224" s="234">
        <f>ROUND(E224*H224,2)</f>
        <v>0</v>
      </c>
      <c r="J224" s="233"/>
      <c r="K224" s="234">
        <f>ROUND(E224*J224,2)</f>
        <v>0</v>
      </c>
      <c r="L224" s="234">
        <v>21</v>
      </c>
      <c r="M224" s="234">
        <f>G224*(1+L224/100)</f>
        <v>0</v>
      </c>
      <c r="N224" s="232">
        <v>2.5999999999999999E-3</v>
      </c>
      <c r="O224" s="232">
        <f>ROUND(E224*N224,2)</f>
        <v>0.01</v>
      </c>
      <c r="P224" s="232">
        <v>0</v>
      </c>
      <c r="Q224" s="232">
        <f>ROUND(E224*P224,2)</f>
        <v>0</v>
      </c>
      <c r="R224" s="234" t="s">
        <v>339</v>
      </c>
      <c r="S224" s="234" t="s">
        <v>140</v>
      </c>
      <c r="T224" s="235" t="s">
        <v>140</v>
      </c>
      <c r="U224" s="220">
        <v>0</v>
      </c>
      <c r="V224" s="220">
        <f>ROUND(E224*U224,2)</f>
        <v>0</v>
      </c>
      <c r="W224" s="220"/>
      <c r="X224" s="220" t="s">
        <v>340</v>
      </c>
      <c r="Y224" s="220" t="s">
        <v>143</v>
      </c>
      <c r="Z224" s="210"/>
      <c r="AA224" s="210"/>
      <c r="AB224" s="210"/>
      <c r="AC224" s="210"/>
      <c r="AD224" s="210"/>
      <c r="AE224" s="210"/>
      <c r="AF224" s="210"/>
      <c r="AG224" s="210" t="s">
        <v>341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17"/>
      <c r="B225" s="218"/>
      <c r="C225" s="248" t="s">
        <v>493</v>
      </c>
      <c r="D225" s="236"/>
      <c r="E225" s="236"/>
      <c r="F225" s="236"/>
      <c r="G225" s="236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146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33.75" outlineLevel="1" x14ac:dyDescent="0.2">
      <c r="A226" s="229">
        <v>34</v>
      </c>
      <c r="B226" s="230" t="s">
        <v>494</v>
      </c>
      <c r="C226" s="247" t="s">
        <v>490</v>
      </c>
      <c r="D226" s="231" t="s">
        <v>439</v>
      </c>
      <c r="E226" s="232">
        <v>1</v>
      </c>
      <c r="F226" s="233"/>
      <c r="G226" s="234">
        <f>ROUND(E226*F226,2)</f>
        <v>0</v>
      </c>
      <c r="H226" s="233"/>
      <c r="I226" s="234">
        <f>ROUND(E226*H226,2)</f>
        <v>0</v>
      </c>
      <c r="J226" s="233"/>
      <c r="K226" s="234">
        <f>ROUND(E226*J226,2)</f>
        <v>0</v>
      </c>
      <c r="L226" s="234">
        <v>21</v>
      </c>
      <c r="M226" s="234">
        <f>G226*(1+L226/100)</f>
        <v>0</v>
      </c>
      <c r="N226" s="232">
        <v>5.1999999999999998E-3</v>
      </c>
      <c r="O226" s="232">
        <f>ROUND(E226*N226,2)</f>
        <v>0.01</v>
      </c>
      <c r="P226" s="232">
        <v>0</v>
      </c>
      <c r="Q226" s="232">
        <f>ROUND(E226*P226,2)</f>
        <v>0</v>
      </c>
      <c r="R226" s="234" t="s">
        <v>339</v>
      </c>
      <c r="S226" s="234" t="s">
        <v>140</v>
      </c>
      <c r="T226" s="235" t="s">
        <v>140</v>
      </c>
      <c r="U226" s="220">
        <v>0</v>
      </c>
      <c r="V226" s="220">
        <f>ROUND(E226*U226,2)</f>
        <v>0</v>
      </c>
      <c r="W226" s="220"/>
      <c r="X226" s="220" t="s">
        <v>340</v>
      </c>
      <c r="Y226" s="220" t="s">
        <v>143</v>
      </c>
      <c r="Z226" s="210"/>
      <c r="AA226" s="210"/>
      <c r="AB226" s="210"/>
      <c r="AC226" s="210"/>
      <c r="AD226" s="210"/>
      <c r="AE226" s="210"/>
      <c r="AF226" s="210"/>
      <c r="AG226" s="210" t="s">
        <v>341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">
      <c r="A227" s="217"/>
      <c r="B227" s="218"/>
      <c r="C227" s="248" t="s">
        <v>495</v>
      </c>
      <c r="D227" s="236"/>
      <c r="E227" s="236"/>
      <c r="F227" s="236"/>
      <c r="G227" s="236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146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33.75" outlineLevel="1" x14ac:dyDescent="0.2">
      <c r="A228" s="229">
        <v>35</v>
      </c>
      <c r="B228" s="230" t="s">
        <v>498</v>
      </c>
      <c r="C228" s="247" t="s">
        <v>490</v>
      </c>
      <c r="D228" s="231" t="s">
        <v>439</v>
      </c>
      <c r="E228" s="232">
        <v>3</v>
      </c>
      <c r="F228" s="233"/>
      <c r="G228" s="234">
        <f>ROUND(E228*F228,2)</f>
        <v>0</v>
      </c>
      <c r="H228" s="233"/>
      <c r="I228" s="234">
        <f>ROUND(E228*H228,2)</f>
        <v>0</v>
      </c>
      <c r="J228" s="233"/>
      <c r="K228" s="234">
        <f>ROUND(E228*J228,2)</f>
        <v>0</v>
      </c>
      <c r="L228" s="234">
        <v>21</v>
      </c>
      <c r="M228" s="234">
        <f>G228*(1+L228/100)</f>
        <v>0</v>
      </c>
      <c r="N228" s="232">
        <v>1.2999999999999999E-2</v>
      </c>
      <c r="O228" s="232">
        <f>ROUND(E228*N228,2)</f>
        <v>0.04</v>
      </c>
      <c r="P228" s="232">
        <v>0</v>
      </c>
      <c r="Q228" s="232">
        <f>ROUND(E228*P228,2)</f>
        <v>0</v>
      </c>
      <c r="R228" s="234" t="s">
        <v>339</v>
      </c>
      <c r="S228" s="234" t="s">
        <v>140</v>
      </c>
      <c r="T228" s="235" t="s">
        <v>140</v>
      </c>
      <c r="U228" s="220">
        <v>0</v>
      </c>
      <c r="V228" s="220">
        <f>ROUND(E228*U228,2)</f>
        <v>0</v>
      </c>
      <c r="W228" s="220"/>
      <c r="X228" s="220" t="s">
        <v>340</v>
      </c>
      <c r="Y228" s="220" t="s">
        <v>143</v>
      </c>
      <c r="Z228" s="210"/>
      <c r="AA228" s="210"/>
      <c r="AB228" s="210"/>
      <c r="AC228" s="210"/>
      <c r="AD228" s="210"/>
      <c r="AE228" s="210"/>
      <c r="AF228" s="210"/>
      <c r="AG228" s="210" t="s">
        <v>341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">
      <c r="A229" s="217"/>
      <c r="B229" s="218"/>
      <c r="C229" s="248" t="s">
        <v>499</v>
      </c>
      <c r="D229" s="236"/>
      <c r="E229" s="236"/>
      <c r="F229" s="236"/>
      <c r="G229" s="236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146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ht="22.5" outlineLevel="1" x14ac:dyDescent="0.2">
      <c r="A230" s="229">
        <v>36</v>
      </c>
      <c r="B230" s="230" t="s">
        <v>500</v>
      </c>
      <c r="C230" s="247" t="s">
        <v>501</v>
      </c>
      <c r="D230" s="231" t="s">
        <v>386</v>
      </c>
      <c r="E230" s="232">
        <v>11</v>
      </c>
      <c r="F230" s="233"/>
      <c r="G230" s="234">
        <f>ROUND(E230*F230,2)</f>
        <v>0</v>
      </c>
      <c r="H230" s="233"/>
      <c r="I230" s="234">
        <f>ROUND(E230*H230,2)</f>
        <v>0</v>
      </c>
      <c r="J230" s="233"/>
      <c r="K230" s="234">
        <f>ROUND(E230*J230,2)</f>
        <v>0</v>
      </c>
      <c r="L230" s="234">
        <v>21</v>
      </c>
      <c r="M230" s="234">
        <f>G230*(1+L230/100)</f>
        <v>0</v>
      </c>
      <c r="N230" s="232">
        <v>2.7999999999999998E-4</v>
      </c>
      <c r="O230" s="232">
        <f>ROUND(E230*N230,2)</f>
        <v>0</v>
      </c>
      <c r="P230" s="232">
        <v>0</v>
      </c>
      <c r="Q230" s="232">
        <f>ROUND(E230*P230,2)</f>
        <v>0</v>
      </c>
      <c r="R230" s="234" t="s">
        <v>339</v>
      </c>
      <c r="S230" s="234" t="s">
        <v>140</v>
      </c>
      <c r="T230" s="235" t="s">
        <v>140</v>
      </c>
      <c r="U230" s="220">
        <v>0</v>
      </c>
      <c r="V230" s="220">
        <f>ROUND(E230*U230,2)</f>
        <v>0</v>
      </c>
      <c r="W230" s="220"/>
      <c r="X230" s="220" t="s">
        <v>340</v>
      </c>
      <c r="Y230" s="220" t="s">
        <v>143</v>
      </c>
      <c r="Z230" s="210"/>
      <c r="AA230" s="210"/>
      <c r="AB230" s="210"/>
      <c r="AC230" s="210"/>
      <c r="AD230" s="210"/>
      <c r="AE230" s="210"/>
      <c r="AF230" s="210"/>
      <c r="AG230" s="210" t="s">
        <v>341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62" t="s">
        <v>737</v>
      </c>
      <c r="D231" s="254"/>
      <c r="E231" s="255">
        <v>11</v>
      </c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214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ht="33.75" outlineLevel="1" x14ac:dyDescent="0.2">
      <c r="A232" s="239">
        <v>37</v>
      </c>
      <c r="B232" s="240" t="s">
        <v>503</v>
      </c>
      <c r="C232" s="250" t="s">
        <v>504</v>
      </c>
      <c r="D232" s="241" t="s">
        <v>439</v>
      </c>
      <c r="E232" s="242">
        <v>10</v>
      </c>
      <c r="F232" s="243"/>
      <c r="G232" s="244">
        <f>ROUND(E232*F232,2)</f>
        <v>0</v>
      </c>
      <c r="H232" s="243"/>
      <c r="I232" s="244">
        <f>ROUND(E232*H232,2)</f>
        <v>0</v>
      </c>
      <c r="J232" s="243"/>
      <c r="K232" s="244">
        <f>ROUND(E232*J232,2)</f>
        <v>0</v>
      </c>
      <c r="L232" s="244">
        <v>21</v>
      </c>
      <c r="M232" s="244">
        <f>G232*(1+L232/100)</f>
        <v>0</v>
      </c>
      <c r="N232" s="242">
        <v>3.8000000000000002E-4</v>
      </c>
      <c r="O232" s="242">
        <f>ROUND(E232*N232,2)</f>
        <v>0</v>
      </c>
      <c r="P232" s="242">
        <v>0</v>
      </c>
      <c r="Q232" s="242">
        <f>ROUND(E232*P232,2)</f>
        <v>0</v>
      </c>
      <c r="R232" s="244" t="s">
        <v>339</v>
      </c>
      <c r="S232" s="244" t="s">
        <v>140</v>
      </c>
      <c r="T232" s="245" t="s">
        <v>140</v>
      </c>
      <c r="U232" s="220">
        <v>0</v>
      </c>
      <c r="V232" s="220">
        <f>ROUND(E232*U232,2)</f>
        <v>0</v>
      </c>
      <c r="W232" s="220"/>
      <c r="X232" s="220" t="s">
        <v>340</v>
      </c>
      <c r="Y232" s="220" t="s">
        <v>143</v>
      </c>
      <c r="Z232" s="210"/>
      <c r="AA232" s="210"/>
      <c r="AB232" s="210"/>
      <c r="AC232" s="210"/>
      <c r="AD232" s="210"/>
      <c r="AE232" s="210"/>
      <c r="AF232" s="210"/>
      <c r="AG232" s="210" t="s">
        <v>341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33.75" outlineLevel="1" x14ac:dyDescent="0.2">
      <c r="A233" s="239">
        <v>38</v>
      </c>
      <c r="B233" s="240" t="s">
        <v>507</v>
      </c>
      <c r="C233" s="250" t="s">
        <v>508</v>
      </c>
      <c r="D233" s="241" t="s">
        <v>439</v>
      </c>
      <c r="E233" s="242">
        <v>2</v>
      </c>
      <c r="F233" s="243"/>
      <c r="G233" s="244">
        <f>ROUND(E233*F233,2)</f>
        <v>0</v>
      </c>
      <c r="H233" s="243"/>
      <c r="I233" s="244">
        <f>ROUND(E233*H233,2)</f>
        <v>0</v>
      </c>
      <c r="J233" s="243"/>
      <c r="K233" s="244">
        <f>ROUND(E233*J233,2)</f>
        <v>0</v>
      </c>
      <c r="L233" s="244">
        <v>21</v>
      </c>
      <c r="M233" s="244">
        <f>G233*(1+L233/100)</f>
        <v>0</v>
      </c>
      <c r="N233" s="242">
        <v>4.2999999999999999E-4</v>
      </c>
      <c r="O233" s="242">
        <f>ROUND(E233*N233,2)</f>
        <v>0</v>
      </c>
      <c r="P233" s="242">
        <v>0</v>
      </c>
      <c r="Q233" s="242">
        <f>ROUND(E233*P233,2)</f>
        <v>0</v>
      </c>
      <c r="R233" s="244" t="s">
        <v>339</v>
      </c>
      <c r="S233" s="244" t="s">
        <v>140</v>
      </c>
      <c r="T233" s="245" t="s">
        <v>140</v>
      </c>
      <c r="U233" s="220">
        <v>0</v>
      </c>
      <c r="V233" s="220">
        <f>ROUND(E233*U233,2)</f>
        <v>0</v>
      </c>
      <c r="W233" s="220"/>
      <c r="X233" s="220" t="s">
        <v>340</v>
      </c>
      <c r="Y233" s="220" t="s">
        <v>143</v>
      </c>
      <c r="Z233" s="210"/>
      <c r="AA233" s="210"/>
      <c r="AB233" s="210"/>
      <c r="AC233" s="210"/>
      <c r="AD233" s="210"/>
      <c r="AE233" s="210"/>
      <c r="AF233" s="210"/>
      <c r="AG233" s="210" t="s">
        <v>341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33.75" outlineLevel="1" x14ac:dyDescent="0.2">
      <c r="A234" s="239">
        <v>39</v>
      </c>
      <c r="B234" s="240" t="s">
        <v>509</v>
      </c>
      <c r="C234" s="250" t="s">
        <v>510</v>
      </c>
      <c r="D234" s="241" t="s">
        <v>439</v>
      </c>
      <c r="E234" s="242">
        <v>2</v>
      </c>
      <c r="F234" s="243"/>
      <c r="G234" s="244">
        <f>ROUND(E234*F234,2)</f>
        <v>0</v>
      </c>
      <c r="H234" s="243"/>
      <c r="I234" s="244">
        <f>ROUND(E234*H234,2)</f>
        <v>0</v>
      </c>
      <c r="J234" s="243"/>
      <c r="K234" s="244">
        <f>ROUND(E234*J234,2)</f>
        <v>0</v>
      </c>
      <c r="L234" s="244">
        <v>21</v>
      </c>
      <c r="M234" s="244">
        <f>G234*(1+L234/100)</f>
        <v>0</v>
      </c>
      <c r="N234" s="242">
        <v>1.15E-3</v>
      </c>
      <c r="O234" s="242">
        <f>ROUND(E234*N234,2)</f>
        <v>0</v>
      </c>
      <c r="P234" s="242">
        <v>0</v>
      </c>
      <c r="Q234" s="242">
        <f>ROUND(E234*P234,2)</f>
        <v>0</v>
      </c>
      <c r="R234" s="244" t="s">
        <v>339</v>
      </c>
      <c r="S234" s="244" t="s">
        <v>140</v>
      </c>
      <c r="T234" s="245" t="s">
        <v>140</v>
      </c>
      <c r="U234" s="220">
        <v>0</v>
      </c>
      <c r="V234" s="220">
        <f>ROUND(E234*U234,2)</f>
        <v>0</v>
      </c>
      <c r="W234" s="220"/>
      <c r="X234" s="220" t="s">
        <v>340</v>
      </c>
      <c r="Y234" s="220" t="s">
        <v>143</v>
      </c>
      <c r="Z234" s="210"/>
      <c r="AA234" s="210"/>
      <c r="AB234" s="210"/>
      <c r="AC234" s="210"/>
      <c r="AD234" s="210"/>
      <c r="AE234" s="210"/>
      <c r="AF234" s="210"/>
      <c r="AG234" s="210" t="s">
        <v>341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x14ac:dyDescent="0.2">
      <c r="A235" s="222" t="s">
        <v>135</v>
      </c>
      <c r="B235" s="223" t="s">
        <v>94</v>
      </c>
      <c r="C235" s="246" t="s">
        <v>95</v>
      </c>
      <c r="D235" s="224"/>
      <c r="E235" s="225"/>
      <c r="F235" s="226"/>
      <c r="G235" s="226">
        <f>SUMIF(AG236:AG256,"&lt;&gt;NOR",G236:G256)</f>
        <v>0</v>
      </c>
      <c r="H235" s="226"/>
      <c r="I235" s="226">
        <f>SUM(I236:I256)</f>
        <v>0</v>
      </c>
      <c r="J235" s="226"/>
      <c r="K235" s="226">
        <f>SUM(K236:K256)</f>
        <v>0</v>
      </c>
      <c r="L235" s="226"/>
      <c r="M235" s="226">
        <f>SUM(M236:M256)</f>
        <v>0</v>
      </c>
      <c r="N235" s="225"/>
      <c r="O235" s="225">
        <f>SUM(O236:O256)</f>
        <v>10.229999999999999</v>
      </c>
      <c r="P235" s="225"/>
      <c r="Q235" s="225">
        <f>SUM(Q236:Q256)</f>
        <v>0</v>
      </c>
      <c r="R235" s="226"/>
      <c r="S235" s="226"/>
      <c r="T235" s="227"/>
      <c r="U235" s="221"/>
      <c r="V235" s="221">
        <f>SUM(V236:V256)</f>
        <v>23.58</v>
      </c>
      <c r="W235" s="221"/>
      <c r="X235" s="221"/>
      <c r="Y235" s="221"/>
      <c r="AG235" t="s">
        <v>136</v>
      </c>
    </row>
    <row r="236" spans="1:60" outlineLevel="1" x14ac:dyDescent="0.2">
      <c r="A236" s="229">
        <v>40</v>
      </c>
      <c r="B236" s="230" t="s">
        <v>511</v>
      </c>
      <c r="C236" s="247" t="s">
        <v>512</v>
      </c>
      <c r="D236" s="231" t="s">
        <v>209</v>
      </c>
      <c r="E236" s="232">
        <v>3.84</v>
      </c>
      <c r="F236" s="233"/>
      <c r="G236" s="234">
        <f>ROUND(E236*F236,2)</f>
        <v>0</v>
      </c>
      <c r="H236" s="233"/>
      <c r="I236" s="234">
        <f>ROUND(E236*H236,2)</f>
        <v>0</v>
      </c>
      <c r="J236" s="233"/>
      <c r="K236" s="234">
        <f>ROUND(E236*J236,2)</f>
        <v>0</v>
      </c>
      <c r="L236" s="234">
        <v>21</v>
      </c>
      <c r="M236" s="234">
        <f>G236*(1+L236/100)</f>
        <v>0</v>
      </c>
      <c r="N236" s="232">
        <v>1.9205000000000001</v>
      </c>
      <c r="O236" s="232">
        <f>ROUND(E236*N236,2)</f>
        <v>7.37</v>
      </c>
      <c r="P236" s="232">
        <v>0</v>
      </c>
      <c r="Q236" s="232">
        <f>ROUND(E236*P236,2)</f>
        <v>0</v>
      </c>
      <c r="R236" s="234"/>
      <c r="S236" s="234" t="s">
        <v>173</v>
      </c>
      <c r="T236" s="235" t="s">
        <v>141</v>
      </c>
      <c r="U236" s="220">
        <v>0</v>
      </c>
      <c r="V236" s="220">
        <f>ROUND(E236*U236,2)</f>
        <v>0</v>
      </c>
      <c r="W236" s="220"/>
      <c r="X236" s="220" t="s">
        <v>174</v>
      </c>
      <c r="Y236" s="220" t="s">
        <v>143</v>
      </c>
      <c r="Z236" s="210"/>
      <c r="AA236" s="210"/>
      <c r="AB236" s="210"/>
      <c r="AC236" s="210"/>
      <c r="AD236" s="210"/>
      <c r="AE236" s="210"/>
      <c r="AF236" s="210"/>
      <c r="AG236" s="210" t="s">
        <v>175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48" t="s">
        <v>513</v>
      </c>
      <c r="D237" s="236"/>
      <c r="E237" s="236"/>
      <c r="F237" s="236"/>
      <c r="G237" s="236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146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">
      <c r="A238" s="217"/>
      <c r="B238" s="218"/>
      <c r="C238" s="262" t="s">
        <v>738</v>
      </c>
      <c r="D238" s="254"/>
      <c r="E238" s="255">
        <v>1.54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214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62" t="s">
        <v>739</v>
      </c>
      <c r="D239" s="254"/>
      <c r="E239" s="255">
        <v>2.2999999999999998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214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29">
        <v>41</v>
      </c>
      <c r="B240" s="230" t="s">
        <v>516</v>
      </c>
      <c r="C240" s="247" t="s">
        <v>517</v>
      </c>
      <c r="D240" s="231" t="s">
        <v>439</v>
      </c>
      <c r="E240" s="232">
        <v>78</v>
      </c>
      <c r="F240" s="233"/>
      <c r="G240" s="234">
        <f>ROUND(E240*F240,2)</f>
        <v>0</v>
      </c>
      <c r="H240" s="233"/>
      <c r="I240" s="234">
        <f>ROUND(E240*H240,2)</f>
        <v>0</v>
      </c>
      <c r="J240" s="233"/>
      <c r="K240" s="234">
        <f>ROUND(E240*J240,2)</f>
        <v>0</v>
      </c>
      <c r="L240" s="234">
        <v>21</v>
      </c>
      <c r="M240" s="234">
        <f>G240*(1+L240/100)</f>
        <v>0</v>
      </c>
      <c r="N240" s="232">
        <v>0</v>
      </c>
      <c r="O240" s="232">
        <f>ROUND(E240*N240,2)</f>
        <v>0</v>
      </c>
      <c r="P240" s="232">
        <v>0</v>
      </c>
      <c r="Q240" s="232">
        <f>ROUND(E240*P240,2)</f>
        <v>0</v>
      </c>
      <c r="R240" s="234" t="s">
        <v>354</v>
      </c>
      <c r="S240" s="234" t="s">
        <v>140</v>
      </c>
      <c r="T240" s="235" t="s">
        <v>140</v>
      </c>
      <c r="U240" s="220">
        <v>0.27</v>
      </c>
      <c r="V240" s="220">
        <f>ROUND(E240*U240,2)</f>
        <v>21.06</v>
      </c>
      <c r="W240" s="220"/>
      <c r="X240" s="220" t="s">
        <v>174</v>
      </c>
      <c r="Y240" s="220" t="s">
        <v>143</v>
      </c>
      <c r="Z240" s="210"/>
      <c r="AA240" s="210"/>
      <c r="AB240" s="210"/>
      <c r="AC240" s="210"/>
      <c r="AD240" s="210"/>
      <c r="AE240" s="210"/>
      <c r="AF240" s="210"/>
      <c r="AG240" s="210" t="s">
        <v>175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">
      <c r="A241" s="217"/>
      <c r="B241" s="218"/>
      <c r="C241" s="262" t="s">
        <v>740</v>
      </c>
      <c r="D241" s="254"/>
      <c r="E241" s="255">
        <v>78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214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29">
        <v>42</v>
      </c>
      <c r="B242" s="230" t="s">
        <v>519</v>
      </c>
      <c r="C242" s="247" t="s">
        <v>520</v>
      </c>
      <c r="D242" s="231" t="s">
        <v>263</v>
      </c>
      <c r="E242" s="232">
        <v>41.984000000000002</v>
      </c>
      <c r="F242" s="233"/>
      <c r="G242" s="234">
        <f>ROUND(E242*F242,2)</f>
        <v>0</v>
      </c>
      <c r="H242" s="233"/>
      <c r="I242" s="234">
        <f>ROUND(E242*H242,2)</f>
        <v>0</v>
      </c>
      <c r="J242" s="233"/>
      <c r="K242" s="234">
        <f>ROUND(E242*J242,2)</f>
        <v>0</v>
      </c>
      <c r="L242" s="234">
        <v>21</v>
      </c>
      <c r="M242" s="234">
        <f>G242*(1+L242/100)</f>
        <v>0</v>
      </c>
      <c r="N242" s="232">
        <v>4.0000000000000003E-5</v>
      </c>
      <c r="O242" s="232">
        <f>ROUND(E242*N242,2)</f>
        <v>0</v>
      </c>
      <c r="P242" s="232">
        <v>0</v>
      </c>
      <c r="Q242" s="232">
        <f>ROUND(E242*P242,2)</f>
        <v>0</v>
      </c>
      <c r="R242" s="234" t="s">
        <v>354</v>
      </c>
      <c r="S242" s="234" t="s">
        <v>140</v>
      </c>
      <c r="T242" s="235" t="s">
        <v>140</v>
      </c>
      <c r="U242" s="220">
        <v>0.06</v>
      </c>
      <c r="V242" s="220">
        <f>ROUND(E242*U242,2)</f>
        <v>2.52</v>
      </c>
      <c r="W242" s="220"/>
      <c r="X242" s="220" t="s">
        <v>174</v>
      </c>
      <c r="Y242" s="220" t="s">
        <v>143</v>
      </c>
      <c r="Z242" s="210"/>
      <c r="AA242" s="210"/>
      <c r="AB242" s="210"/>
      <c r="AC242" s="210"/>
      <c r="AD242" s="210"/>
      <c r="AE242" s="210"/>
      <c r="AF242" s="210"/>
      <c r="AG242" s="210" t="s">
        <v>175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17"/>
      <c r="B243" s="218"/>
      <c r="C243" s="262" t="s">
        <v>741</v>
      </c>
      <c r="D243" s="254"/>
      <c r="E243" s="255">
        <v>30.72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214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">
      <c r="A244" s="217"/>
      <c r="B244" s="218"/>
      <c r="C244" s="262" t="s">
        <v>742</v>
      </c>
      <c r="D244" s="254"/>
      <c r="E244" s="255">
        <v>11.26</v>
      </c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214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29">
        <v>43</v>
      </c>
      <c r="B245" s="230" t="s">
        <v>523</v>
      </c>
      <c r="C245" s="247" t="s">
        <v>524</v>
      </c>
      <c r="D245" s="231" t="s">
        <v>439</v>
      </c>
      <c r="E245" s="232">
        <v>48</v>
      </c>
      <c r="F245" s="233"/>
      <c r="G245" s="234">
        <f>ROUND(E245*F245,2)</f>
        <v>0</v>
      </c>
      <c r="H245" s="233"/>
      <c r="I245" s="234">
        <f>ROUND(E245*H245,2)</f>
        <v>0</v>
      </c>
      <c r="J245" s="233"/>
      <c r="K245" s="234">
        <f>ROUND(E245*J245,2)</f>
        <v>0</v>
      </c>
      <c r="L245" s="234">
        <v>21</v>
      </c>
      <c r="M245" s="234">
        <f>G245*(1+L245/100)</f>
        <v>0</v>
      </c>
      <c r="N245" s="232">
        <v>1.4999999999999999E-2</v>
      </c>
      <c r="O245" s="232">
        <f>ROUND(E245*N245,2)</f>
        <v>0.72</v>
      </c>
      <c r="P245" s="232">
        <v>0</v>
      </c>
      <c r="Q245" s="232">
        <f>ROUND(E245*P245,2)</f>
        <v>0</v>
      </c>
      <c r="R245" s="234"/>
      <c r="S245" s="234" t="s">
        <v>173</v>
      </c>
      <c r="T245" s="235" t="s">
        <v>141</v>
      </c>
      <c r="U245" s="220">
        <v>0</v>
      </c>
      <c r="V245" s="220">
        <f>ROUND(E245*U245,2)</f>
        <v>0</v>
      </c>
      <c r="W245" s="220"/>
      <c r="X245" s="220" t="s">
        <v>340</v>
      </c>
      <c r="Y245" s="220" t="s">
        <v>143</v>
      </c>
      <c r="Z245" s="210"/>
      <c r="AA245" s="210"/>
      <c r="AB245" s="210"/>
      <c r="AC245" s="210"/>
      <c r="AD245" s="210"/>
      <c r="AE245" s="210"/>
      <c r="AF245" s="210"/>
      <c r="AG245" s="210" t="s">
        <v>341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17"/>
      <c r="B246" s="218"/>
      <c r="C246" s="262" t="s">
        <v>743</v>
      </c>
      <c r="D246" s="254"/>
      <c r="E246" s="255">
        <v>48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214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39">
        <v>44</v>
      </c>
      <c r="B247" s="240" t="s">
        <v>526</v>
      </c>
      <c r="C247" s="250" t="s">
        <v>527</v>
      </c>
      <c r="D247" s="241" t="s">
        <v>439</v>
      </c>
      <c r="E247" s="242">
        <v>24</v>
      </c>
      <c r="F247" s="243"/>
      <c r="G247" s="244">
        <f>ROUND(E247*F247,2)</f>
        <v>0</v>
      </c>
      <c r="H247" s="243"/>
      <c r="I247" s="244">
        <f>ROUND(E247*H247,2)</f>
        <v>0</v>
      </c>
      <c r="J247" s="243"/>
      <c r="K247" s="244">
        <f>ROUND(E247*J247,2)</f>
        <v>0</v>
      </c>
      <c r="L247" s="244">
        <v>21</v>
      </c>
      <c r="M247" s="244">
        <f>G247*(1+L247/100)</f>
        <v>0</v>
      </c>
      <c r="N247" s="242">
        <v>1.4999999999999999E-2</v>
      </c>
      <c r="O247" s="242">
        <f>ROUND(E247*N247,2)</f>
        <v>0.36</v>
      </c>
      <c r="P247" s="242">
        <v>0</v>
      </c>
      <c r="Q247" s="242">
        <f>ROUND(E247*P247,2)</f>
        <v>0</v>
      </c>
      <c r="R247" s="244"/>
      <c r="S247" s="244" t="s">
        <v>173</v>
      </c>
      <c r="T247" s="245" t="s">
        <v>141</v>
      </c>
      <c r="U247" s="220">
        <v>0</v>
      </c>
      <c r="V247" s="220">
        <f>ROUND(E247*U247,2)</f>
        <v>0</v>
      </c>
      <c r="W247" s="220"/>
      <c r="X247" s="220" t="s">
        <v>340</v>
      </c>
      <c r="Y247" s="220" t="s">
        <v>143</v>
      </c>
      <c r="Z247" s="210"/>
      <c r="AA247" s="210"/>
      <c r="AB247" s="210"/>
      <c r="AC247" s="210"/>
      <c r="AD247" s="210"/>
      <c r="AE247" s="210"/>
      <c r="AF247" s="210"/>
      <c r="AG247" s="210" t="s">
        <v>341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39">
        <v>45</v>
      </c>
      <c r="B248" s="240" t="s">
        <v>528</v>
      </c>
      <c r="C248" s="250" t="s">
        <v>529</v>
      </c>
      <c r="D248" s="241" t="s">
        <v>439</v>
      </c>
      <c r="E248" s="242">
        <v>6</v>
      </c>
      <c r="F248" s="243"/>
      <c r="G248" s="244">
        <f>ROUND(E248*F248,2)</f>
        <v>0</v>
      </c>
      <c r="H248" s="243"/>
      <c r="I248" s="244">
        <f>ROUND(E248*H248,2)</f>
        <v>0</v>
      </c>
      <c r="J248" s="243"/>
      <c r="K248" s="244">
        <f>ROUND(E248*J248,2)</f>
        <v>0</v>
      </c>
      <c r="L248" s="244">
        <v>21</v>
      </c>
      <c r="M248" s="244">
        <f>G248*(1+L248/100)</f>
        <v>0</v>
      </c>
      <c r="N248" s="242">
        <v>1.4999999999999999E-2</v>
      </c>
      <c r="O248" s="242">
        <f>ROUND(E248*N248,2)</f>
        <v>0.09</v>
      </c>
      <c r="P248" s="242">
        <v>0</v>
      </c>
      <c r="Q248" s="242">
        <f>ROUND(E248*P248,2)</f>
        <v>0</v>
      </c>
      <c r="R248" s="244"/>
      <c r="S248" s="244" t="s">
        <v>173</v>
      </c>
      <c r="T248" s="245" t="s">
        <v>141</v>
      </c>
      <c r="U248" s="220">
        <v>0</v>
      </c>
      <c r="V248" s="220">
        <f>ROUND(E248*U248,2)</f>
        <v>0</v>
      </c>
      <c r="W248" s="220"/>
      <c r="X248" s="220" t="s">
        <v>340</v>
      </c>
      <c r="Y248" s="220" t="s">
        <v>143</v>
      </c>
      <c r="Z248" s="210"/>
      <c r="AA248" s="210"/>
      <c r="AB248" s="210"/>
      <c r="AC248" s="210"/>
      <c r="AD248" s="210"/>
      <c r="AE248" s="210"/>
      <c r="AF248" s="210"/>
      <c r="AG248" s="210" t="s">
        <v>341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39">
        <v>46</v>
      </c>
      <c r="B249" s="240" t="s">
        <v>530</v>
      </c>
      <c r="C249" s="250" t="s">
        <v>531</v>
      </c>
      <c r="D249" s="241" t="s">
        <v>439</v>
      </c>
      <c r="E249" s="242">
        <v>111</v>
      </c>
      <c r="F249" s="243"/>
      <c r="G249" s="244">
        <f>ROUND(E249*F249,2)</f>
        <v>0</v>
      </c>
      <c r="H249" s="243"/>
      <c r="I249" s="244">
        <f>ROUND(E249*H249,2)</f>
        <v>0</v>
      </c>
      <c r="J249" s="243"/>
      <c r="K249" s="244">
        <f>ROUND(E249*J249,2)</f>
        <v>0</v>
      </c>
      <c r="L249" s="244">
        <v>21</v>
      </c>
      <c r="M249" s="244">
        <f>G249*(1+L249/100)</f>
        <v>0</v>
      </c>
      <c r="N249" s="242">
        <v>1.4999999999999999E-2</v>
      </c>
      <c r="O249" s="242">
        <f>ROUND(E249*N249,2)</f>
        <v>1.67</v>
      </c>
      <c r="P249" s="242">
        <v>0</v>
      </c>
      <c r="Q249" s="242">
        <f>ROUND(E249*P249,2)</f>
        <v>0</v>
      </c>
      <c r="R249" s="244"/>
      <c r="S249" s="244" t="s">
        <v>173</v>
      </c>
      <c r="T249" s="245" t="s">
        <v>141</v>
      </c>
      <c r="U249" s="220">
        <v>0</v>
      </c>
      <c r="V249" s="220">
        <f>ROUND(E249*U249,2)</f>
        <v>0</v>
      </c>
      <c r="W249" s="220"/>
      <c r="X249" s="220" t="s">
        <v>340</v>
      </c>
      <c r="Y249" s="220" t="s">
        <v>143</v>
      </c>
      <c r="Z249" s="210"/>
      <c r="AA249" s="210"/>
      <c r="AB249" s="210"/>
      <c r="AC249" s="210"/>
      <c r="AD249" s="210"/>
      <c r="AE249" s="210"/>
      <c r="AF249" s="210"/>
      <c r="AG249" s="210" t="s">
        <v>341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2.5" outlineLevel="1" x14ac:dyDescent="0.2">
      <c r="A250" s="229">
        <v>47</v>
      </c>
      <c r="B250" s="230" t="s">
        <v>532</v>
      </c>
      <c r="C250" s="247" t="s">
        <v>533</v>
      </c>
      <c r="D250" s="231" t="s">
        <v>263</v>
      </c>
      <c r="E250" s="232">
        <v>50.380800000000001</v>
      </c>
      <c r="F250" s="233"/>
      <c r="G250" s="234">
        <f>ROUND(E250*F250,2)</f>
        <v>0</v>
      </c>
      <c r="H250" s="233"/>
      <c r="I250" s="234">
        <f>ROUND(E250*H250,2)</f>
        <v>0</v>
      </c>
      <c r="J250" s="233"/>
      <c r="K250" s="234">
        <f>ROUND(E250*J250,2)</f>
        <v>0</v>
      </c>
      <c r="L250" s="234">
        <v>21</v>
      </c>
      <c r="M250" s="234">
        <f>G250*(1+L250/100)</f>
        <v>0</v>
      </c>
      <c r="N250" s="232">
        <v>2.9999999999999997E-4</v>
      </c>
      <c r="O250" s="232">
        <f>ROUND(E250*N250,2)</f>
        <v>0.02</v>
      </c>
      <c r="P250" s="232">
        <v>0</v>
      </c>
      <c r="Q250" s="232">
        <f>ROUND(E250*P250,2)</f>
        <v>0</v>
      </c>
      <c r="R250" s="234" t="s">
        <v>339</v>
      </c>
      <c r="S250" s="234" t="s">
        <v>140</v>
      </c>
      <c r="T250" s="235" t="s">
        <v>140</v>
      </c>
      <c r="U250" s="220">
        <v>0</v>
      </c>
      <c r="V250" s="220">
        <f>ROUND(E250*U250,2)</f>
        <v>0</v>
      </c>
      <c r="W250" s="220"/>
      <c r="X250" s="220" t="s">
        <v>340</v>
      </c>
      <c r="Y250" s="220" t="s">
        <v>143</v>
      </c>
      <c r="Z250" s="210"/>
      <c r="AA250" s="210"/>
      <c r="AB250" s="210"/>
      <c r="AC250" s="210"/>
      <c r="AD250" s="210"/>
      <c r="AE250" s="210"/>
      <c r="AF250" s="210"/>
      <c r="AG250" s="210" t="s">
        <v>341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17"/>
      <c r="B251" s="218"/>
      <c r="C251" s="263" t="s">
        <v>244</v>
      </c>
      <c r="D251" s="256"/>
      <c r="E251" s="257"/>
      <c r="F251" s="220"/>
      <c r="G251" s="22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214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17"/>
      <c r="B252" s="218"/>
      <c r="C252" s="264" t="s">
        <v>744</v>
      </c>
      <c r="D252" s="256"/>
      <c r="E252" s="257">
        <v>30.72</v>
      </c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10"/>
      <c r="AA252" s="210"/>
      <c r="AB252" s="210"/>
      <c r="AC252" s="210"/>
      <c r="AD252" s="210"/>
      <c r="AE252" s="210"/>
      <c r="AF252" s="210"/>
      <c r="AG252" s="210" t="s">
        <v>214</v>
      </c>
      <c r="AH252" s="210">
        <v>2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17"/>
      <c r="B253" s="218"/>
      <c r="C253" s="264" t="s">
        <v>745</v>
      </c>
      <c r="D253" s="256"/>
      <c r="E253" s="257">
        <v>11.26</v>
      </c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214</v>
      </c>
      <c r="AH253" s="210">
        <v>2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">
      <c r="A254" s="217"/>
      <c r="B254" s="218"/>
      <c r="C254" s="265" t="s">
        <v>255</v>
      </c>
      <c r="D254" s="258"/>
      <c r="E254" s="259"/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10"/>
      <c r="AA254" s="210"/>
      <c r="AB254" s="210"/>
      <c r="AC254" s="210"/>
      <c r="AD254" s="210"/>
      <c r="AE254" s="210"/>
      <c r="AF254" s="210"/>
      <c r="AG254" s="210" t="s">
        <v>214</v>
      </c>
      <c r="AH254" s="210">
        <v>3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17"/>
      <c r="B255" s="218"/>
      <c r="C255" s="263" t="s">
        <v>256</v>
      </c>
      <c r="D255" s="256"/>
      <c r="E255" s="257"/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214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62" t="s">
        <v>746</v>
      </c>
      <c r="D256" s="254"/>
      <c r="E256" s="255">
        <v>50.38</v>
      </c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214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x14ac:dyDescent="0.2">
      <c r="A257" s="222" t="s">
        <v>135</v>
      </c>
      <c r="B257" s="223" t="s">
        <v>96</v>
      </c>
      <c r="C257" s="246" t="s">
        <v>97</v>
      </c>
      <c r="D257" s="224"/>
      <c r="E257" s="225"/>
      <c r="F257" s="226"/>
      <c r="G257" s="226">
        <f>SUMIF(AG258:AG287,"&lt;&gt;NOR",G258:G287)</f>
        <v>0</v>
      </c>
      <c r="H257" s="226"/>
      <c r="I257" s="226">
        <f>SUM(I258:I287)</f>
        <v>0</v>
      </c>
      <c r="J257" s="226"/>
      <c r="K257" s="226">
        <f>SUM(K258:K287)</f>
        <v>0</v>
      </c>
      <c r="L257" s="226"/>
      <c r="M257" s="226">
        <f>SUM(M258:M287)</f>
        <v>0</v>
      </c>
      <c r="N257" s="225"/>
      <c r="O257" s="225">
        <f>SUM(O258:O287)</f>
        <v>1.53</v>
      </c>
      <c r="P257" s="225"/>
      <c r="Q257" s="225">
        <f>SUM(Q258:Q287)</f>
        <v>0</v>
      </c>
      <c r="R257" s="226"/>
      <c r="S257" s="226"/>
      <c r="T257" s="227"/>
      <c r="U257" s="221"/>
      <c r="V257" s="221">
        <f>SUM(V258:V287)</f>
        <v>6.7399999999999993</v>
      </c>
      <c r="W257" s="221"/>
      <c r="X257" s="221"/>
      <c r="Y257" s="221"/>
      <c r="AG257" t="s">
        <v>136</v>
      </c>
    </row>
    <row r="258" spans="1:60" outlineLevel="1" x14ac:dyDescent="0.2">
      <c r="A258" s="229">
        <v>48</v>
      </c>
      <c r="B258" s="230" t="s">
        <v>537</v>
      </c>
      <c r="C258" s="247" t="s">
        <v>538</v>
      </c>
      <c r="D258" s="231" t="s">
        <v>439</v>
      </c>
      <c r="E258" s="232">
        <v>3</v>
      </c>
      <c r="F258" s="233"/>
      <c r="G258" s="234">
        <f>ROUND(E258*F258,2)</f>
        <v>0</v>
      </c>
      <c r="H258" s="233"/>
      <c r="I258" s="234">
        <f>ROUND(E258*H258,2)</f>
        <v>0</v>
      </c>
      <c r="J258" s="233"/>
      <c r="K258" s="234">
        <f>ROUND(E258*J258,2)</f>
        <v>0</v>
      </c>
      <c r="L258" s="234">
        <v>21</v>
      </c>
      <c r="M258" s="234">
        <f>G258*(1+L258/100)</f>
        <v>0</v>
      </c>
      <c r="N258" s="232">
        <v>0</v>
      </c>
      <c r="O258" s="232">
        <f>ROUND(E258*N258,2)</f>
        <v>0</v>
      </c>
      <c r="P258" s="232">
        <v>0</v>
      </c>
      <c r="Q258" s="232">
        <f>ROUND(E258*P258,2)</f>
        <v>0</v>
      </c>
      <c r="R258" s="234" t="s">
        <v>354</v>
      </c>
      <c r="S258" s="234" t="s">
        <v>140</v>
      </c>
      <c r="T258" s="235" t="s">
        <v>140</v>
      </c>
      <c r="U258" s="220">
        <v>0.65</v>
      </c>
      <c r="V258" s="220">
        <f>ROUND(E258*U258,2)</f>
        <v>1.95</v>
      </c>
      <c r="W258" s="220"/>
      <c r="X258" s="220" t="s">
        <v>174</v>
      </c>
      <c r="Y258" s="220" t="s">
        <v>143</v>
      </c>
      <c r="Z258" s="210"/>
      <c r="AA258" s="210"/>
      <c r="AB258" s="210"/>
      <c r="AC258" s="210"/>
      <c r="AD258" s="210"/>
      <c r="AE258" s="210"/>
      <c r="AF258" s="210"/>
      <c r="AG258" s="210" t="s">
        <v>175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">
      <c r="A259" s="217"/>
      <c r="B259" s="218"/>
      <c r="C259" s="262" t="s">
        <v>747</v>
      </c>
      <c r="D259" s="254"/>
      <c r="E259" s="255">
        <v>1</v>
      </c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214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62" t="s">
        <v>748</v>
      </c>
      <c r="D260" s="254"/>
      <c r="E260" s="255">
        <v>1</v>
      </c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214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17"/>
      <c r="B261" s="218"/>
      <c r="C261" s="262" t="s">
        <v>749</v>
      </c>
      <c r="D261" s="254"/>
      <c r="E261" s="255">
        <v>1</v>
      </c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214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29">
        <v>49</v>
      </c>
      <c r="B262" s="230" t="s">
        <v>549</v>
      </c>
      <c r="C262" s="247" t="s">
        <v>550</v>
      </c>
      <c r="D262" s="231" t="s">
        <v>439</v>
      </c>
      <c r="E262" s="232">
        <v>2</v>
      </c>
      <c r="F262" s="233"/>
      <c r="G262" s="234">
        <f>ROUND(E262*F262,2)</f>
        <v>0</v>
      </c>
      <c r="H262" s="233"/>
      <c r="I262" s="234">
        <f>ROUND(E262*H262,2)</f>
        <v>0</v>
      </c>
      <c r="J262" s="233"/>
      <c r="K262" s="234">
        <f>ROUND(E262*J262,2)</f>
        <v>0</v>
      </c>
      <c r="L262" s="234">
        <v>21</v>
      </c>
      <c r="M262" s="234">
        <f>G262*(1+L262/100)</f>
        <v>0</v>
      </c>
      <c r="N262" s="232">
        <v>7.0200000000000002E-3</v>
      </c>
      <c r="O262" s="232">
        <f>ROUND(E262*N262,2)</f>
        <v>0.01</v>
      </c>
      <c r="P262" s="232">
        <v>0</v>
      </c>
      <c r="Q262" s="232">
        <f>ROUND(E262*P262,2)</f>
        <v>0</v>
      </c>
      <c r="R262" s="234" t="s">
        <v>354</v>
      </c>
      <c r="S262" s="234" t="s">
        <v>140</v>
      </c>
      <c r="T262" s="235" t="s">
        <v>140</v>
      </c>
      <c r="U262" s="220">
        <v>1.0940000000000001</v>
      </c>
      <c r="V262" s="220">
        <f>ROUND(E262*U262,2)</f>
        <v>2.19</v>
      </c>
      <c r="W262" s="220"/>
      <c r="X262" s="220" t="s">
        <v>174</v>
      </c>
      <c r="Y262" s="220" t="s">
        <v>143</v>
      </c>
      <c r="Z262" s="210"/>
      <c r="AA262" s="210"/>
      <c r="AB262" s="210"/>
      <c r="AC262" s="210"/>
      <c r="AD262" s="210"/>
      <c r="AE262" s="210"/>
      <c r="AF262" s="210"/>
      <c r="AG262" s="210" t="s">
        <v>175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">
      <c r="A263" s="217"/>
      <c r="B263" s="218"/>
      <c r="C263" s="262" t="s">
        <v>748</v>
      </c>
      <c r="D263" s="254"/>
      <c r="E263" s="255">
        <v>1</v>
      </c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214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">
      <c r="A264" s="217"/>
      <c r="B264" s="218"/>
      <c r="C264" s="262" t="s">
        <v>749</v>
      </c>
      <c r="D264" s="254"/>
      <c r="E264" s="255">
        <v>1</v>
      </c>
      <c r="F264" s="220"/>
      <c r="G264" s="220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10"/>
      <c r="AA264" s="210"/>
      <c r="AB264" s="210"/>
      <c r="AC264" s="210"/>
      <c r="AD264" s="210"/>
      <c r="AE264" s="210"/>
      <c r="AF264" s="210"/>
      <c r="AG264" s="210" t="s">
        <v>214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29">
        <v>50</v>
      </c>
      <c r="B265" s="230" t="s">
        <v>551</v>
      </c>
      <c r="C265" s="247" t="s">
        <v>552</v>
      </c>
      <c r="D265" s="231" t="s">
        <v>386</v>
      </c>
      <c r="E265" s="232">
        <v>10</v>
      </c>
      <c r="F265" s="233"/>
      <c r="G265" s="234">
        <f>ROUND(E265*F265,2)</f>
        <v>0</v>
      </c>
      <c r="H265" s="233"/>
      <c r="I265" s="234">
        <f>ROUND(E265*H265,2)</f>
        <v>0</v>
      </c>
      <c r="J265" s="233"/>
      <c r="K265" s="234">
        <f>ROUND(E265*J265,2)</f>
        <v>0</v>
      </c>
      <c r="L265" s="234">
        <v>21</v>
      </c>
      <c r="M265" s="234">
        <f>G265*(1+L265/100)</f>
        <v>0</v>
      </c>
      <c r="N265" s="232">
        <v>0</v>
      </c>
      <c r="O265" s="232">
        <f>ROUND(E265*N265,2)</f>
        <v>0</v>
      </c>
      <c r="P265" s="232">
        <v>0</v>
      </c>
      <c r="Q265" s="232">
        <f>ROUND(E265*P265,2)</f>
        <v>0</v>
      </c>
      <c r="R265" s="234" t="s">
        <v>354</v>
      </c>
      <c r="S265" s="234" t="s">
        <v>140</v>
      </c>
      <c r="T265" s="235" t="s">
        <v>140</v>
      </c>
      <c r="U265" s="220">
        <v>2.5999999999999999E-2</v>
      </c>
      <c r="V265" s="220">
        <f>ROUND(E265*U265,2)</f>
        <v>0.26</v>
      </c>
      <c r="W265" s="220"/>
      <c r="X265" s="220" t="s">
        <v>174</v>
      </c>
      <c r="Y265" s="220" t="s">
        <v>143</v>
      </c>
      <c r="Z265" s="210"/>
      <c r="AA265" s="210"/>
      <c r="AB265" s="210"/>
      <c r="AC265" s="210"/>
      <c r="AD265" s="210"/>
      <c r="AE265" s="210"/>
      <c r="AF265" s="210"/>
      <c r="AG265" s="210" t="s">
        <v>175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">
      <c r="A266" s="217"/>
      <c r="B266" s="218"/>
      <c r="C266" s="262" t="s">
        <v>730</v>
      </c>
      <c r="D266" s="254"/>
      <c r="E266" s="255">
        <v>10</v>
      </c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214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29">
        <v>51</v>
      </c>
      <c r="B267" s="230" t="s">
        <v>553</v>
      </c>
      <c r="C267" s="247" t="s">
        <v>554</v>
      </c>
      <c r="D267" s="231" t="s">
        <v>386</v>
      </c>
      <c r="E267" s="232">
        <v>10</v>
      </c>
      <c r="F267" s="233"/>
      <c r="G267" s="234">
        <f>ROUND(E267*F267,2)</f>
        <v>0</v>
      </c>
      <c r="H267" s="233"/>
      <c r="I267" s="234">
        <f>ROUND(E267*H267,2)</f>
        <v>0</v>
      </c>
      <c r="J267" s="233"/>
      <c r="K267" s="234">
        <f>ROUND(E267*J267,2)</f>
        <v>0</v>
      </c>
      <c r="L267" s="234">
        <v>21</v>
      </c>
      <c r="M267" s="234">
        <f>G267*(1+L267/100)</f>
        <v>0</v>
      </c>
      <c r="N267" s="232">
        <v>5.0000000000000002E-5</v>
      </c>
      <c r="O267" s="232">
        <f>ROUND(E267*N267,2)</f>
        <v>0</v>
      </c>
      <c r="P267" s="232">
        <v>0</v>
      </c>
      <c r="Q267" s="232">
        <f>ROUND(E267*P267,2)</f>
        <v>0</v>
      </c>
      <c r="R267" s="234" t="s">
        <v>354</v>
      </c>
      <c r="S267" s="234" t="s">
        <v>140</v>
      </c>
      <c r="T267" s="235" t="s">
        <v>140</v>
      </c>
      <c r="U267" s="220">
        <v>3.4000000000000002E-2</v>
      </c>
      <c r="V267" s="220">
        <f>ROUND(E267*U267,2)</f>
        <v>0.34</v>
      </c>
      <c r="W267" s="220"/>
      <c r="X267" s="220" t="s">
        <v>174</v>
      </c>
      <c r="Y267" s="220" t="s">
        <v>143</v>
      </c>
      <c r="Z267" s="210"/>
      <c r="AA267" s="210"/>
      <c r="AB267" s="210"/>
      <c r="AC267" s="210"/>
      <c r="AD267" s="210"/>
      <c r="AE267" s="210"/>
      <c r="AF267" s="210"/>
      <c r="AG267" s="210" t="s">
        <v>175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">
      <c r="A268" s="217"/>
      <c r="B268" s="218"/>
      <c r="C268" s="262" t="s">
        <v>730</v>
      </c>
      <c r="D268" s="254"/>
      <c r="E268" s="255">
        <v>10</v>
      </c>
      <c r="F268" s="220"/>
      <c r="G268" s="220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10"/>
      <c r="AA268" s="210"/>
      <c r="AB268" s="210"/>
      <c r="AC268" s="210"/>
      <c r="AD268" s="210"/>
      <c r="AE268" s="210"/>
      <c r="AF268" s="210"/>
      <c r="AG268" s="210" t="s">
        <v>214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33.75" outlineLevel="1" x14ac:dyDescent="0.2">
      <c r="A269" s="239">
        <v>52</v>
      </c>
      <c r="B269" s="240" t="s">
        <v>582</v>
      </c>
      <c r="C269" s="250" t="s">
        <v>583</v>
      </c>
      <c r="D269" s="241" t="s">
        <v>439</v>
      </c>
      <c r="E269" s="242">
        <v>4</v>
      </c>
      <c r="F269" s="243"/>
      <c r="G269" s="244">
        <f>ROUND(E269*F269,2)</f>
        <v>0</v>
      </c>
      <c r="H269" s="243"/>
      <c r="I269" s="244">
        <f>ROUND(E269*H269,2)</f>
        <v>0</v>
      </c>
      <c r="J269" s="243"/>
      <c r="K269" s="244">
        <f>ROUND(E269*J269,2)</f>
        <v>0</v>
      </c>
      <c r="L269" s="244">
        <v>21</v>
      </c>
      <c r="M269" s="244">
        <f>G269*(1+L269/100)</f>
        <v>0</v>
      </c>
      <c r="N269" s="242">
        <v>7.6630000000000004E-2</v>
      </c>
      <c r="O269" s="242">
        <f>ROUND(E269*N269,2)</f>
        <v>0.31</v>
      </c>
      <c r="P269" s="242">
        <v>0</v>
      </c>
      <c r="Q269" s="242">
        <f>ROUND(E269*P269,2)</f>
        <v>0</v>
      </c>
      <c r="R269" s="244" t="s">
        <v>584</v>
      </c>
      <c r="S269" s="244" t="s">
        <v>140</v>
      </c>
      <c r="T269" s="245" t="s">
        <v>140</v>
      </c>
      <c r="U269" s="220">
        <v>0.5</v>
      </c>
      <c r="V269" s="220">
        <f>ROUND(E269*U269,2)</f>
        <v>2</v>
      </c>
      <c r="W269" s="220"/>
      <c r="X269" s="220" t="s">
        <v>174</v>
      </c>
      <c r="Y269" s="220" t="s">
        <v>143</v>
      </c>
      <c r="Z269" s="210"/>
      <c r="AA269" s="210"/>
      <c r="AB269" s="210"/>
      <c r="AC269" s="210"/>
      <c r="AD269" s="210"/>
      <c r="AE269" s="210"/>
      <c r="AF269" s="210"/>
      <c r="AG269" s="210" t="s">
        <v>585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39">
        <v>53</v>
      </c>
      <c r="B270" s="240" t="s">
        <v>555</v>
      </c>
      <c r="C270" s="250" t="s">
        <v>750</v>
      </c>
      <c r="D270" s="241" t="s">
        <v>193</v>
      </c>
      <c r="E270" s="242">
        <v>1</v>
      </c>
      <c r="F270" s="243"/>
      <c r="G270" s="244">
        <f>ROUND(E270*F270,2)</f>
        <v>0</v>
      </c>
      <c r="H270" s="243"/>
      <c r="I270" s="244">
        <f>ROUND(E270*H270,2)</f>
        <v>0</v>
      </c>
      <c r="J270" s="243"/>
      <c r="K270" s="244">
        <f>ROUND(E270*J270,2)</f>
        <v>0</v>
      </c>
      <c r="L270" s="244">
        <v>21</v>
      </c>
      <c r="M270" s="244">
        <f>G270*(1+L270/100)</f>
        <v>0</v>
      </c>
      <c r="N270" s="242">
        <v>0</v>
      </c>
      <c r="O270" s="242">
        <f>ROUND(E270*N270,2)</f>
        <v>0</v>
      </c>
      <c r="P270" s="242">
        <v>0</v>
      </c>
      <c r="Q270" s="242">
        <f>ROUND(E270*P270,2)</f>
        <v>0</v>
      </c>
      <c r="R270" s="244"/>
      <c r="S270" s="244" t="s">
        <v>173</v>
      </c>
      <c r="T270" s="245" t="s">
        <v>141</v>
      </c>
      <c r="U270" s="220">
        <v>0</v>
      </c>
      <c r="V270" s="220">
        <f>ROUND(E270*U270,2)</f>
        <v>0</v>
      </c>
      <c r="W270" s="220"/>
      <c r="X270" s="220" t="s">
        <v>174</v>
      </c>
      <c r="Y270" s="220" t="s">
        <v>143</v>
      </c>
      <c r="Z270" s="210"/>
      <c r="AA270" s="210"/>
      <c r="AB270" s="210"/>
      <c r="AC270" s="210"/>
      <c r="AD270" s="210"/>
      <c r="AE270" s="210"/>
      <c r="AF270" s="210"/>
      <c r="AG270" s="210" t="s">
        <v>175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39">
        <v>54</v>
      </c>
      <c r="B271" s="240" t="s">
        <v>557</v>
      </c>
      <c r="C271" s="250" t="s">
        <v>558</v>
      </c>
      <c r="D271" s="241" t="s">
        <v>193</v>
      </c>
      <c r="E271" s="242">
        <v>1</v>
      </c>
      <c r="F271" s="243"/>
      <c r="G271" s="244">
        <f>ROUND(E271*F271,2)</f>
        <v>0</v>
      </c>
      <c r="H271" s="243"/>
      <c r="I271" s="244">
        <f>ROUND(E271*H271,2)</f>
        <v>0</v>
      </c>
      <c r="J271" s="243"/>
      <c r="K271" s="244">
        <f>ROUND(E271*J271,2)</f>
        <v>0</v>
      </c>
      <c r="L271" s="244">
        <v>21</v>
      </c>
      <c r="M271" s="244">
        <f>G271*(1+L271/100)</f>
        <v>0</v>
      </c>
      <c r="N271" s="242">
        <v>0</v>
      </c>
      <c r="O271" s="242">
        <f>ROUND(E271*N271,2)</f>
        <v>0</v>
      </c>
      <c r="P271" s="242">
        <v>0</v>
      </c>
      <c r="Q271" s="242">
        <f>ROUND(E271*P271,2)</f>
        <v>0</v>
      </c>
      <c r="R271" s="244"/>
      <c r="S271" s="244" t="s">
        <v>173</v>
      </c>
      <c r="T271" s="245" t="s">
        <v>141</v>
      </c>
      <c r="U271" s="220">
        <v>0</v>
      </c>
      <c r="V271" s="220">
        <f>ROUND(E271*U271,2)</f>
        <v>0</v>
      </c>
      <c r="W271" s="220"/>
      <c r="X271" s="220" t="s">
        <v>174</v>
      </c>
      <c r="Y271" s="220" t="s">
        <v>143</v>
      </c>
      <c r="Z271" s="210"/>
      <c r="AA271" s="210"/>
      <c r="AB271" s="210"/>
      <c r="AC271" s="210"/>
      <c r="AD271" s="210"/>
      <c r="AE271" s="210"/>
      <c r="AF271" s="210"/>
      <c r="AG271" s="210" t="s">
        <v>175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29">
        <v>55</v>
      </c>
      <c r="B272" s="230" t="s">
        <v>559</v>
      </c>
      <c r="C272" s="247" t="s">
        <v>560</v>
      </c>
      <c r="D272" s="231" t="s">
        <v>439</v>
      </c>
      <c r="E272" s="232">
        <v>2</v>
      </c>
      <c r="F272" s="233"/>
      <c r="G272" s="234">
        <f>ROUND(E272*F272,2)</f>
        <v>0</v>
      </c>
      <c r="H272" s="233"/>
      <c r="I272" s="234">
        <f>ROUND(E272*H272,2)</f>
        <v>0</v>
      </c>
      <c r="J272" s="233"/>
      <c r="K272" s="234">
        <f>ROUND(E272*J272,2)</f>
        <v>0</v>
      </c>
      <c r="L272" s="234">
        <v>21</v>
      </c>
      <c r="M272" s="234">
        <f>G272*(1+L272/100)</f>
        <v>0</v>
      </c>
      <c r="N272" s="232">
        <v>7.6400000000000001E-3</v>
      </c>
      <c r="O272" s="232">
        <f>ROUND(E272*N272,2)</f>
        <v>0.02</v>
      </c>
      <c r="P272" s="232">
        <v>0</v>
      </c>
      <c r="Q272" s="232">
        <f>ROUND(E272*P272,2)</f>
        <v>0</v>
      </c>
      <c r="R272" s="234" t="s">
        <v>339</v>
      </c>
      <c r="S272" s="234" t="s">
        <v>140</v>
      </c>
      <c r="T272" s="235" t="s">
        <v>140</v>
      </c>
      <c r="U272" s="220">
        <v>0</v>
      </c>
      <c r="V272" s="220">
        <f>ROUND(E272*U272,2)</f>
        <v>0</v>
      </c>
      <c r="W272" s="220"/>
      <c r="X272" s="220" t="s">
        <v>340</v>
      </c>
      <c r="Y272" s="220" t="s">
        <v>143</v>
      </c>
      <c r="Z272" s="210"/>
      <c r="AA272" s="210"/>
      <c r="AB272" s="210"/>
      <c r="AC272" s="210"/>
      <c r="AD272" s="210"/>
      <c r="AE272" s="210"/>
      <c r="AF272" s="210"/>
      <c r="AG272" s="210" t="s">
        <v>341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">
      <c r="A273" s="217"/>
      <c r="B273" s="218"/>
      <c r="C273" s="262" t="s">
        <v>748</v>
      </c>
      <c r="D273" s="254"/>
      <c r="E273" s="255">
        <v>1</v>
      </c>
      <c r="F273" s="220"/>
      <c r="G273" s="220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10"/>
      <c r="AA273" s="210"/>
      <c r="AB273" s="210"/>
      <c r="AC273" s="210"/>
      <c r="AD273" s="210"/>
      <c r="AE273" s="210"/>
      <c r="AF273" s="210"/>
      <c r="AG273" s="210" t="s">
        <v>214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">
      <c r="A274" s="217"/>
      <c r="B274" s="218"/>
      <c r="C274" s="262" t="s">
        <v>749</v>
      </c>
      <c r="D274" s="254"/>
      <c r="E274" s="255">
        <v>1</v>
      </c>
      <c r="F274" s="220"/>
      <c r="G274" s="220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214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29">
        <v>56</v>
      </c>
      <c r="B275" s="230" t="s">
        <v>561</v>
      </c>
      <c r="C275" s="247" t="s">
        <v>562</v>
      </c>
      <c r="D275" s="231" t="s">
        <v>439</v>
      </c>
      <c r="E275" s="232">
        <v>2</v>
      </c>
      <c r="F275" s="233"/>
      <c r="G275" s="234">
        <f>ROUND(E275*F275,2)</f>
        <v>0</v>
      </c>
      <c r="H275" s="233"/>
      <c r="I275" s="234">
        <f>ROUND(E275*H275,2)</f>
        <v>0</v>
      </c>
      <c r="J275" s="233"/>
      <c r="K275" s="234">
        <f>ROUND(E275*J275,2)</f>
        <v>0</v>
      </c>
      <c r="L275" s="234">
        <v>21</v>
      </c>
      <c r="M275" s="234">
        <f>G275*(1+L275/100)</f>
        <v>0</v>
      </c>
      <c r="N275" s="232">
        <v>2.15E-3</v>
      </c>
      <c r="O275" s="232">
        <f>ROUND(E275*N275,2)</f>
        <v>0</v>
      </c>
      <c r="P275" s="232">
        <v>0</v>
      </c>
      <c r="Q275" s="232">
        <f>ROUND(E275*P275,2)</f>
        <v>0</v>
      </c>
      <c r="R275" s="234" t="s">
        <v>339</v>
      </c>
      <c r="S275" s="234" t="s">
        <v>140</v>
      </c>
      <c r="T275" s="235" t="s">
        <v>140</v>
      </c>
      <c r="U275" s="220">
        <v>0</v>
      </c>
      <c r="V275" s="220">
        <f>ROUND(E275*U275,2)</f>
        <v>0</v>
      </c>
      <c r="W275" s="220"/>
      <c r="X275" s="220" t="s">
        <v>340</v>
      </c>
      <c r="Y275" s="220" t="s">
        <v>143</v>
      </c>
      <c r="Z275" s="210"/>
      <c r="AA275" s="210"/>
      <c r="AB275" s="210"/>
      <c r="AC275" s="210"/>
      <c r="AD275" s="210"/>
      <c r="AE275" s="210"/>
      <c r="AF275" s="210"/>
      <c r="AG275" s="210" t="s">
        <v>341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">
      <c r="A276" s="217"/>
      <c r="B276" s="218"/>
      <c r="C276" s="262" t="s">
        <v>748</v>
      </c>
      <c r="D276" s="254"/>
      <c r="E276" s="255">
        <v>1</v>
      </c>
      <c r="F276" s="220"/>
      <c r="G276" s="22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214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">
      <c r="A277" s="217"/>
      <c r="B277" s="218"/>
      <c r="C277" s="262" t="s">
        <v>749</v>
      </c>
      <c r="D277" s="254"/>
      <c r="E277" s="255">
        <v>1</v>
      </c>
      <c r="F277" s="220"/>
      <c r="G277" s="22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214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39">
        <v>57</v>
      </c>
      <c r="B278" s="240" t="s">
        <v>564</v>
      </c>
      <c r="C278" s="250" t="s">
        <v>565</v>
      </c>
      <c r="D278" s="241" t="s">
        <v>439</v>
      </c>
      <c r="E278" s="242">
        <v>2</v>
      </c>
      <c r="F278" s="243"/>
      <c r="G278" s="244">
        <f>ROUND(E278*F278,2)</f>
        <v>0</v>
      </c>
      <c r="H278" s="243"/>
      <c r="I278" s="244">
        <f>ROUND(E278*H278,2)</f>
        <v>0</v>
      </c>
      <c r="J278" s="243"/>
      <c r="K278" s="244">
        <f>ROUND(E278*J278,2)</f>
        <v>0</v>
      </c>
      <c r="L278" s="244">
        <v>21</v>
      </c>
      <c r="M278" s="244">
        <f>G278*(1+L278/100)</f>
        <v>0</v>
      </c>
      <c r="N278" s="242">
        <v>1.3610000000000001E-2</v>
      </c>
      <c r="O278" s="242">
        <f>ROUND(E278*N278,2)</f>
        <v>0.03</v>
      </c>
      <c r="P278" s="242">
        <v>0</v>
      </c>
      <c r="Q278" s="242">
        <f>ROUND(E278*P278,2)</f>
        <v>0</v>
      </c>
      <c r="R278" s="244" t="s">
        <v>339</v>
      </c>
      <c r="S278" s="244" t="s">
        <v>140</v>
      </c>
      <c r="T278" s="245" t="s">
        <v>140</v>
      </c>
      <c r="U278" s="220">
        <v>0</v>
      </c>
      <c r="V278" s="220">
        <f>ROUND(E278*U278,2)</f>
        <v>0</v>
      </c>
      <c r="W278" s="220"/>
      <c r="X278" s="220" t="s">
        <v>340</v>
      </c>
      <c r="Y278" s="220" t="s">
        <v>143</v>
      </c>
      <c r="Z278" s="210"/>
      <c r="AA278" s="210"/>
      <c r="AB278" s="210"/>
      <c r="AC278" s="210"/>
      <c r="AD278" s="210"/>
      <c r="AE278" s="210"/>
      <c r="AF278" s="210"/>
      <c r="AG278" s="210" t="s">
        <v>341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29">
        <v>58</v>
      </c>
      <c r="B279" s="230" t="s">
        <v>566</v>
      </c>
      <c r="C279" s="247" t="s">
        <v>567</v>
      </c>
      <c r="D279" s="231" t="s">
        <v>439</v>
      </c>
      <c r="E279" s="232">
        <v>1</v>
      </c>
      <c r="F279" s="233"/>
      <c r="G279" s="234">
        <f>ROUND(E279*F279,2)</f>
        <v>0</v>
      </c>
      <c r="H279" s="233"/>
      <c r="I279" s="234">
        <f>ROUND(E279*H279,2)</f>
        <v>0</v>
      </c>
      <c r="J279" s="233"/>
      <c r="K279" s="234">
        <f>ROUND(E279*J279,2)</f>
        <v>0</v>
      </c>
      <c r="L279" s="234">
        <v>21</v>
      </c>
      <c r="M279" s="234">
        <f>G279*(1+L279/100)</f>
        <v>0</v>
      </c>
      <c r="N279" s="232">
        <v>5.7000000000000002E-2</v>
      </c>
      <c r="O279" s="232">
        <f>ROUND(E279*N279,2)</f>
        <v>0.06</v>
      </c>
      <c r="P279" s="232">
        <v>0</v>
      </c>
      <c r="Q279" s="232">
        <f>ROUND(E279*P279,2)</f>
        <v>0</v>
      </c>
      <c r="R279" s="234"/>
      <c r="S279" s="234" t="s">
        <v>173</v>
      </c>
      <c r="T279" s="235" t="s">
        <v>141</v>
      </c>
      <c r="U279" s="220">
        <v>0</v>
      </c>
      <c r="V279" s="220">
        <f>ROUND(E279*U279,2)</f>
        <v>0</v>
      </c>
      <c r="W279" s="220"/>
      <c r="X279" s="220" t="s">
        <v>340</v>
      </c>
      <c r="Y279" s="220" t="s">
        <v>143</v>
      </c>
      <c r="Z279" s="210"/>
      <c r="AA279" s="210"/>
      <c r="AB279" s="210"/>
      <c r="AC279" s="210"/>
      <c r="AD279" s="210"/>
      <c r="AE279" s="210"/>
      <c r="AF279" s="210"/>
      <c r="AG279" s="210" t="s">
        <v>341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17"/>
      <c r="B280" s="218"/>
      <c r="C280" s="262" t="s">
        <v>568</v>
      </c>
      <c r="D280" s="254"/>
      <c r="E280" s="255">
        <v>1</v>
      </c>
      <c r="F280" s="220"/>
      <c r="G280" s="220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10"/>
      <c r="AA280" s="210"/>
      <c r="AB280" s="210"/>
      <c r="AC280" s="210"/>
      <c r="AD280" s="210"/>
      <c r="AE280" s="210"/>
      <c r="AF280" s="210"/>
      <c r="AG280" s="210" t="s">
        <v>214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ht="22.5" outlineLevel="1" x14ac:dyDescent="0.2">
      <c r="A281" s="229">
        <v>59</v>
      </c>
      <c r="B281" s="230" t="s">
        <v>569</v>
      </c>
      <c r="C281" s="247" t="s">
        <v>570</v>
      </c>
      <c r="D281" s="231" t="s">
        <v>439</v>
      </c>
      <c r="E281" s="232">
        <v>1</v>
      </c>
      <c r="F281" s="233"/>
      <c r="G281" s="234">
        <f>ROUND(E281*F281,2)</f>
        <v>0</v>
      </c>
      <c r="H281" s="233"/>
      <c r="I281" s="234">
        <f>ROUND(E281*H281,2)</f>
        <v>0</v>
      </c>
      <c r="J281" s="233"/>
      <c r="K281" s="234">
        <f>ROUND(E281*J281,2)</f>
        <v>0</v>
      </c>
      <c r="L281" s="234">
        <v>21</v>
      </c>
      <c r="M281" s="234">
        <f>G281*(1+L281/100)</f>
        <v>0</v>
      </c>
      <c r="N281" s="232">
        <v>1.112E-2</v>
      </c>
      <c r="O281" s="232">
        <f>ROUND(E281*N281,2)</f>
        <v>0.01</v>
      </c>
      <c r="P281" s="232">
        <v>0</v>
      </c>
      <c r="Q281" s="232">
        <f>ROUND(E281*P281,2)</f>
        <v>0</v>
      </c>
      <c r="R281" s="234" t="s">
        <v>339</v>
      </c>
      <c r="S281" s="234" t="s">
        <v>140</v>
      </c>
      <c r="T281" s="235" t="s">
        <v>140</v>
      </c>
      <c r="U281" s="220">
        <v>0</v>
      </c>
      <c r="V281" s="220">
        <f>ROUND(E281*U281,2)</f>
        <v>0</v>
      </c>
      <c r="W281" s="220"/>
      <c r="X281" s="220" t="s">
        <v>340</v>
      </c>
      <c r="Y281" s="220" t="s">
        <v>143</v>
      </c>
      <c r="Z281" s="210"/>
      <c r="AA281" s="210"/>
      <c r="AB281" s="210"/>
      <c r="AC281" s="210"/>
      <c r="AD281" s="210"/>
      <c r="AE281" s="210"/>
      <c r="AF281" s="210"/>
      <c r="AG281" s="210" t="s">
        <v>341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">
      <c r="A282" s="217"/>
      <c r="B282" s="218"/>
      <c r="C282" s="262" t="s">
        <v>751</v>
      </c>
      <c r="D282" s="254"/>
      <c r="E282" s="255">
        <v>1</v>
      </c>
      <c r="F282" s="220"/>
      <c r="G282" s="220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214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39">
        <v>60</v>
      </c>
      <c r="B283" s="240" t="s">
        <v>575</v>
      </c>
      <c r="C283" s="250" t="s">
        <v>752</v>
      </c>
      <c r="D283" s="241" t="s">
        <v>439</v>
      </c>
      <c r="E283" s="242">
        <v>1</v>
      </c>
      <c r="F283" s="243"/>
      <c r="G283" s="244">
        <f>ROUND(E283*F283,2)</f>
        <v>0</v>
      </c>
      <c r="H283" s="243"/>
      <c r="I283" s="244">
        <f>ROUND(E283*H283,2)</f>
        <v>0</v>
      </c>
      <c r="J283" s="243"/>
      <c r="K283" s="244">
        <f>ROUND(E283*J283,2)</f>
        <v>0</v>
      </c>
      <c r="L283" s="244">
        <v>21</v>
      </c>
      <c r="M283" s="244">
        <f>G283*(1+L283/100)</f>
        <v>0</v>
      </c>
      <c r="N283" s="242">
        <v>0.80500000000000005</v>
      </c>
      <c r="O283" s="242">
        <f>ROUND(E283*N283,2)</f>
        <v>0.81</v>
      </c>
      <c r="P283" s="242">
        <v>0</v>
      </c>
      <c r="Q283" s="242">
        <f>ROUND(E283*P283,2)</f>
        <v>0</v>
      </c>
      <c r="R283" s="244"/>
      <c r="S283" s="244" t="s">
        <v>173</v>
      </c>
      <c r="T283" s="245" t="s">
        <v>141</v>
      </c>
      <c r="U283" s="220">
        <v>0</v>
      </c>
      <c r="V283" s="220">
        <f>ROUND(E283*U283,2)</f>
        <v>0</v>
      </c>
      <c r="W283" s="220"/>
      <c r="X283" s="220" t="s">
        <v>340</v>
      </c>
      <c r="Y283" s="220" t="s">
        <v>143</v>
      </c>
      <c r="Z283" s="210"/>
      <c r="AA283" s="210"/>
      <c r="AB283" s="210"/>
      <c r="AC283" s="210"/>
      <c r="AD283" s="210"/>
      <c r="AE283" s="210"/>
      <c r="AF283" s="210"/>
      <c r="AG283" s="210" t="s">
        <v>341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ht="22.5" outlineLevel="1" x14ac:dyDescent="0.2">
      <c r="A284" s="239">
        <v>61</v>
      </c>
      <c r="B284" s="240" t="s">
        <v>753</v>
      </c>
      <c r="C284" s="250" t="s">
        <v>754</v>
      </c>
      <c r="D284" s="241" t="s">
        <v>439</v>
      </c>
      <c r="E284" s="242">
        <v>1</v>
      </c>
      <c r="F284" s="243"/>
      <c r="G284" s="244">
        <f>ROUND(E284*F284,2)</f>
        <v>0</v>
      </c>
      <c r="H284" s="243"/>
      <c r="I284" s="244">
        <f>ROUND(E284*H284,2)</f>
        <v>0</v>
      </c>
      <c r="J284" s="243"/>
      <c r="K284" s="244">
        <f>ROUND(E284*J284,2)</f>
        <v>0</v>
      </c>
      <c r="L284" s="244">
        <v>21</v>
      </c>
      <c r="M284" s="244">
        <f>G284*(1+L284/100)</f>
        <v>0</v>
      </c>
      <c r="N284" s="242">
        <v>0.26</v>
      </c>
      <c r="O284" s="242">
        <f>ROUND(E284*N284,2)</f>
        <v>0.26</v>
      </c>
      <c r="P284" s="242">
        <v>0</v>
      </c>
      <c r="Q284" s="242">
        <f>ROUND(E284*P284,2)</f>
        <v>0</v>
      </c>
      <c r="R284" s="244" t="s">
        <v>339</v>
      </c>
      <c r="S284" s="244" t="s">
        <v>755</v>
      </c>
      <c r="T284" s="245" t="s">
        <v>755</v>
      </c>
      <c r="U284" s="220">
        <v>0</v>
      </c>
      <c r="V284" s="220">
        <f>ROUND(E284*U284,2)</f>
        <v>0</v>
      </c>
      <c r="W284" s="220"/>
      <c r="X284" s="220" t="s">
        <v>340</v>
      </c>
      <c r="Y284" s="220" t="s">
        <v>143</v>
      </c>
      <c r="Z284" s="210"/>
      <c r="AA284" s="210"/>
      <c r="AB284" s="210"/>
      <c r="AC284" s="210"/>
      <c r="AD284" s="210"/>
      <c r="AE284" s="210"/>
      <c r="AF284" s="210"/>
      <c r="AG284" s="210" t="s">
        <v>341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29">
        <v>62</v>
      </c>
      <c r="B285" s="230" t="s">
        <v>577</v>
      </c>
      <c r="C285" s="247" t="s">
        <v>578</v>
      </c>
      <c r="D285" s="231" t="s">
        <v>439</v>
      </c>
      <c r="E285" s="232">
        <v>2</v>
      </c>
      <c r="F285" s="233"/>
      <c r="G285" s="234">
        <f>ROUND(E285*F285,2)</f>
        <v>0</v>
      </c>
      <c r="H285" s="233"/>
      <c r="I285" s="234">
        <f>ROUND(E285*H285,2)</f>
        <v>0</v>
      </c>
      <c r="J285" s="233"/>
      <c r="K285" s="234">
        <f>ROUND(E285*J285,2)</f>
        <v>0</v>
      </c>
      <c r="L285" s="234">
        <v>21</v>
      </c>
      <c r="M285" s="234">
        <f>G285*(1+L285/100)</f>
        <v>0</v>
      </c>
      <c r="N285" s="232">
        <v>0.01</v>
      </c>
      <c r="O285" s="232">
        <f>ROUND(E285*N285,2)</f>
        <v>0.02</v>
      </c>
      <c r="P285" s="232">
        <v>0</v>
      </c>
      <c r="Q285" s="232">
        <f>ROUND(E285*P285,2)</f>
        <v>0</v>
      </c>
      <c r="R285" s="234" t="s">
        <v>339</v>
      </c>
      <c r="S285" s="234" t="s">
        <v>140</v>
      </c>
      <c r="T285" s="235" t="s">
        <v>140</v>
      </c>
      <c r="U285" s="220">
        <v>0</v>
      </c>
      <c r="V285" s="220">
        <f>ROUND(E285*U285,2)</f>
        <v>0</v>
      </c>
      <c r="W285" s="220"/>
      <c r="X285" s="220" t="s">
        <v>340</v>
      </c>
      <c r="Y285" s="220" t="s">
        <v>143</v>
      </c>
      <c r="Z285" s="210"/>
      <c r="AA285" s="210"/>
      <c r="AB285" s="210"/>
      <c r="AC285" s="210"/>
      <c r="AD285" s="210"/>
      <c r="AE285" s="210"/>
      <c r="AF285" s="210"/>
      <c r="AG285" s="210" t="s">
        <v>341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2" x14ac:dyDescent="0.2">
      <c r="A286" s="217"/>
      <c r="B286" s="218"/>
      <c r="C286" s="262" t="s">
        <v>748</v>
      </c>
      <c r="D286" s="254"/>
      <c r="E286" s="255">
        <v>1</v>
      </c>
      <c r="F286" s="220"/>
      <c r="G286" s="220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20"/>
      <c r="Z286" s="210"/>
      <c r="AA286" s="210"/>
      <c r="AB286" s="210"/>
      <c r="AC286" s="210"/>
      <c r="AD286" s="210"/>
      <c r="AE286" s="210"/>
      <c r="AF286" s="210"/>
      <c r="AG286" s="210" t="s">
        <v>214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">
      <c r="A287" s="217"/>
      <c r="B287" s="218"/>
      <c r="C287" s="262" t="s">
        <v>749</v>
      </c>
      <c r="D287" s="254"/>
      <c r="E287" s="255">
        <v>1</v>
      </c>
      <c r="F287" s="220"/>
      <c r="G287" s="220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214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x14ac:dyDescent="0.2">
      <c r="A288" s="222" t="s">
        <v>135</v>
      </c>
      <c r="B288" s="223" t="s">
        <v>98</v>
      </c>
      <c r="C288" s="246" t="s">
        <v>99</v>
      </c>
      <c r="D288" s="224"/>
      <c r="E288" s="225"/>
      <c r="F288" s="226"/>
      <c r="G288" s="226">
        <f>SUMIF(AG289:AG290,"&lt;&gt;NOR",G289:G290)</f>
        <v>0</v>
      </c>
      <c r="H288" s="226"/>
      <c r="I288" s="226">
        <f>SUM(I289:I290)</f>
        <v>0</v>
      </c>
      <c r="J288" s="226"/>
      <c r="K288" s="226">
        <f>SUM(K289:K290)</f>
        <v>0</v>
      </c>
      <c r="L288" s="226"/>
      <c r="M288" s="226">
        <f>SUM(M289:M290)</f>
        <v>0</v>
      </c>
      <c r="N288" s="225"/>
      <c r="O288" s="225">
        <f>SUM(O289:O290)</f>
        <v>0</v>
      </c>
      <c r="P288" s="225"/>
      <c r="Q288" s="225">
        <f>SUM(Q289:Q290)</f>
        <v>0</v>
      </c>
      <c r="R288" s="226"/>
      <c r="S288" s="226"/>
      <c r="T288" s="227"/>
      <c r="U288" s="221"/>
      <c r="V288" s="221">
        <f>SUM(V289:V290)</f>
        <v>46.43</v>
      </c>
      <c r="W288" s="221"/>
      <c r="X288" s="221"/>
      <c r="Y288" s="221"/>
      <c r="AG288" t="s">
        <v>136</v>
      </c>
    </row>
    <row r="289" spans="1:60" ht="22.5" outlineLevel="1" x14ac:dyDescent="0.2">
      <c r="A289" s="229">
        <v>63</v>
      </c>
      <c r="B289" s="230" t="s">
        <v>579</v>
      </c>
      <c r="C289" s="247" t="s">
        <v>580</v>
      </c>
      <c r="D289" s="231" t="s">
        <v>333</v>
      </c>
      <c r="E289" s="232">
        <v>219.52706000000001</v>
      </c>
      <c r="F289" s="233"/>
      <c r="G289" s="234">
        <f>ROUND(E289*F289,2)</f>
        <v>0</v>
      </c>
      <c r="H289" s="233"/>
      <c r="I289" s="234">
        <f>ROUND(E289*H289,2)</f>
        <v>0</v>
      </c>
      <c r="J289" s="233"/>
      <c r="K289" s="234">
        <f>ROUND(E289*J289,2)</f>
        <v>0</v>
      </c>
      <c r="L289" s="234">
        <v>21</v>
      </c>
      <c r="M289" s="234">
        <f>G289*(1+L289/100)</f>
        <v>0</v>
      </c>
      <c r="N289" s="232">
        <v>0</v>
      </c>
      <c r="O289" s="232">
        <f>ROUND(E289*N289,2)</f>
        <v>0</v>
      </c>
      <c r="P289" s="232">
        <v>0</v>
      </c>
      <c r="Q289" s="232">
        <f>ROUND(E289*P289,2)</f>
        <v>0</v>
      </c>
      <c r="R289" s="234" t="s">
        <v>354</v>
      </c>
      <c r="S289" s="234" t="s">
        <v>140</v>
      </c>
      <c r="T289" s="235" t="s">
        <v>140</v>
      </c>
      <c r="U289" s="220">
        <v>0.21149999999999999</v>
      </c>
      <c r="V289" s="220">
        <f>ROUND(E289*U289,2)</f>
        <v>46.43</v>
      </c>
      <c r="W289" s="220"/>
      <c r="X289" s="220" t="s">
        <v>174</v>
      </c>
      <c r="Y289" s="220" t="s">
        <v>143</v>
      </c>
      <c r="Z289" s="210"/>
      <c r="AA289" s="210"/>
      <c r="AB289" s="210"/>
      <c r="AC289" s="210"/>
      <c r="AD289" s="210"/>
      <c r="AE289" s="210"/>
      <c r="AF289" s="210"/>
      <c r="AG289" s="210" t="s">
        <v>175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">
      <c r="A290" s="217"/>
      <c r="B290" s="218"/>
      <c r="C290" s="261" t="s">
        <v>581</v>
      </c>
      <c r="D290" s="260"/>
      <c r="E290" s="260"/>
      <c r="F290" s="260"/>
      <c r="G290" s="260"/>
      <c r="H290" s="220"/>
      <c r="I290" s="220"/>
      <c r="J290" s="220"/>
      <c r="K290" s="220"/>
      <c r="L290" s="220"/>
      <c r="M290" s="220"/>
      <c r="N290" s="219"/>
      <c r="O290" s="219"/>
      <c r="P290" s="219"/>
      <c r="Q290" s="219"/>
      <c r="R290" s="220"/>
      <c r="S290" s="220"/>
      <c r="T290" s="220"/>
      <c r="U290" s="220"/>
      <c r="V290" s="220"/>
      <c r="W290" s="220"/>
      <c r="X290" s="220"/>
      <c r="Y290" s="220"/>
      <c r="Z290" s="210"/>
      <c r="AA290" s="210"/>
      <c r="AB290" s="210"/>
      <c r="AC290" s="210"/>
      <c r="AD290" s="210"/>
      <c r="AE290" s="210"/>
      <c r="AF290" s="210"/>
      <c r="AG290" s="210" t="s">
        <v>212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x14ac:dyDescent="0.2">
      <c r="A291" s="222" t="s">
        <v>135</v>
      </c>
      <c r="B291" s="223" t="s">
        <v>100</v>
      </c>
      <c r="C291" s="246" t="s">
        <v>101</v>
      </c>
      <c r="D291" s="224"/>
      <c r="E291" s="225"/>
      <c r="F291" s="226"/>
      <c r="G291" s="226">
        <f>SUMIF(AG292:AG300,"&lt;&gt;NOR",G292:G300)</f>
        <v>0</v>
      </c>
      <c r="H291" s="226"/>
      <c r="I291" s="226">
        <f>SUM(I292:I300)</f>
        <v>0</v>
      </c>
      <c r="J291" s="226"/>
      <c r="K291" s="226">
        <f>SUM(K292:K300)</f>
        <v>0</v>
      </c>
      <c r="L291" s="226"/>
      <c r="M291" s="226">
        <f>SUM(M292:M300)</f>
        <v>0</v>
      </c>
      <c r="N291" s="225"/>
      <c r="O291" s="225">
        <f>SUM(O292:O300)</f>
        <v>0.03</v>
      </c>
      <c r="P291" s="225"/>
      <c r="Q291" s="225">
        <f>SUM(Q292:Q300)</f>
        <v>0.02</v>
      </c>
      <c r="R291" s="226"/>
      <c r="S291" s="226"/>
      <c r="T291" s="227"/>
      <c r="U291" s="221"/>
      <c r="V291" s="221">
        <f>SUM(V292:V300)</f>
        <v>2.93</v>
      </c>
      <c r="W291" s="221"/>
      <c r="X291" s="221"/>
      <c r="Y291" s="221"/>
      <c r="AG291" t="s">
        <v>136</v>
      </c>
    </row>
    <row r="292" spans="1:60" ht="22.5" outlineLevel="1" x14ac:dyDescent="0.2">
      <c r="A292" s="229">
        <v>64</v>
      </c>
      <c r="B292" s="230" t="s">
        <v>586</v>
      </c>
      <c r="C292" s="247" t="s">
        <v>587</v>
      </c>
      <c r="D292" s="231" t="s">
        <v>386</v>
      </c>
      <c r="E292" s="232">
        <v>2</v>
      </c>
      <c r="F292" s="233"/>
      <c r="G292" s="234">
        <f>ROUND(E292*F292,2)</f>
        <v>0</v>
      </c>
      <c r="H292" s="233"/>
      <c r="I292" s="234">
        <f>ROUND(E292*H292,2)</f>
        <v>0</v>
      </c>
      <c r="J292" s="233"/>
      <c r="K292" s="234">
        <f>ROUND(E292*J292,2)</f>
        <v>0</v>
      </c>
      <c r="L292" s="234">
        <v>21</v>
      </c>
      <c r="M292" s="234">
        <f>G292*(1+L292/100)</f>
        <v>0</v>
      </c>
      <c r="N292" s="232">
        <v>2.9099999999999998E-3</v>
      </c>
      <c r="O292" s="232">
        <f>ROUND(E292*N292,2)</f>
        <v>0.01</v>
      </c>
      <c r="P292" s="232">
        <v>0</v>
      </c>
      <c r="Q292" s="232">
        <f>ROUND(E292*P292,2)</f>
        <v>0</v>
      </c>
      <c r="R292" s="234" t="s">
        <v>588</v>
      </c>
      <c r="S292" s="234" t="s">
        <v>140</v>
      </c>
      <c r="T292" s="235" t="s">
        <v>140</v>
      </c>
      <c r="U292" s="220">
        <v>0.29399999999999998</v>
      </c>
      <c r="V292" s="220">
        <f>ROUND(E292*U292,2)</f>
        <v>0.59</v>
      </c>
      <c r="W292" s="220"/>
      <c r="X292" s="220" t="s">
        <v>174</v>
      </c>
      <c r="Y292" s="220" t="s">
        <v>143</v>
      </c>
      <c r="Z292" s="210"/>
      <c r="AA292" s="210"/>
      <c r="AB292" s="210"/>
      <c r="AC292" s="210"/>
      <c r="AD292" s="210"/>
      <c r="AE292" s="210"/>
      <c r="AF292" s="210"/>
      <c r="AG292" s="210" t="s">
        <v>585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62" t="s">
        <v>756</v>
      </c>
      <c r="D293" s="254"/>
      <c r="E293" s="255">
        <v>2</v>
      </c>
      <c r="F293" s="220"/>
      <c r="G293" s="220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214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ht="22.5" outlineLevel="1" x14ac:dyDescent="0.2">
      <c r="A294" s="229">
        <v>65</v>
      </c>
      <c r="B294" s="230" t="s">
        <v>590</v>
      </c>
      <c r="C294" s="247" t="s">
        <v>591</v>
      </c>
      <c r="D294" s="231" t="s">
        <v>386</v>
      </c>
      <c r="E294" s="232">
        <v>6</v>
      </c>
      <c r="F294" s="233"/>
      <c r="G294" s="234">
        <f>ROUND(E294*F294,2)</f>
        <v>0</v>
      </c>
      <c r="H294" s="233"/>
      <c r="I294" s="234">
        <f>ROUND(E294*H294,2)</f>
        <v>0</v>
      </c>
      <c r="J294" s="233"/>
      <c r="K294" s="234">
        <f>ROUND(E294*J294,2)</f>
        <v>0</v>
      </c>
      <c r="L294" s="234">
        <v>21</v>
      </c>
      <c r="M294" s="234">
        <f>G294*(1+L294/100)</f>
        <v>0</v>
      </c>
      <c r="N294" s="232">
        <v>3.1199999999999999E-3</v>
      </c>
      <c r="O294" s="232">
        <f>ROUND(E294*N294,2)</f>
        <v>0.02</v>
      </c>
      <c r="P294" s="232">
        <v>0</v>
      </c>
      <c r="Q294" s="232">
        <f>ROUND(E294*P294,2)</f>
        <v>0</v>
      </c>
      <c r="R294" s="234" t="s">
        <v>588</v>
      </c>
      <c r="S294" s="234" t="s">
        <v>140</v>
      </c>
      <c r="T294" s="235" t="s">
        <v>140</v>
      </c>
      <c r="U294" s="220">
        <v>0.29399999999999998</v>
      </c>
      <c r="V294" s="220">
        <f>ROUND(E294*U294,2)</f>
        <v>1.76</v>
      </c>
      <c r="W294" s="220"/>
      <c r="X294" s="220" t="s">
        <v>174</v>
      </c>
      <c r="Y294" s="220" t="s">
        <v>143</v>
      </c>
      <c r="Z294" s="210"/>
      <c r="AA294" s="210"/>
      <c r="AB294" s="210"/>
      <c r="AC294" s="210"/>
      <c r="AD294" s="210"/>
      <c r="AE294" s="210"/>
      <c r="AF294" s="210"/>
      <c r="AG294" s="210" t="s">
        <v>585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">
      <c r="A295" s="217"/>
      <c r="B295" s="218"/>
      <c r="C295" s="262" t="s">
        <v>757</v>
      </c>
      <c r="D295" s="254"/>
      <c r="E295" s="255">
        <v>6</v>
      </c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214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29">
        <v>66</v>
      </c>
      <c r="B296" s="230" t="s">
        <v>596</v>
      </c>
      <c r="C296" s="247" t="s">
        <v>597</v>
      </c>
      <c r="D296" s="231" t="s">
        <v>386</v>
      </c>
      <c r="E296" s="232">
        <v>8</v>
      </c>
      <c r="F296" s="233"/>
      <c r="G296" s="234">
        <f>ROUND(E296*F296,2)</f>
        <v>0</v>
      </c>
      <c r="H296" s="233"/>
      <c r="I296" s="234">
        <f>ROUND(E296*H296,2)</f>
        <v>0</v>
      </c>
      <c r="J296" s="233"/>
      <c r="K296" s="234">
        <f>ROUND(E296*J296,2)</f>
        <v>0</v>
      </c>
      <c r="L296" s="234">
        <v>21</v>
      </c>
      <c r="M296" s="234">
        <f>G296*(1+L296/100)</f>
        <v>0</v>
      </c>
      <c r="N296" s="232">
        <v>0</v>
      </c>
      <c r="O296" s="232">
        <f>ROUND(E296*N296,2)</f>
        <v>0</v>
      </c>
      <c r="P296" s="232">
        <v>2.2599999999999999E-3</v>
      </c>
      <c r="Q296" s="232">
        <f>ROUND(E296*P296,2)</f>
        <v>0.02</v>
      </c>
      <c r="R296" s="234" t="s">
        <v>588</v>
      </c>
      <c r="S296" s="234" t="s">
        <v>140</v>
      </c>
      <c r="T296" s="235" t="s">
        <v>140</v>
      </c>
      <c r="U296" s="220">
        <v>5.7500000000000002E-2</v>
      </c>
      <c r="V296" s="220">
        <f>ROUND(E296*U296,2)</f>
        <v>0.46</v>
      </c>
      <c r="W296" s="220"/>
      <c r="X296" s="220" t="s">
        <v>174</v>
      </c>
      <c r="Y296" s="220" t="s">
        <v>143</v>
      </c>
      <c r="Z296" s="210"/>
      <c r="AA296" s="210"/>
      <c r="AB296" s="210"/>
      <c r="AC296" s="210"/>
      <c r="AD296" s="210"/>
      <c r="AE296" s="210"/>
      <c r="AF296" s="210"/>
      <c r="AG296" s="210" t="s">
        <v>585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">
      <c r="A297" s="217"/>
      <c r="B297" s="218"/>
      <c r="C297" s="262" t="s">
        <v>756</v>
      </c>
      <c r="D297" s="254"/>
      <c r="E297" s="255">
        <v>2</v>
      </c>
      <c r="F297" s="220"/>
      <c r="G297" s="220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214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">
      <c r="A298" s="217"/>
      <c r="B298" s="218"/>
      <c r="C298" s="262" t="s">
        <v>757</v>
      </c>
      <c r="D298" s="254"/>
      <c r="E298" s="255">
        <v>6</v>
      </c>
      <c r="F298" s="220"/>
      <c r="G298" s="220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20"/>
      <c r="Z298" s="210"/>
      <c r="AA298" s="210"/>
      <c r="AB298" s="210"/>
      <c r="AC298" s="210"/>
      <c r="AD298" s="210"/>
      <c r="AE298" s="210"/>
      <c r="AF298" s="210"/>
      <c r="AG298" s="210" t="s">
        <v>214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29">
        <v>67</v>
      </c>
      <c r="B299" s="230" t="s">
        <v>600</v>
      </c>
      <c r="C299" s="247" t="s">
        <v>601</v>
      </c>
      <c r="D299" s="231" t="s">
        <v>333</v>
      </c>
      <c r="E299" s="232">
        <v>2.4539999999999999E-2</v>
      </c>
      <c r="F299" s="233"/>
      <c r="G299" s="234">
        <f>ROUND(E299*F299,2)</f>
        <v>0</v>
      </c>
      <c r="H299" s="233"/>
      <c r="I299" s="234">
        <f>ROUND(E299*H299,2)</f>
        <v>0</v>
      </c>
      <c r="J299" s="233"/>
      <c r="K299" s="234">
        <f>ROUND(E299*J299,2)</f>
        <v>0</v>
      </c>
      <c r="L299" s="234">
        <v>21</v>
      </c>
      <c r="M299" s="234">
        <f>G299*(1+L299/100)</f>
        <v>0</v>
      </c>
      <c r="N299" s="232">
        <v>0</v>
      </c>
      <c r="O299" s="232">
        <f>ROUND(E299*N299,2)</f>
        <v>0</v>
      </c>
      <c r="P299" s="232">
        <v>0</v>
      </c>
      <c r="Q299" s="232">
        <f>ROUND(E299*P299,2)</f>
        <v>0</v>
      </c>
      <c r="R299" s="234" t="s">
        <v>588</v>
      </c>
      <c r="S299" s="234" t="s">
        <v>140</v>
      </c>
      <c r="T299" s="235" t="s">
        <v>140</v>
      </c>
      <c r="U299" s="220">
        <v>4.7370000000000001</v>
      </c>
      <c r="V299" s="220">
        <f>ROUND(E299*U299,2)</f>
        <v>0.12</v>
      </c>
      <c r="W299" s="220"/>
      <c r="X299" s="220" t="s">
        <v>174</v>
      </c>
      <c r="Y299" s="220" t="s">
        <v>143</v>
      </c>
      <c r="Z299" s="210"/>
      <c r="AA299" s="210"/>
      <c r="AB299" s="210"/>
      <c r="AC299" s="210"/>
      <c r="AD299" s="210"/>
      <c r="AE299" s="210"/>
      <c r="AF299" s="210"/>
      <c r="AG299" s="210" t="s">
        <v>585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2" x14ac:dyDescent="0.2">
      <c r="A300" s="217"/>
      <c r="B300" s="218"/>
      <c r="C300" s="261" t="s">
        <v>602</v>
      </c>
      <c r="D300" s="260"/>
      <c r="E300" s="260"/>
      <c r="F300" s="260"/>
      <c r="G300" s="260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20"/>
      <c r="Z300" s="210"/>
      <c r="AA300" s="210"/>
      <c r="AB300" s="210"/>
      <c r="AC300" s="210"/>
      <c r="AD300" s="210"/>
      <c r="AE300" s="210"/>
      <c r="AF300" s="210"/>
      <c r="AG300" s="210" t="s">
        <v>212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x14ac:dyDescent="0.2">
      <c r="A301" s="222" t="s">
        <v>135</v>
      </c>
      <c r="B301" s="223" t="s">
        <v>102</v>
      </c>
      <c r="C301" s="246" t="s">
        <v>103</v>
      </c>
      <c r="D301" s="224"/>
      <c r="E301" s="225"/>
      <c r="F301" s="226"/>
      <c r="G301" s="226">
        <f>SUMIF(AG302:AG311,"&lt;&gt;NOR",G302:G311)</f>
        <v>0</v>
      </c>
      <c r="H301" s="226"/>
      <c r="I301" s="226">
        <f>SUM(I302:I311)</f>
        <v>0</v>
      </c>
      <c r="J301" s="226"/>
      <c r="K301" s="226">
        <f>SUM(K302:K311)</f>
        <v>0</v>
      </c>
      <c r="L301" s="226"/>
      <c r="M301" s="226">
        <f>SUM(M302:M311)</f>
        <v>0</v>
      </c>
      <c r="N301" s="225"/>
      <c r="O301" s="225">
        <f>SUM(O302:O311)</f>
        <v>2.0599999999999996</v>
      </c>
      <c r="P301" s="225"/>
      <c r="Q301" s="225">
        <f>SUM(Q302:Q311)</f>
        <v>0</v>
      </c>
      <c r="R301" s="226"/>
      <c r="S301" s="226"/>
      <c r="T301" s="227"/>
      <c r="U301" s="221"/>
      <c r="V301" s="221">
        <f>SUM(V302:V311)</f>
        <v>7.8599999999999994</v>
      </c>
      <c r="W301" s="221"/>
      <c r="X301" s="221"/>
      <c r="Y301" s="221"/>
      <c r="AG301" t="s">
        <v>136</v>
      </c>
    </row>
    <row r="302" spans="1:60" outlineLevel="1" x14ac:dyDescent="0.2">
      <c r="A302" s="239">
        <v>68</v>
      </c>
      <c r="B302" s="240" t="s">
        <v>603</v>
      </c>
      <c r="C302" s="250" t="s">
        <v>604</v>
      </c>
      <c r="D302" s="241" t="s">
        <v>386</v>
      </c>
      <c r="E302" s="242">
        <v>10</v>
      </c>
      <c r="F302" s="243"/>
      <c r="G302" s="244">
        <f>ROUND(E302*F302,2)</f>
        <v>0</v>
      </c>
      <c r="H302" s="243"/>
      <c r="I302" s="244">
        <f>ROUND(E302*H302,2)</f>
        <v>0</v>
      </c>
      <c r="J302" s="243"/>
      <c r="K302" s="244">
        <f>ROUND(E302*J302,2)</f>
        <v>0</v>
      </c>
      <c r="L302" s="244">
        <v>21</v>
      </c>
      <c r="M302" s="244">
        <f>G302*(1+L302/100)</f>
        <v>0</v>
      </c>
      <c r="N302" s="242">
        <v>0</v>
      </c>
      <c r="O302" s="242">
        <f>ROUND(E302*N302,2)</f>
        <v>0</v>
      </c>
      <c r="P302" s="242">
        <v>0</v>
      </c>
      <c r="Q302" s="242">
        <f>ROUND(E302*P302,2)</f>
        <v>0</v>
      </c>
      <c r="R302" s="244"/>
      <c r="S302" s="244" t="s">
        <v>140</v>
      </c>
      <c r="T302" s="245" t="s">
        <v>140</v>
      </c>
      <c r="U302" s="220">
        <v>0.13552</v>
      </c>
      <c r="V302" s="220">
        <f>ROUND(E302*U302,2)</f>
        <v>1.36</v>
      </c>
      <c r="W302" s="220"/>
      <c r="X302" s="220" t="s">
        <v>174</v>
      </c>
      <c r="Y302" s="220" t="s">
        <v>143</v>
      </c>
      <c r="Z302" s="210"/>
      <c r="AA302" s="210"/>
      <c r="AB302" s="210"/>
      <c r="AC302" s="210"/>
      <c r="AD302" s="210"/>
      <c r="AE302" s="210"/>
      <c r="AF302" s="210"/>
      <c r="AG302" s="210" t="s">
        <v>175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39">
        <v>69</v>
      </c>
      <c r="B303" s="240" t="s">
        <v>607</v>
      </c>
      <c r="C303" s="250" t="s">
        <v>608</v>
      </c>
      <c r="D303" s="241" t="s">
        <v>386</v>
      </c>
      <c r="E303" s="242">
        <v>10</v>
      </c>
      <c r="F303" s="243"/>
      <c r="G303" s="244">
        <f>ROUND(E303*F303,2)</f>
        <v>0</v>
      </c>
      <c r="H303" s="243"/>
      <c r="I303" s="244">
        <f>ROUND(E303*H303,2)</f>
        <v>0</v>
      </c>
      <c r="J303" s="243"/>
      <c r="K303" s="244">
        <f>ROUND(E303*J303,2)</f>
        <v>0</v>
      </c>
      <c r="L303" s="244">
        <v>21</v>
      </c>
      <c r="M303" s="244">
        <f>G303*(1+L303/100)</f>
        <v>0</v>
      </c>
      <c r="N303" s="242">
        <v>0.20474999999999999</v>
      </c>
      <c r="O303" s="242">
        <f>ROUND(E303*N303,2)</f>
        <v>2.0499999999999998</v>
      </c>
      <c r="P303" s="242">
        <v>0</v>
      </c>
      <c r="Q303" s="242">
        <f>ROUND(E303*P303,2)</f>
        <v>0</v>
      </c>
      <c r="R303" s="244"/>
      <c r="S303" s="244" t="s">
        <v>140</v>
      </c>
      <c r="T303" s="245" t="s">
        <v>140</v>
      </c>
      <c r="U303" s="220">
        <v>9.8000000000000004E-2</v>
      </c>
      <c r="V303" s="220">
        <f>ROUND(E303*U303,2)</f>
        <v>0.98</v>
      </c>
      <c r="W303" s="220"/>
      <c r="X303" s="220" t="s">
        <v>174</v>
      </c>
      <c r="Y303" s="220" t="s">
        <v>143</v>
      </c>
      <c r="Z303" s="210"/>
      <c r="AA303" s="210"/>
      <c r="AB303" s="210"/>
      <c r="AC303" s="210"/>
      <c r="AD303" s="210"/>
      <c r="AE303" s="210"/>
      <c r="AF303" s="210"/>
      <c r="AG303" s="210" t="s">
        <v>175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39">
        <v>70</v>
      </c>
      <c r="B304" s="240" t="s">
        <v>609</v>
      </c>
      <c r="C304" s="250" t="s">
        <v>610</v>
      </c>
      <c r="D304" s="241" t="s">
        <v>386</v>
      </c>
      <c r="E304" s="242">
        <v>10</v>
      </c>
      <c r="F304" s="243"/>
      <c r="G304" s="244">
        <f>ROUND(E304*F304,2)</f>
        <v>0</v>
      </c>
      <c r="H304" s="243"/>
      <c r="I304" s="244">
        <f>ROUND(E304*H304,2)</f>
        <v>0</v>
      </c>
      <c r="J304" s="243"/>
      <c r="K304" s="244">
        <f>ROUND(E304*J304,2)</f>
        <v>0</v>
      </c>
      <c r="L304" s="244">
        <v>21</v>
      </c>
      <c r="M304" s="244">
        <f>G304*(1+L304/100)</f>
        <v>0</v>
      </c>
      <c r="N304" s="242">
        <v>6.0000000000000002E-5</v>
      </c>
      <c r="O304" s="242">
        <f>ROUND(E304*N304,2)</f>
        <v>0</v>
      </c>
      <c r="P304" s="242">
        <v>0</v>
      </c>
      <c r="Q304" s="242">
        <f>ROUND(E304*P304,2)</f>
        <v>0</v>
      </c>
      <c r="R304" s="244"/>
      <c r="S304" s="244" t="s">
        <v>140</v>
      </c>
      <c r="T304" s="245" t="s">
        <v>140</v>
      </c>
      <c r="U304" s="220">
        <v>2.5999999999999999E-2</v>
      </c>
      <c r="V304" s="220">
        <f>ROUND(E304*U304,2)</f>
        <v>0.26</v>
      </c>
      <c r="W304" s="220"/>
      <c r="X304" s="220" t="s">
        <v>174</v>
      </c>
      <c r="Y304" s="220" t="s">
        <v>143</v>
      </c>
      <c r="Z304" s="210"/>
      <c r="AA304" s="210"/>
      <c r="AB304" s="210"/>
      <c r="AC304" s="210"/>
      <c r="AD304" s="210"/>
      <c r="AE304" s="210"/>
      <c r="AF304" s="210"/>
      <c r="AG304" s="210" t="s">
        <v>175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39">
        <v>71</v>
      </c>
      <c r="B305" s="240" t="s">
        <v>611</v>
      </c>
      <c r="C305" s="250" t="s">
        <v>612</v>
      </c>
      <c r="D305" s="241" t="s">
        <v>386</v>
      </c>
      <c r="E305" s="242">
        <v>10</v>
      </c>
      <c r="F305" s="243"/>
      <c r="G305" s="244">
        <f>ROUND(E305*F305,2)</f>
        <v>0</v>
      </c>
      <c r="H305" s="243"/>
      <c r="I305" s="244">
        <f>ROUND(E305*H305,2)</f>
        <v>0</v>
      </c>
      <c r="J305" s="243"/>
      <c r="K305" s="244">
        <f>ROUND(E305*J305,2)</f>
        <v>0</v>
      </c>
      <c r="L305" s="244">
        <v>21</v>
      </c>
      <c r="M305" s="244">
        <f>G305*(1+L305/100)</f>
        <v>0</v>
      </c>
      <c r="N305" s="242">
        <v>0</v>
      </c>
      <c r="O305" s="242">
        <f>ROUND(E305*N305,2)</f>
        <v>0</v>
      </c>
      <c r="P305" s="242">
        <v>0</v>
      </c>
      <c r="Q305" s="242">
        <f>ROUND(E305*P305,2)</f>
        <v>0</v>
      </c>
      <c r="R305" s="244"/>
      <c r="S305" s="244" t="s">
        <v>140</v>
      </c>
      <c r="T305" s="245" t="s">
        <v>140</v>
      </c>
      <c r="U305" s="220">
        <v>0.16200000000000001</v>
      </c>
      <c r="V305" s="220">
        <f>ROUND(E305*U305,2)</f>
        <v>1.62</v>
      </c>
      <c r="W305" s="220"/>
      <c r="X305" s="220" t="s">
        <v>174</v>
      </c>
      <c r="Y305" s="220" t="s">
        <v>143</v>
      </c>
      <c r="Z305" s="210"/>
      <c r="AA305" s="210"/>
      <c r="AB305" s="210"/>
      <c r="AC305" s="210"/>
      <c r="AD305" s="210"/>
      <c r="AE305" s="210"/>
      <c r="AF305" s="210"/>
      <c r="AG305" s="210" t="s">
        <v>175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39">
        <v>72</v>
      </c>
      <c r="B306" s="240" t="s">
        <v>615</v>
      </c>
      <c r="C306" s="250" t="s">
        <v>616</v>
      </c>
      <c r="D306" s="241" t="s">
        <v>263</v>
      </c>
      <c r="E306" s="242">
        <v>10</v>
      </c>
      <c r="F306" s="243"/>
      <c r="G306" s="244">
        <f>ROUND(E306*F306,2)</f>
        <v>0</v>
      </c>
      <c r="H306" s="243"/>
      <c r="I306" s="244">
        <f>ROUND(E306*H306,2)</f>
        <v>0</v>
      </c>
      <c r="J306" s="243"/>
      <c r="K306" s="244">
        <f>ROUND(E306*J306,2)</f>
        <v>0</v>
      </c>
      <c r="L306" s="244">
        <v>21</v>
      </c>
      <c r="M306" s="244">
        <f>G306*(1+L306/100)</f>
        <v>0</v>
      </c>
      <c r="N306" s="242">
        <v>0</v>
      </c>
      <c r="O306" s="242">
        <f>ROUND(E306*N306,2)</f>
        <v>0</v>
      </c>
      <c r="P306" s="242">
        <v>0</v>
      </c>
      <c r="Q306" s="242">
        <f>ROUND(E306*P306,2)</f>
        <v>0</v>
      </c>
      <c r="R306" s="244"/>
      <c r="S306" s="244" t="s">
        <v>140</v>
      </c>
      <c r="T306" s="245" t="s">
        <v>140</v>
      </c>
      <c r="U306" s="220">
        <v>0.17699999999999999</v>
      </c>
      <c r="V306" s="220">
        <f>ROUND(E306*U306,2)</f>
        <v>1.77</v>
      </c>
      <c r="W306" s="220"/>
      <c r="X306" s="220" t="s">
        <v>174</v>
      </c>
      <c r="Y306" s="220" t="s">
        <v>143</v>
      </c>
      <c r="Z306" s="210"/>
      <c r="AA306" s="210"/>
      <c r="AB306" s="210"/>
      <c r="AC306" s="210"/>
      <c r="AD306" s="210"/>
      <c r="AE306" s="210"/>
      <c r="AF306" s="210"/>
      <c r="AG306" s="210" t="s">
        <v>175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39">
        <v>73</v>
      </c>
      <c r="B307" s="240" t="s">
        <v>758</v>
      </c>
      <c r="C307" s="250" t="s">
        <v>759</v>
      </c>
      <c r="D307" s="241" t="s">
        <v>439</v>
      </c>
      <c r="E307" s="242">
        <v>1</v>
      </c>
      <c r="F307" s="243"/>
      <c r="G307" s="244">
        <f>ROUND(E307*F307,2)</f>
        <v>0</v>
      </c>
      <c r="H307" s="243"/>
      <c r="I307" s="244">
        <f>ROUND(E307*H307,2)</f>
        <v>0</v>
      </c>
      <c r="J307" s="243"/>
      <c r="K307" s="244">
        <f>ROUND(E307*J307,2)</f>
        <v>0</v>
      </c>
      <c r="L307" s="244">
        <v>21</v>
      </c>
      <c r="M307" s="244">
        <f>G307*(1+L307/100)</f>
        <v>0</v>
      </c>
      <c r="N307" s="242">
        <v>6.8300000000000001E-3</v>
      </c>
      <c r="O307" s="242">
        <f>ROUND(E307*N307,2)</f>
        <v>0.01</v>
      </c>
      <c r="P307" s="242">
        <v>0</v>
      </c>
      <c r="Q307" s="242">
        <f>ROUND(E307*P307,2)</f>
        <v>0</v>
      </c>
      <c r="R307" s="244"/>
      <c r="S307" s="244" t="s">
        <v>140</v>
      </c>
      <c r="T307" s="245" t="s">
        <v>140</v>
      </c>
      <c r="U307" s="220">
        <v>1.841</v>
      </c>
      <c r="V307" s="220">
        <f>ROUND(E307*U307,2)</f>
        <v>1.84</v>
      </c>
      <c r="W307" s="220"/>
      <c r="X307" s="220" t="s">
        <v>174</v>
      </c>
      <c r="Y307" s="220" t="s">
        <v>143</v>
      </c>
      <c r="Z307" s="210"/>
      <c r="AA307" s="210"/>
      <c r="AB307" s="210"/>
      <c r="AC307" s="210"/>
      <c r="AD307" s="210"/>
      <c r="AE307" s="210"/>
      <c r="AF307" s="210"/>
      <c r="AG307" s="210" t="s">
        <v>175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39">
        <v>74</v>
      </c>
      <c r="B308" s="240" t="s">
        <v>621</v>
      </c>
      <c r="C308" s="250" t="s">
        <v>622</v>
      </c>
      <c r="D308" s="241" t="s">
        <v>439</v>
      </c>
      <c r="E308" s="242">
        <v>1</v>
      </c>
      <c r="F308" s="243"/>
      <c r="G308" s="244">
        <f>ROUND(E308*F308,2)</f>
        <v>0</v>
      </c>
      <c r="H308" s="243"/>
      <c r="I308" s="244">
        <f>ROUND(E308*H308,2)</f>
        <v>0</v>
      </c>
      <c r="J308" s="243"/>
      <c r="K308" s="244">
        <f>ROUND(E308*J308,2)</f>
        <v>0</v>
      </c>
      <c r="L308" s="244">
        <v>21</v>
      </c>
      <c r="M308" s="244">
        <f>G308*(1+L308/100)</f>
        <v>0</v>
      </c>
      <c r="N308" s="242">
        <v>0</v>
      </c>
      <c r="O308" s="242">
        <f>ROUND(E308*N308,2)</f>
        <v>0</v>
      </c>
      <c r="P308" s="242">
        <v>0</v>
      </c>
      <c r="Q308" s="242">
        <f>ROUND(E308*P308,2)</f>
        <v>0</v>
      </c>
      <c r="R308" s="244"/>
      <c r="S308" s="244" t="s">
        <v>140</v>
      </c>
      <c r="T308" s="245" t="s">
        <v>140</v>
      </c>
      <c r="U308" s="220">
        <v>0.01</v>
      </c>
      <c r="V308" s="220">
        <f>ROUND(E308*U308,2)</f>
        <v>0.01</v>
      </c>
      <c r="W308" s="220"/>
      <c r="X308" s="220" t="s">
        <v>174</v>
      </c>
      <c r="Y308" s="220" t="s">
        <v>143</v>
      </c>
      <c r="Z308" s="210"/>
      <c r="AA308" s="210"/>
      <c r="AB308" s="210"/>
      <c r="AC308" s="210"/>
      <c r="AD308" s="210"/>
      <c r="AE308" s="210"/>
      <c r="AF308" s="210"/>
      <c r="AG308" s="210" t="s">
        <v>175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39">
        <v>75</v>
      </c>
      <c r="B309" s="240" t="s">
        <v>623</v>
      </c>
      <c r="C309" s="250" t="s">
        <v>624</v>
      </c>
      <c r="D309" s="241" t="s">
        <v>439</v>
      </c>
      <c r="E309" s="242">
        <v>1</v>
      </c>
      <c r="F309" s="243"/>
      <c r="G309" s="244">
        <f>ROUND(E309*F309,2)</f>
        <v>0</v>
      </c>
      <c r="H309" s="243"/>
      <c r="I309" s="244">
        <f>ROUND(E309*H309,2)</f>
        <v>0</v>
      </c>
      <c r="J309" s="243"/>
      <c r="K309" s="244">
        <f>ROUND(E309*J309,2)</f>
        <v>0</v>
      </c>
      <c r="L309" s="244">
        <v>21</v>
      </c>
      <c r="M309" s="244">
        <f>G309*(1+L309/100)</f>
        <v>0</v>
      </c>
      <c r="N309" s="242">
        <v>0</v>
      </c>
      <c r="O309" s="242">
        <f>ROUND(E309*N309,2)</f>
        <v>0</v>
      </c>
      <c r="P309" s="242">
        <v>0</v>
      </c>
      <c r="Q309" s="242">
        <f>ROUND(E309*P309,2)</f>
        <v>0</v>
      </c>
      <c r="R309" s="244"/>
      <c r="S309" s="244" t="s">
        <v>140</v>
      </c>
      <c r="T309" s="245" t="s">
        <v>140</v>
      </c>
      <c r="U309" s="220">
        <v>1.6E-2</v>
      </c>
      <c r="V309" s="220">
        <f>ROUND(E309*U309,2)</f>
        <v>0.02</v>
      </c>
      <c r="W309" s="220"/>
      <c r="X309" s="220" t="s">
        <v>174</v>
      </c>
      <c r="Y309" s="220" t="s">
        <v>143</v>
      </c>
      <c r="Z309" s="210"/>
      <c r="AA309" s="210"/>
      <c r="AB309" s="210"/>
      <c r="AC309" s="210"/>
      <c r="AD309" s="210"/>
      <c r="AE309" s="210"/>
      <c r="AF309" s="210"/>
      <c r="AG309" s="210" t="s">
        <v>175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29">
        <v>76</v>
      </c>
      <c r="B310" s="230" t="s">
        <v>625</v>
      </c>
      <c r="C310" s="247" t="s">
        <v>626</v>
      </c>
      <c r="D310" s="231" t="s">
        <v>199</v>
      </c>
      <c r="E310" s="232">
        <v>1</v>
      </c>
      <c r="F310" s="233"/>
      <c r="G310" s="234">
        <f>ROUND(E310*F310,2)</f>
        <v>0</v>
      </c>
      <c r="H310" s="233"/>
      <c r="I310" s="234">
        <f>ROUND(E310*H310,2)</f>
        <v>0</v>
      </c>
      <c r="J310" s="233"/>
      <c r="K310" s="234">
        <f>ROUND(E310*J310,2)</f>
        <v>0</v>
      </c>
      <c r="L310" s="234">
        <v>21</v>
      </c>
      <c r="M310" s="234">
        <f>G310*(1+L310/100)</f>
        <v>0</v>
      </c>
      <c r="N310" s="232">
        <v>0</v>
      </c>
      <c r="O310" s="232">
        <f>ROUND(E310*N310,2)</f>
        <v>0</v>
      </c>
      <c r="P310" s="232">
        <v>0</v>
      </c>
      <c r="Q310" s="232">
        <f>ROUND(E310*P310,2)</f>
        <v>0</v>
      </c>
      <c r="R310" s="234"/>
      <c r="S310" s="234" t="s">
        <v>173</v>
      </c>
      <c r="T310" s="235" t="s">
        <v>141</v>
      </c>
      <c r="U310" s="220">
        <v>0</v>
      </c>
      <c r="V310" s="220">
        <f>ROUND(E310*U310,2)</f>
        <v>0</v>
      </c>
      <c r="W310" s="220"/>
      <c r="X310" s="220" t="s">
        <v>340</v>
      </c>
      <c r="Y310" s="220" t="s">
        <v>143</v>
      </c>
      <c r="Z310" s="210"/>
      <c r="AA310" s="210"/>
      <c r="AB310" s="210"/>
      <c r="AC310" s="210"/>
      <c r="AD310" s="210"/>
      <c r="AE310" s="210"/>
      <c r="AF310" s="210"/>
      <c r="AG310" s="210" t="s">
        <v>627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2" x14ac:dyDescent="0.2">
      <c r="A311" s="217"/>
      <c r="B311" s="218"/>
      <c r="C311" s="248" t="s">
        <v>760</v>
      </c>
      <c r="D311" s="236"/>
      <c r="E311" s="236"/>
      <c r="F311" s="236"/>
      <c r="G311" s="236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20"/>
      <c r="Z311" s="210"/>
      <c r="AA311" s="210"/>
      <c r="AB311" s="210"/>
      <c r="AC311" s="210"/>
      <c r="AD311" s="210"/>
      <c r="AE311" s="210"/>
      <c r="AF311" s="210"/>
      <c r="AG311" s="210" t="s">
        <v>146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x14ac:dyDescent="0.2">
      <c r="A312" s="222" t="s">
        <v>135</v>
      </c>
      <c r="B312" s="223" t="s">
        <v>104</v>
      </c>
      <c r="C312" s="246" t="s">
        <v>105</v>
      </c>
      <c r="D312" s="224"/>
      <c r="E312" s="225"/>
      <c r="F312" s="226"/>
      <c r="G312" s="226">
        <f>SUMIF(AG313:AG327,"&lt;&gt;NOR",G313:G327)</f>
        <v>0</v>
      </c>
      <c r="H312" s="226"/>
      <c r="I312" s="226">
        <f>SUM(I313:I327)</f>
        <v>0</v>
      </c>
      <c r="J312" s="226"/>
      <c r="K312" s="226">
        <f>SUM(K313:K327)</f>
        <v>0</v>
      </c>
      <c r="L312" s="226"/>
      <c r="M312" s="226">
        <f>SUM(M313:M327)</f>
        <v>0</v>
      </c>
      <c r="N312" s="225"/>
      <c r="O312" s="225">
        <f>SUM(O313:O327)</f>
        <v>0.01</v>
      </c>
      <c r="P312" s="225"/>
      <c r="Q312" s="225">
        <f>SUM(Q313:Q327)</f>
        <v>0</v>
      </c>
      <c r="R312" s="226"/>
      <c r="S312" s="226"/>
      <c r="T312" s="227"/>
      <c r="U312" s="221"/>
      <c r="V312" s="221">
        <f>SUM(V313:V327)</f>
        <v>15.09</v>
      </c>
      <c r="W312" s="221"/>
      <c r="X312" s="221"/>
      <c r="Y312" s="221"/>
      <c r="AG312" t="s">
        <v>136</v>
      </c>
    </row>
    <row r="313" spans="1:60" outlineLevel="1" x14ac:dyDescent="0.2">
      <c r="A313" s="239">
        <v>77</v>
      </c>
      <c r="B313" s="240" t="s">
        <v>628</v>
      </c>
      <c r="C313" s="250" t="s">
        <v>629</v>
      </c>
      <c r="D313" s="241" t="s">
        <v>386</v>
      </c>
      <c r="E313" s="242">
        <v>15</v>
      </c>
      <c r="F313" s="243"/>
      <c r="G313" s="244">
        <f>ROUND(E313*F313,2)</f>
        <v>0</v>
      </c>
      <c r="H313" s="243"/>
      <c r="I313" s="244">
        <f>ROUND(E313*H313,2)</f>
        <v>0</v>
      </c>
      <c r="J313" s="243"/>
      <c r="K313" s="244">
        <f>ROUND(E313*J313,2)</f>
        <v>0</v>
      </c>
      <c r="L313" s="244">
        <v>21</v>
      </c>
      <c r="M313" s="244">
        <f>G313*(1+L313/100)</f>
        <v>0</v>
      </c>
      <c r="N313" s="242">
        <v>0</v>
      </c>
      <c r="O313" s="242">
        <f>ROUND(E313*N313,2)</f>
        <v>0</v>
      </c>
      <c r="P313" s="242">
        <v>0</v>
      </c>
      <c r="Q313" s="242">
        <f>ROUND(E313*P313,2)</f>
        <v>0</v>
      </c>
      <c r="R313" s="244" t="s">
        <v>630</v>
      </c>
      <c r="S313" s="244" t="s">
        <v>140</v>
      </c>
      <c r="T313" s="245" t="s">
        <v>140</v>
      </c>
      <c r="U313" s="220">
        <v>0.17</v>
      </c>
      <c r="V313" s="220">
        <f>ROUND(E313*U313,2)</f>
        <v>2.5499999999999998</v>
      </c>
      <c r="W313" s="220"/>
      <c r="X313" s="220" t="s">
        <v>174</v>
      </c>
      <c r="Y313" s="220" t="s">
        <v>143</v>
      </c>
      <c r="Z313" s="210"/>
      <c r="AA313" s="210"/>
      <c r="AB313" s="210"/>
      <c r="AC313" s="210"/>
      <c r="AD313" s="210"/>
      <c r="AE313" s="210"/>
      <c r="AF313" s="210"/>
      <c r="AG313" s="210" t="s">
        <v>175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">
      <c r="A314" s="239">
        <v>78</v>
      </c>
      <c r="B314" s="240" t="s">
        <v>631</v>
      </c>
      <c r="C314" s="250" t="s">
        <v>632</v>
      </c>
      <c r="D314" s="241" t="s">
        <v>386</v>
      </c>
      <c r="E314" s="242">
        <v>10</v>
      </c>
      <c r="F314" s="243"/>
      <c r="G314" s="244">
        <f>ROUND(E314*F314,2)</f>
        <v>0</v>
      </c>
      <c r="H314" s="243"/>
      <c r="I314" s="244">
        <f>ROUND(E314*H314,2)</f>
        <v>0</v>
      </c>
      <c r="J314" s="243"/>
      <c r="K314" s="244">
        <f>ROUND(E314*J314,2)</f>
        <v>0</v>
      </c>
      <c r="L314" s="244">
        <v>21</v>
      </c>
      <c r="M314" s="244">
        <f>G314*(1+L314/100)</f>
        <v>0</v>
      </c>
      <c r="N314" s="242">
        <v>0</v>
      </c>
      <c r="O314" s="242">
        <f>ROUND(E314*N314,2)</f>
        <v>0</v>
      </c>
      <c r="P314" s="242">
        <v>0</v>
      </c>
      <c r="Q314" s="242">
        <f>ROUND(E314*P314,2)</f>
        <v>0</v>
      </c>
      <c r="R314" s="244" t="s">
        <v>630</v>
      </c>
      <c r="S314" s="244" t="s">
        <v>140</v>
      </c>
      <c r="T314" s="245" t="s">
        <v>140</v>
      </c>
      <c r="U314" s="220">
        <v>6.8000000000000005E-2</v>
      </c>
      <c r="V314" s="220">
        <f>ROUND(E314*U314,2)</f>
        <v>0.68</v>
      </c>
      <c r="W314" s="220"/>
      <c r="X314" s="220" t="s">
        <v>174</v>
      </c>
      <c r="Y314" s="220" t="s">
        <v>143</v>
      </c>
      <c r="Z314" s="210"/>
      <c r="AA314" s="210"/>
      <c r="AB314" s="210"/>
      <c r="AC314" s="210"/>
      <c r="AD314" s="210"/>
      <c r="AE314" s="210"/>
      <c r="AF314" s="210"/>
      <c r="AG314" s="210" t="s">
        <v>175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39">
        <v>79</v>
      </c>
      <c r="B315" s="240" t="s">
        <v>633</v>
      </c>
      <c r="C315" s="250" t="s">
        <v>634</v>
      </c>
      <c r="D315" s="241" t="s">
        <v>439</v>
      </c>
      <c r="E315" s="242">
        <v>1</v>
      </c>
      <c r="F315" s="243"/>
      <c r="G315" s="244">
        <f>ROUND(E315*F315,2)</f>
        <v>0</v>
      </c>
      <c r="H315" s="243"/>
      <c r="I315" s="244">
        <f>ROUND(E315*H315,2)</f>
        <v>0</v>
      </c>
      <c r="J315" s="243"/>
      <c r="K315" s="244">
        <f>ROUND(E315*J315,2)</f>
        <v>0</v>
      </c>
      <c r="L315" s="244">
        <v>21</v>
      </c>
      <c r="M315" s="244">
        <f>G315*(1+L315/100)</f>
        <v>0</v>
      </c>
      <c r="N315" s="242">
        <v>0</v>
      </c>
      <c r="O315" s="242">
        <f>ROUND(E315*N315,2)</f>
        <v>0</v>
      </c>
      <c r="P315" s="242">
        <v>0</v>
      </c>
      <c r="Q315" s="242">
        <f>ROUND(E315*P315,2)</f>
        <v>0</v>
      </c>
      <c r="R315" s="244" t="s">
        <v>630</v>
      </c>
      <c r="S315" s="244" t="s">
        <v>140</v>
      </c>
      <c r="T315" s="245" t="s">
        <v>140</v>
      </c>
      <c r="U315" s="220">
        <v>0.5</v>
      </c>
      <c r="V315" s="220">
        <f>ROUND(E315*U315,2)</f>
        <v>0.5</v>
      </c>
      <c r="W315" s="220"/>
      <c r="X315" s="220" t="s">
        <v>174</v>
      </c>
      <c r="Y315" s="220" t="s">
        <v>143</v>
      </c>
      <c r="Z315" s="210"/>
      <c r="AA315" s="210"/>
      <c r="AB315" s="210"/>
      <c r="AC315" s="210"/>
      <c r="AD315" s="210"/>
      <c r="AE315" s="210"/>
      <c r="AF315" s="210"/>
      <c r="AG315" s="210" t="s">
        <v>175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39">
        <v>80</v>
      </c>
      <c r="B316" s="240" t="s">
        <v>635</v>
      </c>
      <c r="C316" s="250" t="s">
        <v>636</v>
      </c>
      <c r="D316" s="241" t="s">
        <v>439</v>
      </c>
      <c r="E316" s="242">
        <v>1</v>
      </c>
      <c r="F316" s="243"/>
      <c r="G316" s="244">
        <f>ROUND(E316*F316,2)</f>
        <v>0</v>
      </c>
      <c r="H316" s="243"/>
      <c r="I316" s="244">
        <f>ROUND(E316*H316,2)</f>
        <v>0</v>
      </c>
      <c r="J316" s="243"/>
      <c r="K316" s="244">
        <f>ROUND(E316*J316,2)</f>
        <v>0</v>
      </c>
      <c r="L316" s="244">
        <v>21</v>
      </c>
      <c r="M316" s="244">
        <f>G316*(1+L316/100)</f>
        <v>0</v>
      </c>
      <c r="N316" s="242">
        <v>0</v>
      </c>
      <c r="O316" s="242">
        <f>ROUND(E316*N316,2)</f>
        <v>0</v>
      </c>
      <c r="P316" s="242">
        <v>0</v>
      </c>
      <c r="Q316" s="242">
        <f>ROUND(E316*P316,2)</f>
        <v>0</v>
      </c>
      <c r="R316" s="244" t="s">
        <v>630</v>
      </c>
      <c r="S316" s="244" t="s">
        <v>140</v>
      </c>
      <c r="T316" s="245" t="s">
        <v>140</v>
      </c>
      <c r="U316" s="220">
        <v>0.34</v>
      </c>
      <c r="V316" s="220">
        <f>ROUND(E316*U316,2)</f>
        <v>0.34</v>
      </c>
      <c r="W316" s="220"/>
      <c r="X316" s="220" t="s">
        <v>174</v>
      </c>
      <c r="Y316" s="220" t="s">
        <v>143</v>
      </c>
      <c r="Z316" s="210"/>
      <c r="AA316" s="210"/>
      <c r="AB316" s="210"/>
      <c r="AC316" s="210"/>
      <c r="AD316" s="210"/>
      <c r="AE316" s="210"/>
      <c r="AF316" s="210"/>
      <c r="AG316" s="210" t="s">
        <v>175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39">
        <v>81</v>
      </c>
      <c r="B317" s="240" t="s">
        <v>637</v>
      </c>
      <c r="C317" s="250" t="s">
        <v>638</v>
      </c>
      <c r="D317" s="241" t="s">
        <v>386</v>
      </c>
      <c r="E317" s="242">
        <v>30</v>
      </c>
      <c r="F317" s="243"/>
      <c r="G317" s="244">
        <f>ROUND(E317*F317,2)</f>
        <v>0</v>
      </c>
      <c r="H317" s="243"/>
      <c r="I317" s="244">
        <f>ROUND(E317*H317,2)</f>
        <v>0</v>
      </c>
      <c r="J317" s="243"/>
      <c r="K317" s="244">
        <f>ROUND(E317*J317,2)</f>
        <v>0</v>
      </c>
      <c r="L317" s="244">
        <v>21</v>
      </c>
      <c r="M317" s="244">
        <f>G317*(1+L317/100)</f>
        <v>0</v>
      </c>
      <c r="N317" s="242">
        <v>0</v>
      </c>
      <c r="O317" s="242">
        <f>ROUND(E317*N317,2)</f>
        <v>0</v>
      </c>
      <c r="P317" s="242">
        <v>0</v>
      </c>
      <c r="Q317" s="242">
        <f>ROUND(E317*P317,2)</f>
        <v>0</v>
      </c>
      <c r="R317" s="244" t="s">
        <v>630</v>
      </c>
      <c r="S317" s="244" t="s">
        <v>140</v>
      </c>
      <c r="T317" s="245" t="s">
        <v>140</v>
      </c>
      <c r="U317" s="220">
        <v>9.5000000000000001E-2</v>
      </c>
      <c r="V317" s="220">
        <f>ROUND(E317*U317,2)</f>
        <v>2.85</v>
      </c>
      <c r="W317" s="220"/>
      <c r="X317" s="220" t="s">
        <v>174</v>
      </c>
      <c r="Y317" s="220" t="s">
        <v>143</v>
      </c>
      <c r="Z317" s="210"/>
      <c r="AA317" s="210"/>
      <c r="AB317" s="210"/>
      <c r="AC317" s="210"/>
      <c r="AD317" s="210"/>
      <c r="AE317" s="210"/>
      <c r="AF317" s="210"/>
      <c r="AG317" s="210" t="s">
        <v>175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39">
        <v>82</v>
      </c>
      <c r="B318" s="240" t="s">
        <v>639</v>
      </c>
      <c r="C318" s="250" t="s">
        <v>640</v>
      </c>
      <c r="D318" s="241" t="s">
        <v>439</v>
      </c>
      <c r="E318" s="242">
        <v>3</v>
      </c>
      <c r="F318" s="243"/>
      <c r="G318" s="244">
        <f>ROUND(E318*F318,2)</f>
        <v>0</v>
      </c>
      <c r="H318" s="243"/>
      <c r="I318" s="244">
        <f>ROUND(E318*H318,2)</f>
        <v>0</v>
      </c>
      <c r="J318" s="243"/>
      <c r="K318" s="244">
        <f>ROUND(E318*J318,2)</f>
        <v>0</v>
      </c>
      <c r="L318" s="244">
        <v>21</v>
      </c>
      <c r="M318" s="244">
        <f>G318*(1+L318/100)</f>
        <v>0</v>
      </c>
      <c r="N318" s="242">
        <v>0</v>
      </c>
      <c r="O318" s="242">
        <f>ROUND(E318*N318,2)</f>
        <v>0</v>
      </c>
      <c r="P318" s="242">
        <v>0</v>
      </c>
      <c r="Q318" s="242">
        <f>ROUND(E318*P318,2)</f>
        <v>0</v>
      </c>
      <c r="R318" s="244" t="s">
        <v>630</v>
      </c>
      <c r="S318" s="244" t="s">
        <v>140</v>
      </c>
      <c r="T318" s="245" t="s">
        <v>140</v>
      </c>
      <c r="U318" s="220">
        <v>5.0500000000000003E-2</v>
      </c>
      <c r="V318" s="220">
        <f>ROUND(E318*U318,2)</f>
        <v>0.15</v>
      </c>
      <c r="W318" s="220"/>
      <c r="X318" s="220" t="s">
        <v>174</v>
      </c>
      <c r="Y318" s="220" t="s">
        <v>143</v>
      </c>
      <c r="Z318" s="210"/>
      <c r="AA318" s="210"/>
      <c r="AB318" s="210"/>
      <c r="AC318" s="210"/>
      <c r="AD318" s="210"/>
      <c r="AE318" s="210"/>
      <c r="AF318" s="210"/>
      <c r="AG318" s="210" t="s">
        <v>175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39">
        <v>83</v>
      </c>
      <c r="B319" s="240" t="s">
        <v>641</v>
      </c>
      <c r="C319" s="250" t="s">
        <v>642</v>
      </c>
      <c r="D319" s="241" t="s">
        <v>439</v>
      </c>
      <c r="E319" s="242">
        <v>1</v>
      </c>
      <c r="F319" s="243"/>
      <c r="G319" s="244">
        <f>ROUND(E319*F319,2)</f>
        <v>0</v>
      </c>
      <c r="H319" s="243"/>
      <c r="I319" s="244">
        <f>ROUND(E319*H319,2)</f>
        <v>0</v>
      </c>
      <c r="J319" s="243"/>
      <c r="K319" s="244">
        <f>ROUND(E319*J319,2)</f>
        <v>0</v>
      </c>
      <c r="L319" s="244">
        <v>21</v>
      </c>
      <c r="M319" s="244">
        <f>G319*(1+L319/100)</f>
        <v>0</v>
      </c>
      <c r="N319" s="242">
        <v>0</v>
      </c>
      <c r="O319" s="242">
        <f>ROUND(E319*N319,2)</f>
        <v>0</v>
      </c>
      <c r="P319" s="242">
        <v>0</v>
      </c>
      <c r="Q319" s="242">
        <f>ROUND(E319*P319,2)</f>
        <v>0</v>
      </c>
      <c r="R319" s="244"/>
      <c r="S319" s="244" t="s">
        <v>173</v>
      </c>
      <c r="T319" s="245" t="s">
        <v>141</v>
      </c>
      <c r="U319" s="220">
        <v>0</v>
      </c>
      <c r="V319" s="220">
        <f>ROUND(E319*U319,2)</f>
        <v>0</v>
      </c>
      <c r="W319" s="220"/>
      <c r="X319" s="220" t="s">
        <v>174</v>
      </c>
      <c r="Y319" s="220" t="s">
        <v>143</v>
      </c>
      <c r="Z319" s="210"/>
      <c r="AA319" s="210"/>
      <c r="AB319" s="210"/>
      <c r="AC319" s="210"/>
      <c r="AD319" s="210"/>
      <c r="AE319" s="210"/>
      <c r="AF319" s="210"/>
      <c r="AG319" s="210" t="s">
        <v>175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39">
        <v>84</v>
      </c>
      <c r="B320" s="240" t="s">
        <v>643</v>
      </c>
      <c r="C320" s="250" t="s">
        <v>644</v>
      </c>
      <c r="D320" s="241" t="s">
        <v>645</v>
      </c>
      <c r="E320" s="242">
        <v>4</v>
      </c>
      <c r="F320" s="243"/>
      <c r="G320" s="244">
        <f>ROUND(E320*F320,2)</f>
        <v>0</v>
      </c>
      <c r="H320" s="243"/>
      <c r="I320" s="244">
        <f>ROUND(E320*H320,2)</f>
        <v>0</v>
      </c>
      <c r="J320" s="243"/>
      <c r="K320" s="244">
        <f>ROUND(E320*J320,2)</f>
        <v>0</v>
      </c>
      <c r="L320" s="244">
        <v>21</v>
      </c>
      <c r="M320" s="244">
        <f>G320*(1+L320/100)</f>
        <v>0</v>
      </c>
      <c r="N320" s="242">
        <v>0</v>
      </c>
      <c r="O320" s="242">
        <f>ROUND(E320*N320,2)</f>
        <v>0</v>
      </c>
      <c r="P320" s="242">
        <v>0</v>
      </c>
      <c r="Q320" s="242">
        <f>ROUND(E320*P320,2)</f>
        <v>0</v>
      </c>
      <c r="R320" s="244" t="s">
        <v>646</v>
      </c>
      <c r="S320" s="244" t="s">
        <v>140</v>
      </c>
      <c r="T320" s="245" t="s">
        <v>140</v>
      </c>
      <c r="U320" s="220">
        <v>1</v>
      </c>
      <c r="V320" s="220">
        <f>ROUND(E320*U320,2)</f>
        <v>4</v>
      </c>
      <c r="W320" s="220"/>
      <c r="X320" s="220" t="s">
        <v>647</v>
      </c>
      <c r="Y320" s="220" t="s">
        <v>143</v>
      </c>
      <c r="Z320" s="210"/>
      <c r="AA320" s="210"/>
      <c r="AB320" s="210"/>
      <c r="AC320" s="210"/>
      <c r="AD320" s="210"/>
      <c r="AE320" s="210"/>
      <c r="AF320" s="210"/>
      <c r="AG320" s="210" t="s">
        <v>648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39">
        <v>85</v>
      </c>
      <c r="B321" s="240" t="s">
        <v>649</v>
      </c>
      <c r="C321" s="250" t="s">
        <v>650</v>
      </c>
      <c r="D321" s="241" t="s">
        <v>645</v>
      </c>
      <c r="E321" s="242">
        <v>4</v>
      </c>
      <c r="F321" s="243"/>
      <c r="G321" s="244">
        <f>ROUND(E321*F321,2)</f>
        <v>0</v>
      </c>
      <c r="H321" s="243"/>
      <c r="I321" s="244">
        <f>ROUND(E321*H321,2)</f>
        <v>0</v>
      </c>
      <c r="J321" s="243"/>
      <c r="K321" s="244">
        <f>ROUND(E321*J321,2)</f>
        <v>0</v>
      </c>
      <c r="L321" s="244">
        <v>21</v>
      </c>
      <c r="M321" s="244">
        <f>G321*(1+L321/100)</f>
        <v>0</v>
      </c>
      <c r="N321" s="242">
        <v>0</v>
      </c>
      <c r="O321" s="242">
        <f>ROUND(E321*N321,2)</f>
        <v>0</v>
      </c>
      <c r="P321" s="242">
        <v>0</v>
      </c>
      <c r="Q321" s="242">
        <f>ROUND(E321*P321,2)</f>
        <v>0</v>
      </c>
      <c r="R321" s="244" t="s">
        <v>646</v>
      </c>
      <c r="S321" s="244" t="s">
        <v>140</v>
      </c>
      <c r="T321" s="245" t="s">
        <v>140</v>
      </c>
      <c r="U321" s="220">
        <v>1</v>
      </c>
      <c r="V321" s="220">
        <f>ROUND(E321*U321,2)</f>
        <v>4</v>
      </c>
      <c r="W321" s="220"/>
      <c r="X321" s="220" t="s">
        <v>647</v>
      </c>
      <c r="Y321" s="220" t="s">
        <v>143</v>
      </c>
      <c r="Z321" s="210"/>
      <c r="AA321" s="210"/>
      <c r="AB321" s="210"/>
      <c r="AC321" s="210"/>
      <c r="AD321" s="210"/>
      <c r="AE321" s="210"/>
      <c r="AF321" s="210"/>
      <c r="AG321" s="210" t="s">
        <v>648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ht="56.25" outlineLevel="1" x14ac:dyDescent="0.2">
      <c r="A322" s="239">
        <v>86</v>
      </c>
      <c r="B322" s="240" t="s">
        <v>651</v>
      </c>
      <c r="C322" s="250" t="s">
        <v>652</v>
      </c>
      <c r="D322" s="241" t="s">
        <v>386</v>
      </c>
      <c r="E322" s="242">
        <v>31.5</v>
      </c>
      <c r="F322" s="243"/>
      <c r="G322" s="244">
        <f>ROUND(E322*F322,2)</f>
        <v>0</v>
      </c>
      <c r="H322" s="243"/>
      <c r="I322" s="244">
        <f>ROUND(E322*H322,2)</f>
        <v>0</v>
      </c>
      <c r="J322" s="243"/>
      <c r="K322" s="244">
        <f>ROUND(E322*J322,2)</f>
        <v>0</v>
      </c>
      <c r="L322" s="244">
        <v>21</v>
      </c>
      <c r="M322" s="244">
        <f>G322*(1+L322/100)</f>
        <v>0</v>
      </c>
      <c r="N322" s="242">
        <v>2.0000000000000001E-4</v>
      </c>
      <c r="O322" s="242">
        <f>ROUND(E322*N322,2)</f>
        <v>0.01</v>
      </c>
      <c r="P322" s="242">
        <v>0</v>
      </c>
      <c r="Q322" s="242">
        <f>ROUND(E322*P322,2)</f>
        <v>0</v>
      </c>
      <c r="R322" s="244" t="s">
        <v>339</v>
      </c>
      <c r="S322" s="244" t="s">
        <v>140</v>
      </c>
      <c r="T322" s="245" t="s">
        <v>140</v>
      </c>
      <c r="U322" s="220">
        <v>0</v>
      </c>
      <c r="V322" s="220">
        <f>ROUND(E322*U322,2)</f>
        <v>0</v>
      </c>
      <c r="W322" s="220"/>
      <c r="X322" s="220" t="s">
        <v>340</v>
      </c>
      <c r="Y322" s="220" t="s">
        <v>143</v>
      </c>
      <c r="Z322" s="210"/>
      <c r="AA322" s="210"/>
      <c r="AB322" s="210"/>
      <c r="AC322" s="210"/>
      <c r="AD322" s="210"/>
      <c r="AE322" s="210"/>
      <c r="AF322" s="210"/>
      <c r="AG322" s="210" t="s">
        <v>627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ht="45" outlineLevel="1" x14ac:dyDescent="0.2">
      <c r="A323" s="239">
        <v>87</v>
      </c>
      <c r="B323" s="240" t="s">
        <v>653</v>
      </c>
      <c r="C323" s="250" t="s">
        <v>654</v>
      </c>
      <c r="D323" s="241" t="s">
        <v>386</v>
      </c>
      <c r="E323" s="242">
        <v>10.5</v>
      </c>
      <c r="F323" s="243"/>
      <c r="G323" s="244">
        <f>ROUND(E323*F323,2)</f>
        <v>0</v>
      </c>
      <c r="H323" s="243"/>
      <c r="I323" s="244">
        <f>ROUND(E323*H323,2)</f>
        <v>0</v>
      </c>
      <c r="J323" s="243"/>
      <c r="K323" s="244">
        <f>ROUND(E323*J323,2)</f>
        <v>0</v>
      </c>
      <c r="L323" s="244">
        <v>21</v>
      </c>
      <c r="M323" s="244">
        <f>G323*(1+L323/100)</f>
        <v>0</v>
      </c>
      <c r="N323" s="242">
        <v>1.8000000000000001E-4</v>
      </c>
      <c r="O323" s="242">
        <f>ROUND(E323*N323,2)</f>
        <v>0</v>
      </c>
      <c r="P323" s="242">
        <v>0</v>
      </c>
      <c r="Q323" s="242">
        <f>ROUND(E323*P323,2)</f>
        <v>0</v>
      </c>
      <c r="R323" s="244" t="s">
        <v>339</v>
      </c>
      <c r="S323" s="244" t="s">
        <v>140</v>
      </c>
      <c r="T323" s="245" t="s">
        <v>140</v>
      </c>
      <c r="U323" s="220">
        <v>0</v>
      </c>
      <c r="V323" s="220">
        <f>ROUND(E323*U323,2)</f>
        <v>0</v>
      </c>
      <c r="W323" s="220"/>
      <c r="X323" s="220" t="s">
        <v>340</v>
      </c>
      <c r="Y323" s="220" t="s">
        <v>143</v>
      </c>
      <c r="Z323" s="210"/>
      <c r="AA323" s="210"/>
      <c r="AB323" s="210"/>
      <c r="AC323" s="210"/>
      <c r="AD323" s="210"/>
      <c r="AE323" s="210"/>
      <c r="AF323" s="210"/>
      <c r="AG323" s="210" t="s">
        <v>341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ht="45" outlineLevel="1" x14ac:dyDescent="0.2">
      <c r="A324" s="239">
        <v>88</v>
      </c>
      <c r="B324" s="240" t="s">
        <v>655</v>
      </c>
      <c r="C324" s="250" t="s">
        <v>656</v>
      </c>
      <c r="D324" s="241" t="s">
        <v>439</v>
      </c>
      <c r="E324" s="242">
        <v>1</v>
      </c>
      <c r="F324" s="243"/>
      <c r="G324" s="244">
        <f>ROUND(E324*F324,2)</f>
        <v>0</v>
      </c>
      <c r="H324" s="243"/>
      <c r="I324" s="244">
        <f>ROUND(E324*H324,2)</f>
        <v>0</v>
      </c>
      <c r="J324" s="243"/>
      <c r="K324" s="244">
        <f>ROUND(E324*J324,2)</f>
        <v>0</v>
      </c>
      <c r="L324" s="244">
        <v>21</v>
      </c>
      <c r="M324" s="244">
        <f>G324*(1+L324/100)</f>
        <v>0</v>
      </c>
      <c r="N324" s="242">
        <v>1.6000000000000001E-4</v>
      </c>
      <c r="O324" s="242">
        <f>ROUND(E324*N324,2)</f>
        <v>0</v>
      </c>
      <c r="P324" s="242">
        <v>0</v>
      </c>
      <c r="Q324" s="242">
        <f>ROUND(E324*P324,2)</f>
        <v>0</v>
      </c>
      <c r="R324" s="244" t="s">
        <v>339</v>
      </c>
      <c r="S324" s="244" t="s">
        <v>140</v>
      </c>
      <c r="T324" s="245" t="s">
        <v>140</v>
      </c>
      <c r="U324" s="220">
        <v>0</v>
      </c>
      <c r="V324" s="220">
        <f>ROUND(E324*U324,2)</f>
        <v>0</v>
      </c>
      <c r="W324" s="220"/>
      <c r="X324" s="220" t="s">
        <v>340</v>
      </c>
      <c r="Y324" s="220" t="s">
        <v>143</v>
      </c>
      <c r="Z324" s="210"/>
      <c r="AA324" s="210"/>
      <c r="AB324" s="210"/>
      <c r="AC324" s="210"/>
      <c r="AD324" s="210"/>
      <c r="AE324" s="210"/>
      <c r="AF324" s="210"/>
      <c r="AG324" s="210" t="s">
        <v>627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ht="22.5" outlineLevel="1" x14ac:dyDescent="0.2">
      <c r="A325" s="239">
        <v>89</v>
      </c>
      <c r="B325" s="240" t="s">
        <v>657</v>
      </c>
      <c r="C325" s="250" t="s">
        <v>658</v>
      </c>
      <c r="D325" s="241" t="s">
        <v>386</v>
      </c>
      <c r="E325" s="242">
        <v>15.75</v>
      </c>
      <c r="F325" s="243"/>
      <c r="G325" s="244">
        <f>ROUND(E325*F325,2)</f>
        <v>0</v>
      </c>
      <c r="H325" s="243"/>
      <c r="I325" s="244">
        <f>ROUND(E325*H325,2)</f>
        <v>0</v>
      </c>
      <c r="J325" s="243"/>
      <c r="K325" s="244">
        <f>ROUND(E325*J325,2)</f>
        <v>0</v>
      </c>
      <c r="L325" s="244">
        <v>21</v>
      </c>
      <c r="M325" s="244">
        <f>G325*(1+L325/100)</f>
        <v>0</v>
      </c>
      <c r="N325" s="242">
        <v>1.2E-4</v>
      </c>
      <c r="O325" s="242">
        <f>ROUND(E325*N325,2)</f>
        <v>0</v>
      </c>
      <c r="P325" s="242">
        <v>0</v>
      </c>
      <c r="Q325" s="242">
        <f>ROUND(E325*P325,2)</f>
        <v>0</v>
      </c>
      <c r="R325" s="244" t="s">
        <v>339</v>
      </c>
      <c r="S325" s="244" t="s">
        <v>140</v>
      </c>
      <c r="T325" s="245" t="s">
        <v>140</v>
      </c>
      <c r="U325" s="220">
        <v>0</v>
      </c>
      <c r="V325" s="220">
        <f>ROUND(E325*U325,2)</f>
        <v>0</v>
      </c>
      <c r="W325" s="220"/>
      <c r="X325" s="220" t="s">
        <v>340</v>
      </c>
      <c r="Y325" s="220" t="s">
        <v>143</v>
      </c>
      <c r="Z325" s="210"/>
      <c r="AA325" s="210"/>
      <c r="AB325" s="210"/>
      <c r="AC325" s="210"/>
      <c r="AD325" s="210"/>
      <c r="AE325" s="210"/>
      <c r="AF325" s="210"/>
      <c r="AG325" s="210" t="s">
        <v>627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39">
        <v>90</v>
      </c>
      <c r="B326" s="240" t="s">
        <v>659</v>
      </c>
      <c r="C326" s="250" t="s">
        <v>660</v>
      </c>
      <c r="D326" s="241" t="s">
        <v>439</v>
      </c>
      <c r="E326" s="242">
        <v>1</v>
      </c>
      <c r="F326" s="243"/>
      <c r="G326" s="244">
        <f>ROUND(E326*F326,2)</f>
        <v>0</v>
      </c>
      <c r="H326" s="243"/>
      <c r="I326" s="244">
        <f>ROUND(E326*H326,2)</f>
        <v>0</v>
      </c>
      <c r="J326" s="243"/>
      <c r="K326" s="244">
        <f>ROUND(E326*J326,2)</f>
        <v>0</v>
      </c>
      <c r="L326" s="244">
        <v>21</v>
      </c>
      <c r="M326" s="244">
        <f>G326*(1+L326/100)</f>
        <v>0</v>
      </c>
      <c r="N326" s="242">
        <v>0</v>
      </c>
      <c r="O326" s="242">
        <f>ROUND(E326*N326,2)</f>
        <v>0</v>
      </c>
      <c r="P326" s="242">
        <v>0</v>
      </c>
      <c r="Q326" s="242">
        <f>ROUND(E326*P326,2)</f>
        <v>0</v>
      </c>
      <c r="R326" s="244"/>
      <c r="S326" s="244" t="s">
        <v>173</v>
      </c>
      <c r="T326" s="245" t="s">
        <v>141</v>
      </c>
      <c r="U326" s="220">
        <v>0</v>
      </c>
      <c r="V326" s="220">
        <f>ROUND(E326*U326,2)</f>
        <v>0</v>
      </c>
      <c r="W326" s="220"/>
      <c r="X326" s="220" t="s">
        <v>340</v>
      </c>
      <c r="Y326" s="220" t="s">
        <v>143</v>
      </c>
      <c r="Z326" s="210"/>
      <c r="AA326" s="210"/>
      <c r="AB326" s="210"/>
      <c r="AC326" s="210"/>
      <c r="AD326" s="210"/>
      <c r="AE326" s="210"/>
      <c r="AF326" s="210"/>
      <c r="AG326" s="210" t="s">
        <v>627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">
      <c r="A327" s="229">
        <v>91</v>
      </c>
      <c r="B327" s="230" t="s">
        <v>661</v>
      </c>
      <c r="C327" s="247" t="s">
        <v>662</v>
      </c>
      <c r="D327" s="231" t="s">
        <v>0</v>
      </c>
      <c r="E327" s="232">
        <v>1</v>
      </c>
      <c r="F327" s="233"/>
      <c r="G327" s="234">
        <f>ROUND(E327*F327,2)</f>
        <v>0</v>
      </c>
      <c r="H327" s="233"/>
      <c r="I327" s="234">
        <f>ROUND(E327*H327,2)</f>
        <v>0</v>
      </c>
      <c r="J327" s="233"/>
      <c r="K327" s="234">
        <f>ROUND(E327*J327,2)</f>
        <v>0</v>
      </c>
      <c r="L327" s="234">
        <v>21</v>
      </c>
      <c r="M327" s="234">
        <f>G327*(1+L327/100)</f>
        <v>0</v>
      </c>
      <c r="N327" s="232">
        <v>0</v>
      </c>
      <c r="O327" s="232">
        <f>ROUND(E327*N327,2)</f>
        <v>0</v>
      </c>
      <c r="P327" s="232">
        <v>0</v>
      </c>
      <c r="Q327" s="232">
        <f>ROUND(E327*P327,2)</f>
        <v>0</v>
      </c>
      <c r="R327" s="234"/>
      <c r="S327" s="234" t="s">
        <v>140</v>
      </c>
      <c r="T327" s="235" t="s">
        <v>140</v>
      </c>
      <c r="U327" s="220">
        <v>1.7000000000000001E-2</v>
      </c>
      <c r="V327" s="220">
        <f>ROUND(E327*U327,2)</f>
        <v>0.02</v>
      </c>
      <c r="W327" s="220"/>
      <c r="X327" s="220" t="s">
        <v>663</v>
      </c>
      <c r="Y327" s="220" t="s">
        <v>143</v>
      </c>
      <c r="Z327" s="210"/>
      <c r="AA327" s="210"/>
      <c r="AB327" s="210"/>
      <c r="AC327" s="210"/>
      <c r="AD327" s="210"/>
      <c r="AE327" s="210"/>
      <c r="AF327" s="210"/>
      <c r="AG327" s="210" t="s">
        <v>664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x14ac:dyDescent="0.2">
      <c r="A328" s="3"/>
      <c r="B328" s="4"/>
      <c r="C328" s="251"/>
      <c r="D328" s="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AE328">
        <v>15</v>
      </c>
      <c r="AF328">
        <v>21</v>
      </c>
      <c r="AG328" t="s">
        <v>121</v>
      </c>
    </row>
    <row r="329" spans="1:60" x14ac:dyDescent="0.2">
      <c r="A329" s="213"/>
      <c r="B329" s="214" t="s">
        <v>29</v>
      </c>
      <c r="C329" s="252"/>
      <c r="D329" s="215"/>
      <c r="E329" s="216"/>
      <c r="F329" s="216"/>
      <c r="G329" s="228">
        <f>G8+G169+G193+G235+G257+G288+G291+G301+G312</f>
        <v>0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AE329">
        <f>SUMIF(L7:L327,AE328,G7:G327)</f>
        <v>0</v>
      </c>
      <c r="AF329">
        <f>SUMIF(L7:L327,AF328,G7:G327)</f>
        <v>0</v>
      </c>
      <c r="AG329" t="s">
        <v>205</v>
      </c>
    </row>
    <row r="330" spans="1:60" x14ac:dyDescent="0.2">
      <c r="C330" s="253"/>
      <c r="D330" s="10"/>
      <c r="AG330" t="s">
        <v>206</v>
      </c>
    </row>
    <row r="331" spans="1:60" x14ac:dyDescent="0.2">
      <c r="D331" s="10"/>
    </row>
    <row r="332" spans="1:60" x14ac:dyDescent="0.2">
      <c r="D332" s="10"/>
    </row>
    <row r="333" spans="1:60" x14ac:dyDescent="0.2">
      <c r="D333" s="10"/>
    </row>
    <row r="334" spans="1:60" x14ac:dyDescent="0.2">
      <c r="D334" s="10"/>
    </row>
    <row r="335" spans="1:60" x14ac:dyDescent="0.2">
      <c r="D335" s="10"/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UhYCJg6Ydq7iEjihacIRqVpy6b55y70pvFsLsoEbCp/DTDA5Dldf5sKbIYUV5+Y73SaQx8MjFFoQz3zx+R1GA==" saltValue="bpefFJRRx54yJ1MiYaAEcg==" spinCount="100000" sheet="1" formatRows="0"/>
  <mergeCells count="41">
    <mergeCell ref="C229:G229"/>
    <mergeCell ref="C237:G237"/>
    <mergeCell ref="C290:G290"/>
    <mergeCell ref="C300:G300"/>
    <mergeCell ref="C311:G311"/>
    <mergeCell ref="C217:G217"/>
    <mergeCell ref="C219:G219"/>
    <mergeCell ref="C221:G221"/>
    <mergeCell ref="C223:G223"/>
    <mergeCell ref="C225:G225"/>
    <mergeCell ref="C227:G227"/>
    <mergeCell ref="C196:G196"/>
    <mergeCell ref="C199:G199"/>
    <mergeCell ref="C208:G208"/>
    <mergeCell ref="C210:G210"/>
    <mergeCell ref="C212:G212"/>
    <mergeCell ref="C215:G215"/>
    <mergeCell ref="C132:G132"/>
    <mergeCell ref="C145:G145"/>
    <mergeCell ref="C150:G150"/>
    <mergeCell ref="C171:G171"/>
    <mergeCell ref="C185:G185"/>
    <mergeCell ref="C195:G195"/>
    <mergeCell ref="C50:G50"/>
    <mergeCell ref="C52:G52"/>
    <mergeCell ref="C63:G63"/>
    <mergeCell ref="C74:G74"/>
    <mergeCell ref="C77:G77"/>
    <mergeCell ref="C96:G96"/>
    <mergeCell ref="C19:G19"/>
    <mergeCell ref="C21:G21"/>
    <mergeCell ref="C30:G30"/>
    <mergeCell ref="C32:G32"/>
    <mergeCell ref="C42:G42"/>
    <mergeCell ref="C44:G44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scale="93" orientation="landscape" r:id="rId1"/>
  <headerFooter>
    <oddFooter>&amp;RStránka &amp;P z &amp;N&amp;LZpracováno programem BUILDpower S,  © RTS, a.s.</oddFooter>
  </headerFooter>
  <colBreaks count="1" manualBreakCount="1">
    <brk id="19" max="329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C9E74-C268-4167-B618-C1978334D032}">
  <sheetPr>
    <outlinePr summaryBelow="0"/>
  </sheetPr>
  <dimension ref="A1:BH5000"/>
  <sheetViews>
    <sheetView zoomScaleNormal="100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108</v>
      </c>
      <c r="B1" s="195"/>
      <c r="C1" s="195"/>
      <c r="D1" s="195"/>
      <c r="E1" s="195"/>
      <c r="F1" s="195"/>
      <c r="G1" s="195"/>
      <c r="AG1" t="s">
        <v>109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110</v>
      </c>
    </row>
    <row r="3" spans="1:60" ht="24.95" customHeight="1" x14ac:dyDescent="0.2">
      <c r="A3" s="196" t="s">
        <v>8</v>
      </c>
      <c r="B3" s="48" t="s">
        <v>68</v>
      </c>
      <c r="C3" s="199" t="s">
        <v>69</v>
      </c>
      <c r="D3" s="197"/>
      <c r="E3" s="197"/>
      <c r="F3" s="197"/>
      <c r="G3" s="198"/>
      <c r="AC3" s="174" t="s">
        <v>110</v>
      </c>
      <c r="AG3" t="s">
        <v>111</v>
      </c>
    </row>
    <row r="4" spans="1:60" ht="24.95" customHeight="1" x14ac:dyDescent="0.2">
      <c r="A4" s="200" t="s">
        <v>9</v>
      </c>
      <c r="B4" s="201" t="s">
        <v>61</v>
      </c>
      <c r="C4" s="202" t="s">
        <v>70</v>
      </c>
      <c r="D4" s="203"/>
      <c r="E4" s="203"/>
      <c r="F4" s="203"/>
      <c r="G4" s="204"/>
      <c r="AG4" t="s">
        <v>112</v>
      </c>
    </row>
    <row r="5" spans="1:60" x14ac:dyDescent="0.2">
      <c r="D5" s="10"/>
    </row>
    <row r="6" spans="1:60" ht="38.25" x14ac:dyDescent="0.2">
      <c r="A6" s="206" t="s">
        <v>113</v>
      </c>
      <c r="B6" s="208" t="s">
        <v>114</v>
      </c>
      <c r="C6" s="208" t="s">
        <v>115</v>
      </c>
      <c r="D6" s="207" t="s">
        <v>116</v>
      </c>
      <c r="E6" s="206" t="s">
        <v>117</v>
      </c>
      <c r="F6" s="205" t="s">
        <v>118</v>
      </c>
      <c r="G6" s="206" t="s">
        <v>29</v>
      </c>
      <c r="H6" s="209" t="s">
        <v>30</v>
      </c>
      <c r="I6" s="209" t="s">
        <v>119</v>
      </c>
      <c r="J6" s="209" t="s">
        <v>31</v>
      </c>
      <c r="K6" s="209" t="s">
        <v>120</v>
      </c>
      <c r="L6" s="209" t="s">
        <v>121</v>
      </c>
      <c r="M6" s="209" t="s">
        <v>122</v>
      </c>
      <c r="N6" s="209" t="s">
        <v>123</v>
      </c>
      <c r="O6" s="209" t="s">
        <v>124</v>
      </c>
      <c r="P6" s="209" t="s">
        <v>125</v>
      </c>
      <c r="Q6" s="209" t="s">
        <v>126</v>
      </c>
      <c r="R6" s="209" t="s">
        <v>127</v>
      </c>
      <c r="S6" s="209" t="s">
        <v>128</v>
      </c>
      <c r="T6" s="209" t="s">
        <v>129</v>
      </c>
      <c r="U6" s="209" t="s">
        <v>130</v>
      </c>
      <c r="V6" s="209" t="s">
        <v>131</v>
      </c>
      <c r="W6" s="209" t="s">
        <v>132</v>
      </c>
      <c r="X6" s="209" t="s">
        <v>133</v>
      </c>
      <c r="Y6" s="209" t="s">
        <v>134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135</v>
      </c>
      <c r="B8" s="223" t="s">
        <v>61</v>
      </c>
      <c r="C8" s="246" t="s">
        <v>87</v>
      </c>
      <c r="D8" s="224"/>
      <c r="E8" s="225"/>
      <c r="F8" s="226"/>
      <c r="G8" s="226">
        <f>SUMIF(AG9:AG158,"&lt;&gt;NOR",G9:G158)</f>
        <v>0</v>
      </c>
      <c r="H8" s="226"/>
      <c r="I8" s="226">
        <f>SUM(I9:I158)</f>
        <v>0</v>
      </c>
      <c r="J8" s="226"/>
      <c r="K8" s="226">
        <f>SUM(K9:K158)</f>
        <v>0</v>
      </c>
      <c r="L8" s="226"/>
      <c r="M8" s="226">
        <f>SUM(M9:M158)</f>
        <v>0</v>
      </c>
      <c r="N8" s="225"/>
      <c r="O8" s="225">
        <f>SUM(O9:O158)</f>
        <v>190.14999999999998</v>
      </c>
      <c r="P8" s="225"/>
      <c r="Q8" s="225">
        <f>SUM(Q9:Q158)</f>
        <v>0</v>
      </c>
      <c r="R8" s="226"/>
      <c r="S8" s="226"/>
      <c r="T8" s="227"/>
      <c r="U8" s="221"/>
      <c r="V8" s="221">
        <f>SUM(V9:V158)</f>
        <v>283.38000000000005</v>
      </c>
      <c r="W8" s="221"/>
      <c r="X8" s="221"/>
      <c r="Y8" s="221"/>
      <c r="AG8" t="s">
        <v>136</v>
      </c>
    </row>
    <row r="9" spans="1:60" outlineLevel="1" x14ac:dyDescent="0.2">
      <c r="A9" s="229">
        <v>1</v>
      </c>
      <c r="B9" s="230" t="s">
        <v>207</v>
      </c>
      <c r="C9" s="247" t="s">
        <v>208</v>
      </c>
      <c r="D9" s="231" t="s">
        <v>209</v>
      </c>
      <c r="E9" s="232">
        <v>16.373999999999999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210</v>
      </c>
      <c r="S9" s="234" t="s">
        <v>140</v>
      </c>
      <c r="T9" s="235" t="s">
        <v>140</v>
      </c>
      <c r="U9" s="220">
        <v>9.5200000000000007E-2</v>
      </c>
      <c r="V9" s="220">
        <f>ROUND(E9*U9,2)</f>
        <v>1.56</v>
      </c>
      <c r="W9" s="220"/>
      <c r="X9" s="220" t="s">
        <v>174</v>
      </c>
      <c r="Y9" s="220" t="s">
        <v>143</v>
      </c>
      <c r="Z9" s="210"/>
      <c r="AA9" s="210"/>
      <c r="AB9" s="210"/>
      <c r="AC9" s="210"/>
      <c r="AD9" s="210"/>
      <c r="AE9" s="210"/>
      <c r="AF9" s="210"/>
      <c r="AG9" s="210" t="s">
        <v>175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61" t="s">
        <v>211</v>
      </c>
      <c r="D10" s="260"/>
      <c r="E10" s="260"/>
      <c r="F10" s="260"/>
      <c r="G10" s="26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212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nebo lesní půdy, s vodorovným přemístěním na hromady v místě upotřebení nebo na dočasné či trvalé skládky se složením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2" t="s">
        <v>761</v>
      </c>
      <c r="D11" s="254"/>
      <c r="E11" s="255">
        <v>8.19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214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62" t="s">
        <v>762</v>
      </c>
      <c r="D12" s="254"/>
      <c r="E12" s="255">
        <v>4.05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214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62" t="s">
        <v>763</v>
      </c>
      <c r="D13" s="254"/>
      <c r="E13" s="255">
        <v>4.13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214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9">
        <v>2</v>
      </c>
      <c r="B14" s="230" t="s">
        <v>221</v>
      </c>
      <c r="C14" s="247" t="s">
        <v>222</v>
      </c>
      <c r="D14" s="231" t="s">
        <v>209</v>
      </c>
      <c r="E14" s="232">
        <v>156.398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4" t="s">
        <v>210</v>
      </c>
      <c r="S14" s="234" t="s">
        <v>140</v>
      </c>
      <c r="T14" s="235" t="s">
        <v>140</v>
      </c>
      <c r="U14" s="220">
        <v>0.12</v>
      </c>
      <c r="V14" s="220">
        <f>ROUND(E14*U14,2)</f>
        <v>18.77</v>
      </c>
      <c r="W14" s="220"/>
      <c r="X14" s="220" t="s">
        <v>174</v>
      </c>
      <c r="Y14" s="220" t="s">
        <v>143</v>
      </c>
      <c r="Z14" s="210"/>
      <c r="AA14" s="210"/>
      <c r="AB14" s="210"/>
      <c r="AC14" s="210"/>
      <c r="AD14" s="210"/>
      <c r="AE14" s="210"/>
      <c r="AF14" s="210"/>
      <c r="AG14" s="210" t="s">
        <v>175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3.75" outlineLevel="2" x14ac:dyDescent="0.2">
      <c r="A15" s="217"/>
      <c r="B15" s="218"/>
      <c r="C15" s="261" t="s">
        <v>219</v>
      </c>
      <c r="D15" s="260"/>
      <c r="E15" s="260"/>
      <c r="F15" s="260"/>
      <c r="G15" s="26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37" t="str">
        <f>C15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62" t="s">
        <v>764</v>
      </c>
      <c r="D16" s="254"/>
      <c r="E16" s="255">
        <v>99.9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214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62" t="s">
        <v>765</v>
      </c>
      <c r="D17" s="254"/>
      <c r="E17" s="255">
        <v>56.5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214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9">
        <v>3</v>
      </c>
      <c r="B18" s="230" t="s">
        <v>224</v>
      </c>
      <c r="C18" s="247" t="s">
        <v>225</v>
      </c>
      <c r="D18" s="231" t="s">
        <v>209</v>
      </c>
      <c r="E18" s="232">
        <v>156.398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4" t="s">
        <v>210</v>
      </c>
      <c r="S18" s="234" t="s">
        <v>140</v>
      </c>
      <c r="T18" s="235" t="s">
        <v>140</v>
      </c>
      <c r="U18" s="220">
        <v>4.3099999999999999E-2</v>
      </c>
      <c r="V18" s="220">
        <f>ROUND(E18*U18,2)</f>
        <v>6.74</v>
      </c>
      <c r="W18" s="220"/>
      <c r="X18" s="220" t="s">
        <v>174</v>
      </c>
      <c r="Y18" s="220" t="s">
        <v>143</v>
      </c>
      <c r="Z18" s="210"/>
      <c r="AA18" s="210"/>
      <c r="AB18" s="210"/>
      <c r="AC18" s="210"/>
      <c r="AD18" s="210"/>
      <c r="AE18" s="210"/>
      <c r="AF18" s="210"/>
      <c r="AG18" s="210" t="s">
        <v>175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2" x14ac:dyDescent="0.2">
      <c r="A19" s="217"/>
      <c r="B19" s="218"/>
      <c r="C19" s="261" t="s">
        <v>219</v>
      </c>
      <c r="D19" s="260"/>
      <c r="E19" s="260"/>
      <c r="F19" s="260"/>
      <c r="G19" s="26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212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37" t="str">
        <f>C19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9">
        <v>4</v>
      </c>
      <c r="B20" s="230" t="s">
        <v>226</v>
      </c>
      <c r="C20" s="247" t="s">
        <v>227</v>
      </c>
      <c r="D20" s="231" t="s">
        <v>209</v>
      </c>
      <c r="E20" s="232">
        <v>46.843499999999999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4" t="s">
        <v>210</v>
      </c>
      <c r="S20" s="234" t="s">
        <v>140</v>
      </c>
      <c r="T20" s="235" t="s">
        <v>140</v>
      </c>
      <c r="U20" s="220">
        <v>0.36499999999999999</v>
      </c>
      <c r="V20" s="220">
        <f>ROUND(E20*U20,2)</f>
        <v>17.100000000000001</v>
      </c>
      <c r="W20" s="220"/>
      <c r="X20" s="220" t="s">
        <v>174</v>
      </c>
      <c r="Y20" s="220" t="s">
        <v>143</v>
      </c>
      <c r="Z20" s="210"/>
      <c r="AA20" s="210"/>
      <c r="AB20" s="210"/>
      <c r="AC20" s="210"/>
      <c r="AD20" s="210"/>
      <c r="AE20" s="210"/>
      <c r="AF20" s="210"/>
      <c r="AG20" s="210" t="s">
        <v>175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2" x14ac:dyDescent="0.2">
      <c r="A21" s="217"/>
      <c r="B21" s="218"/>
      <c r="C21" s="261" t="s">
        <v>228</v>
      </c>
      <c r="D21" s="260"/>
      <c r="E21" s="260"/>
      <c r="F21" s="260"/>
      <c r="G21" s="26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37" t="str">
        <f>C21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63" t="s">
        <v>244</v>
      </c>
      <c r="D22" s="256"/>
      <c r="E22" s="257"/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214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64" t="s">
        <v>766</v>
      </c>
      <c r="D23" s="256"/>
      <c r="E23" s="257">
        <v>14.5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214</v>
      </c>
      <c r="AH23" s="210">
        <v>2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64" t="s">
        <v>767</v>
      </c>
      <c r="D24" s="256"/>
      <c r="E24" s="257">
        <v>2.7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214</v>
      </c>
      <c r="AH24" s="210">
        <v>2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64" t="s">
        <v>768</v>
      </c>
      <c r="D25" s="256"/>
      <c r="E25" s="257">
        <v>0.4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214</v>
      </c>
      <c r="AH25" s="210">
        <v>2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64" t="s">
        <v>769</v>
      </c>
      <c r="D26" s="256"/>
      <c r="E26" s="257">
        <v>6.3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214</v>
      </c>
      <c r="AH26" s="210">
        <v>2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64" t="s">
        <v>770</v>
      </c>
      <c r="D27" s="256"/>
      <c r="E27" s="257">
        <v>18.3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214</v>
      </c>
      <c r="AH27" s="210">
        <v>2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64" t="s">
        <v>771</v>
      </c>
      <c r="D28" s="256"/>
      <c r="E28" s="257">
        <v>1.3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214</v>
      </c>
      <c r="AH28" s="210">
        <v>2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64" t="s">
        <v>772</v>
      </c>
      <c r="D29" s="256"/>
      <c r="E29" s="257">
        <v>4.0999999999999996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214</v>
      </c>
      <c r="AH29" s="210">
        <v>2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64" t="s">
        <v>773</v>
      </c>
      <c r="D30" s="256"/>
      <c r="E30" s="257">
        <v>2.5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214</v>
      </c>
      <c r="AH30" s="210">
        <v>2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65" t="s">
        <v>255</v>
      </c>
      <c r="D31" s="258"/>
      <c r="E31" s="259"/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214</v>
      </c>
      <c r="AH31" s="210">
        <v>3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63" t="s">
        <v>256</v>
      </c>
      <c r="D32" s="256"/>
      <c r="E32" s="257"/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214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62" t="s">
        <v>774</v>
      </c>
      <c r="D33" s="254"/>
      <c r="E33" s="255">
        <v>46.84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214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29">
        <v>5</v>
      </c>
      <c r="B34" s="230" t="s">
        <v>239</v>
      </c>
      <c r="C34" s="247" t="s">
        <v>240</v>
      </c>
      <c r="D34" s="231" t="s">
        <v>209</v>
      </c>
      <c r="E34" s="232">
        <v>46.843499999999999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 t="s">
        <v>210</v>
      </c>
      <c r="S34" s="234" t="s">
        <v>140</v>
      </c>
      <c r="T34" s="235" t="s">
        <v>140</v>
      </c>
      <c r="U34" s="220">
        <v>8.4000000000000005E-2</v>
      </c>
      <c r="V34" s="220">
        <f>ROUND(E34*U34,2)</f>
        <v>3.93</v>
      </c>
      <c r="W34" s="220"/>
      <c r="X34" s="220" t="s">
        <v>174</v>
      </c>
      <c r="Y34" s="220" t="s">
        <v>143</v>
      </c>
      <c r="Z34" s="210"/>
      <c r="AA34" s="210"/>
      <c r="AB34" s="210"/>
      <c r="AC34" s="210"/>
      <c r="AD34" s="210"/>
      <c r="AE34" s="210"/>
      <c r="AF34" s="210"/>
      <c r="AG34" s="210" t="s">
        <v>175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33.75" outlineLevel="2" x14ac:dyDescent="0.2">
      <c r="A35" s="217"/>
      <c r="B35" s="218"/>
      <c r="C35" s="261" t="s">
        <v>228</v>
      </c>
      <c r="D35" s="260"/>
      <c r="E35" s="260"/>
      <c r="F35" s="260"/>
      <c r="G35" s="26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212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37" t="str">
        <f>C35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9">
        <v>6</v>
      </c>
      <c r="B36" s="230" t="s">
        <v>241</v>
      </c>
      <c r="C36" s="247" t="s">
        <v>242</v>
      </c>
      <c r="D36" s="231" t="s">
        <v>209</v>
      </c>
      <c r="E36" s="232">
        <v>7.8805100000000001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4" t="s">
        <v>210</v>
      </c>
      <c r="S36" s="234" t="s">
        <v>140</v>
      </c>
      <c r="T36" s="235" t="s">
        <v>140</v>
      </c>
      <c r="U36" s="220">
        <v>3.1309999999999998</v>
      </c>
      <c r="V36" s="220">
        <f>ROUND(E36*U36,2)</f>
        <v>24.67</v>
      </c>
      <c r="W36" s="220"/>
      <c r="X36" s="220" t="s">
        <v>174</v>
      </c>
      <c r="Y36" s="220" t="s">
        <v>143</v>
      </c>
      <c r="Z36" s="210"/>
      <c r="AA36" s="210"/>
      <c r="AB36" s="210"/>
      <c r="AC36" s="210"/>
      <c r="AD36" s="210"/>
      <c r="AE36" s="210"/>
      <c r="AF36" s="210"/>
      <c r="AG36" s="210" t="s">
        <v>175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33.75" outlineLevel="2" x14ac:dyDescent="0.2">
      <c r="A37" s="217"/>
      <c r="B37" s="218"/>
      <c r="C37" s="261" t="s">
        <v>243</v>
      </c>
      <c r="D37" s="260"/>
      <c r="E37" s="260"/>
      <c r="F37" s="260"/>
      <c r="G37" s="26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212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37" t="str">
        <f>C37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62" t="s">
        <v>258</v>
      </c>
      <c r="D38" s="254"/>
      <c r="E38" s="255">
        <v>3.38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214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63" t="s">
        <v>244</v>
      </c>
      <c r="D39" s="256"/>
      <c r="E39" s="257"/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214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64" t="s">
        <v>775</v>
      </c>
      <c r="D40" s="256"/>
      <c r="E40" s="257">
        <v>1.38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214</v>
      </c>
      <c r="AH40" s="210">
        <v>2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64" t="s">
        <v>776</v>
      </c>
      <c r="D41" s="256"/>
      <c r="E41" s="257">
        <v>1.07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214</v>
      </c>
      <c r="AH41" s="210">
        <v>2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64" t="s">
        <v>777</v>
      </c>
      <c r="D42" s="256"/>
      <c r="E42" s="257">
        <v>1.04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214</v>
      </c>
      <c r="AH42" s="210">
        <v>2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64" t="s">
        <v>778</v>
      </c>
      <c r="D43" s="256"/>
      <c r="E43" s="257">
        <v>0.96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214</v>
      </c>
      <c r="AH43" s="210">
        <v>2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64" t="s">
        <v>779</v>
      </c>
      <c r="D44" s="256"/>
      <c r="E44" s="257">
        <v>0.93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214</v>
      </c>
      <c r="AH44" s="210">
        <v>2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64" t="s">
        <v>780</v>
      </c>
      <c r="D45" s="256"/>
      <c r="E45" s="257">
        <v>0.86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214</v>
      </c>
      <c r="AH45" s="210">
        <v>2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65" t="s">
        <v>255</v>
      </c>
      <c r="D46" s="258"/>
      <c r="E46" s="259"/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214</v>
      </c>
      <c r="AH46" s="210">
        <v>3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63" t="s">
        <v>256</v>
      </c>
      <c r="D47" s="256"/>
      <c r="E47" s="257"/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214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62" t="s">
        <v>781</v>
      </c>
      <c r="D48" s="254"/>
      <c r="E48" s="255">
        <v>4.51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214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9">
        <v>7</v>
      </c>
      <c r="B49" s="230" t="s">
        <v>259</v>
      </c>
      <c r="C49" s="247" t="s">
        <v>260</v>
      </c>
      <c r="D49" s="231" t="s">
        <v>209</v>
      </c>
      <c r="E49" s="232">
        <v>7.8805100000000001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 t="s">
        <v>210</v>
      </c>
      <c r="S49" s="234" t="s">
        <v>140</v>
      </c>
      <c r="T49" s="235" t="s">
        <v>140</v>
      </c>
      <c r="U49" s="220">
        <v>0.47399999999999998</v>
      </c>
      <c r="V49" s="220">
        <f>ROUND(E49*U49,2)</f>
        <v>3.74</v>
      </c>
      <c r="W49" s="220"/>
      <c r="X49" s="220" t="s">
        <v>174</v>
      </c>
      <c r="Y49" s="220" t="s">
        <v>143</v>
      </c>
      <c r="Z49" s="210"/>
      <c r="AA49" s="210"/>
      <c r="AB49" s="210"/>
      <c r="AC49" s="210"/>
      <c r="AD49" s="210"/>
      <c r="AE49" s="210"/>
      <c r="AF49" s="210"/>
      <c r="AG49" s="210" t="s">
        <v>175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33.75" outlineLevel="2" x14ac:dyDescent="0.2">
      <c r="A50" s="217"/>
      <c r="B50" s="218"/>
      <c r="C50" s="261" t="s">
        <v>243</v>
      </c>
      <c r="D50" s="260"/>
      <c r="E50" s="260"/>
      <c r="F50" s="260"/>
      <c r="G50" s="26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212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37" t="str">
        <f>C50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29">
        <v>8</v>
      </c>
      <c r="B51" s="230" t="s">
        <v>261</v>
      </c>
      <c r="C51" s="247" t="s">
        <v>262</v>
      </c>
      <c r="D51" s="231" t="s">
        <v>263</v>
      </c>
      <c r="E51" s="232">
        <v>110.22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9.8999999999999999E-4</v>
      </c>
      <c r="O51" s="232">
        <f>ROUND(E51*N51,2)</f>
        <v>0.11</v>
      </c>
      <c r="P51" s="232">
        <v>0</v>
      </c>
      <c r="Q51" s="232">
        <f>ROUND(E51*P51,2)</f>
        <v>0</v>
      </c>
      <c r="R51" s="234" t="s">
        <v>210</v>
      </c>
      <c r="S51" s="234" t="s">
        <v>140</v>
      </c>
      <c r="T51" s="235" t="s">
        <v>140</v>
      </c>
      <c r="U51" s="220">
        <v>0.23599999999999999</v>
      </c>
      <c r="V51" s="220">
        <f>ROUND(E51*U51,2)</f>
        <v>26.01</v>
      </c>
      <c r="W51" s="220"/>
      <c r="X51" s="220" t="s">
        <v>174</v>
      </c>
      <c r="Y51" s="220" t="s">
        <v>143</v>
      </c>
      <c r="Z51" s="210"/>
      <c r="AA51" s="210"/>
      <c r="AB51" s="210"/>
      <c r="AC51" s="210"/>
      <c r="AD51" s="210"/>
      <c r="AE51" s="210"/>
      <c r="AF51" s="210"/>
      <c r="AG51" s="210" t="s">
        <v>175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61" t="s">
        <v>264</v>
      </c>
      <c r="D52" s="260"/>
      <c r="E52" s="260"/>
      <c r="F52" s="260"/>
      <c r="G52" s="26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212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63" t="s">
        <v>244</v>
      </c>
      <c r="D53" s="256"/>
      <c r="E53" s="257"/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214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64" t="s">
        <v>766</v>
      </c>
      <c r="D54" s="256"/>
      <c r="E54" s="257">
        <v>14.5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214</v>
      </c>
      <c r="AH54" s="210">
        <v>2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64" t="s">
        <v>767</v>
      </c>
      <c r="D55" s="256"/>
      <c r="E55" s="257">
        <v>2.7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214</v>
      </c>
      <c r="AH55" s="210">
        <v>2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64" t="s">
        <v>768</v>
      </c>
      <c r="D56" s="256"/>
      <c r="E56" s="257">
        <v>0.4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214</v>
      </c>
      <c r="AH56" s="210">
        <v>2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64" t="s">
        <v>769</v>
      </c>
      <c r="D57" s="256"/>
      <c r="E57" s="257">
        <v>6.3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214</v>
      </c>
      <c r="AH57" s="210">
        <v>2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64" t="s">
        <v>770</v>
      </c>
      <c r="D58" s="256"/>
      <c r="E58" s="257">
        <v>18.3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214</v>
      </c>
      <c r="AH58" s="210">
        <v>2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64" t="s">
        <v>771</v>
      </c>
      <c r="D59" s="256"/>
      <c r="E59" s="257">
        <v>1.3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214</v>
      </c>
      <c r="AH59" s="210">
        <v>2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64" t="s">
        <v>772</v>
      </c>
      <c r="D60" s="256"/>
      <c r="E60" s="257">
        <v>4.0999999999999996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214</v>
      </c>
      <c r="AH60" s="210">
        <v>2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64" t="s">
        <v>773</v>
      </c>
      <c r="D61" s="256"/>
      <c r="E61" s="257">
        <v>2.5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214</v>
      </c>
      <c r="AH61" s="210">
        <v>2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65" t="s">
        <v>255</v>
      </c>
      <c r="D62" s="258"/>
      <c r="E62" s="259"/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214</v>
      </c>
      <c r="AH62" s="210">
        <v>3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63" t="s">
        <v>256</v>
      </c>
      <c r="D63" s="256"/>
      <c r="E63" s="257"/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214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62" t="s">
        <v>782</v>
      </c>
      <c r="D64" s="254"/>
      <c r="E64" s="255">
        <v>110.22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214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29">
        <v>9</v>
      </c>
      <c r="B65" s="230" t="s">
        <v>272</v>
      </c>
      <c r="C65" s="247" t="s">
        <v>273</v>
      </c>
      <c r="D65" s="231" t="s">
        <v>263</v>
      </c>
      <c r="E65" s="232">
        <v>110.22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4" t="s">
        <v>210</v>
      </c>
      <c r="S65" s="234" t="s">
        <v>140</v>
      </c>
      <c r="T65" s="235" t="s">
        <v>140</v>
      </c>
      <c r="U65" s="220">
        <v>7.0000000000000007E-2</v>
      </c>
      <c r="V65" s="220">
        <f>ROUND(E65*U65,2)</f>
        <v>7.72</v>
      </c>
      <c r="W65" s="220"/>
      <c r="X65" s="220" t="s">
        <v>174</v>
      </c>
      <c r="Y65" s="220" t="s">
        <v>143</v>
      </c>
      <c r="Z65" s="210"/>
      <c r="AA65" s="210"/>
      <c r="AB65" s="210"/>
      <c r="AC65" s="210"/>
      <c r="AD65" s="210"/>
      <c r="AE65" s="210"/>
      <c r="AF65" s="210"/>
      <c r="AG65" s="210" t="s">
        <v>175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61" t="s">
        <v>274</v>
      </c>
      <c r="D66" s="260"/>
      <c r="E66" s="260"/>
      <c r="F66" s="260"/>
      <c r="G66" s="26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212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29">
        <v>10</v>
      </c>
      <c r="B67" s="230" t="s">
        <v>275</v>
      </c>
      <c r="C67" s="247" t="s">
        <v>276</v>
      </c>
      <c r="D67" s="231" t="s">
        <v>209</v>
      </c>
      <c r="E67" s="232">
        <v>103.3415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4" t="s">
        <v>210</v>
      </c>
      <c r="S67" s="234" t="s">
        <v>140</v>
      </c>
      <c r="T67" s="235" t="s">
        <v>140</v>
      </c>
      <c r="U67" s="220">
        <v>0.34499999999999997</v>
      </c>
      <c r="V67" s="220">
        <f>ROUND(E67*U67,2)</f>
        <v>35.65</v>
      </c>
      <c r="W67" s="220"/>
      <c r="X67" s="220" t="s">
        <v>174</v>
      </c>
      <c r="Y67" s="220" t="s">
        <v>143</v>
      </c>
      <c r="Z67" s="210"/>
      <c r="AA67" s="210"/>
      <c r="AB67" s="210"/>
      <c r="AC67" s="210"/>
      <c r="AD67" s="210"/>
      <c r="AE67" s="210"/>
      <c r="AF67" s="210"/>
      <c r="AG67" s="210" t="s">
        <v>175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61" t="s">
        <v>277</v>
      </c>
      <c r="D68" s="260"/>
      <c r="E68" s="260"/>
      <c r="F68" s="260"/>
      <c r="G68" s="26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212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37" t="str">
        <f>C68</f>
        <v>bez naložení do dopravní nádoby, ale s vyprázdněním dopravní nádoby na hromadu nebo na dopravní prostředek,</v>
      </c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62" t="s">
        <v>765</v>
      </c>
      <c r="D69" s="254"/>
      <c r="E69" s="255">
        <v>56.5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214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63" t="s">
        <v>244</v>
      </c>
      <c r="D70" s="256"/>
      <c r="E70" s="257"/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214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64" t="s">
        <v>766</v>
      </c>
      <c r="D71" s="256"/>
      <c r="E71" s="257">
        <v>14.5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214</v>
      </c>
      <c r="AH71" s="210">
        <v>2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64" t="s">
        <v>767</v>
      </c>
      <c r="D72" s="256"/>
      <c r="E72" s="257">
        <v>2.7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214</v>
      </c>
      <c r="AH72" s="210">
        <v>2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64" t="s">
        <v>768</v>
      </c>
      <c r="D73" s="256"/>
      <c r="E73" s="257">
        <v>0.4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214</v>
      </c>
      <c r="AH73" s="210">
        <v>2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64" t="s">
        <v>769</v>
      </c>
      <c r="D74" s="256"/>
      <c r="E74" s="257">
        <v>6.3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214</v>
      </c>
      <c r="AH74" s="210">
        <v>2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64" t="s">
        <v>770</v>
      </c>
      <c r="D75" s="256"/>
      <c r="E75" s="257">
        <v>18.3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214</v>
      </c>
      <c r="AH75" s="210">
        <v>2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64" t="s">
        <v>771</v>
      </c>
      <c r="D76" s="256"/>
      <c r="E76" s="257">
        <v>1.3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214</v>
      </c>
      <c r="AH76" s="210">
        <v>2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64" t="s">
        <v>772</v>
      </c>
      <c r="D77" s="256"/>
      <c r="E77" s="257">
        <v>4.0999999999999996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214</v>
      </c>
      <c r="AH77" s="210">
        <v>2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64" t="s">
        <v>773</v>
      </c>
      <c r="D78" s="256"/>
      <c r="E78" s="257">
        <v>2.5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214</v>
      </c>
      <c r="AH78" s="210">
        <v>2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65" t="s">
        <v>255</v>
      </c>
      <c r="D79" s="258"/>
      <c r="E79" s="259"/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214</v>
      </c>
      <c r="AH79" s="210">
        <v>3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63" t="s">
        <v>256</v>
      </c>
      <c r="D80" s="256"/>
      <c r="E80" s="257"/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214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62" t="s">
        <v>774</v>
      </c>
      <c r="D81" s="254"/>
      <c r="E81" s="255">
        <v>46.84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214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29">
        <v>11</v>
      </c>
      <c r="B82" s="230" t="s">
        <v>783</v>
      </c>
      <c r="C82" s="247" t="s">
        <v>784</v>
      </c>
      <c r="D82" s="231" t="s">
        <v>209</v>
      </c>
      <c r="E82" s="232">
        <v>99.9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 t="s">
        <v>210</v>
      </c>
      <c r="S82" s="234" t="s">
        <v>140</v>
      </c>
      <c r="T82" s="235" t="s">
        <v>140</v>
      </c>
      <c r="U82" s="220">
        <v>0.51900000000000002</v>
      </c>
      <c r="V82" s="220">
        <f>ROUND(E82*U82,2)</f>
        <v>51.85</v>
      </c>
      <c r="W82" s="220"/>
      <c r="X82" s="220" t="s">
        <v>174</v>
      </c>
      <c r="Y82" s="220" t="s">
        <v>143</v>
      </c>
      <c r="Z82" s="210"/>
      <c r="AA82" s="210"/>
      <c r="AB82" s="210"/>
      <c r="AC82" s="210"/>
      <c r="AD82" s="210"/>
      <c r="AE82" s="210"/>
      <c r="AF82" s="210"/>
      <c r="AG82" s="210" t="s">
        <v>175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61" t="s">
        <v>277</v>
      </c>
      <c r="D83" s="260"/>
      <c r="E83" s="260"/>
      <c r="F83" s="260"/>
      <c r="G83" s="26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212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37" t="str">
        <f>C83</f>
        <v>bez naložení do dopravní nádoby, ale s vyprázdněním dopravní nádoby na hromadu nebo na dopravní prostředek,</v>
      </c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62" t="s">
        <v>764</v>
      </c>
      <c r="D84" s="254"/>
      <c r="E84" s="255">
        <v>99.9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214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29">
        <v>12</v>
      </c>
      <c r="B85" s="230" t="s">
        <v>280</v>
      </c>
      <c r="C85" s="247" t="s">
        <v>281</v>
      </c>
      <c r="D85" s="231" t="s">
        <v>209</v>
      </c>
      <c r="E85" s="232">
        <v>187.70025999999999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4" t="s">
        <v>210</v>
      </c>
      <c r="S85" s="234" t="s">
        <v>140</v>
      </c>
      <c r="T85" s="235" t="s">
        <v>140</v>
      </c>
      <c r="U85" s="220">
        <v>1.0999999999999999E-2</v>
      </c>
      <c r="V85" s="220">
        <f>ROUND(E85*U85,2)</f>
        <v>2.06</v>
      </c>
      <c r="W85" s="220"/>
      <c r="X85" s="220" t="s">
        <v>174</v>
      </c>
      <c r="Y85" s="220" t="s">
        <v>143</v>
      </c>
      <c r="Z85" s="210"/>
      <c r="AA85" s="210"/>
      <c r="AB85" s="210"/>
      <c r="AC85" s="210"/>
      <c r="AD85" s="210"/>
      <c r="AE85" s="210"/>
      <c r="AF85" s="210"/>
      <c r="AG85" s="210" t="s">
        <v>175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61" t="s">
        <v>282</v>
      </c>
      <c r="D86" s="260"/>
      <c r="E86" s="260"/>
      <c r="F86" s="260"/>
      <c r="G86" s="26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212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62" t="s">
        <v>764</v>
      </c>
      <c r="D87" s="254"/>
      <c r="E87" s="255">
        <v>99.9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214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62" t="s">
        <v>765</v>
      </c>
      <c r="D88" s="254"/>
      <c r="E88" s="255">
        <v>56.5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214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62" t="s">
        <v>785</v>
      </c>
      <c r="D89" s="254"/>
      <c r="E89" s="255">
        <v>19.16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214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62" t="s">
        <v>786</v>
      </c>
      <c r="D90" s="254"/>
      <c r="E90" s="255">
        <v>4.26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214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62" t="s">
        <v>258</v>
      </c>
      <c r="D91" s="254"/>
      <c r="E91" s="255">
        <v>3.38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214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62" t="s">
        <v>787</v>
      </c>
      <c r="D92" s="254"/>
      <c r="E92" s="255">
        <v>4.51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214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29">
        <v>13</v>
      </c>
      <c r="B93" s="230" t="s">
        <v>289</v>
      </c>
      <c r="C93" s="247" t="s">
        <v>290</v>
      </c>
      <c r="D93" s="231" t="s">
        <v>209</v>
      </c>
      <c r="E93" s="232">
        <v>1877.0026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 t="s">
        <v>210</v>
      </c>
      <c r="S93" s="234" t="s">
        <v>140</v>
      </c>
      <c r="T93" s="235" t="s">
        <v>140</v>
      </c>
      <c r="U93" s="220">
        <v>0</v>
      </c>
      <c r="V93" s="220">
        <f>ROUND(E93*U93,2)</f>
        <v>0</v>
      </c>
      <c r="W93" s="220"/>
      <c r="X93" s="220" t="s">
        <v>174</v>
      </c>
      <c r="Y93" s="220" t="s">
        <v>143</v>
      </c>
      <c r="Z93" s="210"/>
      <c r="AA93" s="210"/>
      <c r="AB93" s="210"/>
      <c r="AC93" s="210"/>
      <c r="AD93" s="210"/>
      <c r="AE93" s="210"/>
      <c r="AF93" s="210"/>
      <c r="AG93" s="210" t="s">
        <v>175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61" t="s">
        <v>282</v>
      </c>
      <c r="D94" s="260"/>
      <c r="E94" s="260"/>
      <c r="F94" s="260"/>
      <c r="G94" s="26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212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62" t="s">
        <v>788</v>
      </c>
      <c r="D95" s="254"/>
      <c r="E95" s="255">
        <v>1877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214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29">
        <v>14</v>
      </c>
      <c r="B96" s="230" t="s">
        <v>292</v>
      </c>
      <c r="C96" s="247" t="s">
        <v>293</v>
      </c>
      <c r="D96" s="231" t="s">
        <v>209</v>
      </c>
      <c r="E96" s="232">
        <v>187.70025999999999</v>
      </c>
      <c r="F96" s="233"/>
      <c r="G96" s="234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32">
        <v>0</v>
      </c>
      <c r="O96" s="232">
        <f>ROUND(E96*N96,2)</f>
        <v>0</v>
      </c>
      <c r="P96" s="232">
        <v>0</v>
      </c>
      <c r="Q96" s="232">
        <f>ROUND(E96*P96,2)</f>
        <v>0</v>
      </c>
      <c r="R96" s="234" t="s">
        <v>210</v>
      </c>
      <c r="S96" s="234" t="s">
        <v>140</v>
      </c>
      <c r="T96" s="235" t="s">
        <v>140</v>
      </c>
      <c r="U96" s="220">
        <v>8.9999999999999993E-3</v>
      </c>
      <c r="V96" s="220">
        <f>ROUND(E96*U96,2)</f>
        <v>1.69</v>
      </c>
      <c r="W96" s="220"/>
      <c r="X96" s="220" t="s">
        <v>174</v>
      </c>
      <c r="Y96" s="220" t="s">
        <v>143</v>
      </c>
      <c r="Z96" s="210"/>
      <c r="AA96" s="210"/>
      <c r="AB96" s="210"/>
      <c r="AC96" s="210"/>
      <c r="AD96" s="210"/>
      <c r="AE96" s="210"/>
      <c r="AF96" s="210"/>
      <c r="AG96" s="210" t="s">
        <v>175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48" t="s">
        <v>294</v>
      </c>
      <c r="D97" s="236"/>
      <c r="E97" s="236"/>
      <c r="F97" s="236"/>
      <c r="G97" s="236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146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62" t="s">
        <v>764</v>
      </c>
      <c r="D98" s="254"/>
      <c r="E98" s="255">
        <v>99.9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214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62" t="s">
        <v>765</v>
      </c>
      <c r="D99" s="254"/>
      <c r="E99" s="255">
        <v>56.5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214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62" t="s">
        <v>785</v>
      </c>
      <c r="D100" s="254"/>
      <c r="E100" s="255">
        <v>19.16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214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62" t="s">
        <v>786</v>
      </c>
      <c r="D101" s="254"/>
      <c r="E101" s="255">
        <v>4.26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214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62" t="s">
        <v>258</v>
      </c>
      <c r="D102" s="254"/>
      <c r="E102" s="255">
        <v>3.38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214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62" t="s">
        <v>787</v>
      </c>
      <c r="D103" s="254"/>
      <c r="E103" s="255">
        <v>4.51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214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29">
        <v>15</v>
      </c>
      <c r="B104" s="230" t="s">
        <v>296</v>
      </c>
      <c r="C104" s="247" t="s">
        <v>297</v>
      </c>
      <c r="D104" s="231" t="s">
        <v>209</v>
      </c>
      <c r="E104" s="232">
        <v>152.17610999999999</v>
      </c>
      <c r="F104" s="233"/>
      <c r="G104" s="234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21</v>
      </c>
      <c r="M104" s="234">
        <f>G104*(1+L104/100)</f>
        <v>0</v>
      </c>
      <c r="N104" s="232">
        <v>0</v>
      </c>
      <c r="O104" s="232">
        <f>ROUND(E104*N104,2)</f>
        <v>0</v>
      </c>
      <c r="P104" s="232">
        <v>0</v>
      </c>
      <c r="Q104" s="232">
        <f>ROUND(E104*P104,2)</f>
        <v>0</v>
      </c>
      <c r="R104" s="234" t="s">
        <v>210</v>
      </c>
      <c r="S104" s="234" t="s">
        <v>140</v>
      </c>
      <c r="T104" s="235" t="s">
        <v>140</v>
      </c>
      <c r="U104" s="220">
        <v>0.20200000000000001</v>
      </c>
      <c r="V104" s="220">
        <f>ROUND(E104*U104,2)</f>
        <v>30.74</v>
      </c>
      <c r="W104" s="220"/>
      <c r="X104" s="220" t="s">
        <v>174</v>
      </c>
      <c r="Y104" s="220" t="s">
        <v>143</v>
      </c>
      <c r="Z104" s="210"/>
      <c r="AA104" s="210"/>
      <c r="AB104" s="210"/>
      <c r="AC104" s="210"/>
      <c r="AD104" s="210"/>
      <c r="AE104" s="210"/>
      <c r="AF104" s="210"/>
      <c r="AG104" s="210" t="s">
        <v>175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61" t="s">
        <v>298</v>
      </c>
      <c r="D105" s="260"/>
      <c r="E105" s="260"/>
      <c r="F105" s="260"/>
      <c r="G105" s="26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212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62" t="s">
        <v>764</v>
      </c>
      <c r="D106" s="254"/>
      <c r="E106" s="255">
        <v>99.9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214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62" t="s">
        <v>789</v>
      </c>
      <c r="D107" s="254"/>
      <c r="E107" s="255">
        <v>-10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214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62" t="s">
        <v>790</v>
      </c>
      <c r="D108" s="254"/>
      <c r="E108" s="255">
        <v>-4.05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214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62" t="s">
        <v>765</v>
      </c>
      <c r="D109" s="254"/>
      <c r="E109" s="255">
        <v>56.5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214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62" t="s">
        <v>791</v>
      </c>
      <c r="D110" s="254"/>
      <c r="E110" s="255">
        <v>-14.75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214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62" t="s">
        <v>792</v>
      </c>
      <c r="D111" s="254"/>
      <c r="E111" s="255">
        <v>-1.54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214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62" t="s">
        <v>793</v>
      </c>
      <c r="D112" s="254"/>
      <c r="E112" s="255">
        <v>-2.2999999999999998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214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62" t="s">
        <v>794</v>
      </c>
      <c r="D113" s="254"/>
      <c r="E113" s="255">
        <v>46.84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214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62" t="s">
        <v>795</v>
      </c>
      <c r="D114" s="254"/>
      <c r="E114" s="255">
        <v>-19.16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214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62" t="s">
        <v>796</v>
      </c>
      <c r="D115" s="254"/>
      <c r="E115" s="255">
        <v>-4.26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214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62" t="s">
        <v>258</v>
      </c>
      <c r="D116" s="254"/>
      <c r="E116" s="255">
        <v>3.38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214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62" t="s">
        <v>307</v>
      </c>
      <c r="D117" s="254"/>
      <c r="E117" s="255">
        <v>-1.7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214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62" t="s">
        <v>787</v>
      </c>
      <c r="D118" s="254"/>
      <c r="E118" s="255">
        <v>4.51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214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62" t="s">
        <v>797</v>
      </c>
      <c r="D119" s="254"/>
      <c r="E119" s="255">
        <v>-1.19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214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29">
        <v>16</v>
      </c>
      <c r="B120" s="230" t="s">
        <v>308</v>
      </c>
      <c r="C120" s="247" t="s">
        <v>309</v>
      </c>
      <c r="D120" s="231" t="s">
        <v>209</v>
      </c>
      <c r="E120" s="232">
        <v>19.163250000000001</v>
      </c>
      <c r="F120" s="233"/>
      <c r="G120" s="234">
        <f>ROUND(E120*F120,2)</f>
        <v>0</v>
      </c>
      <c r="H120" s="233"/>
      <c r="I120" s="234">
        <f>ROUND(E120*H120,2)</f>
        <v>0</v>
      </c>
      <c r="J120" s="233"/>
      <c r="K120" s="234">
        <f>ROUND(E120*J120,2)</f>
        <v>0</v>
      </c>
      <c r="L120" s="234">
        <v>21</v>
      </c>
      <c r="M120" s="234">
        <f>G120*(1+L120/100)</f>
        <v>0</v>
      </c>
      <c r="N120" s="232">
        <v>1.7</v>
      </c>
      <c r="O120" s="232">
        <f>ROUND(E120*N120,2)</f>
        <v>32.58</v>
      </c>
      <c r="P120" s="232">
        <v>0</v>
      </c>
      <c r="Q120" s="232">
        <f>ROUND(E120*P120,2)</f>
        <v>0</v>
      </c>
      <c r="R120" s="234" t="s">
        <v>210</v>
      </c>
      <c r="S120" s="234" t="s">
        <v>140</v>
      </c>
      <c r="T120" s="235" t="s">
        <v>140</v>
      </c>
      <c r="U120" s="220">
        <v>1.587</v>
      </c>
      <c r="V120" s="220">
        <f>ROUND(E120*U120,2)</f>
        <v>30.41</v>
      </c>
      <c r="W120" s="220"/>
      <c r="X120" s="220" t="s">
        <v>174</v>
      </c>
      <c r="Y120" s="220" t="s">
        <v>143</v>
      </c>
      <c r="Z120" s="210"/>
      <c r="AA120" s="210"/>
      <c r="AB120" s="210"/>
      <c r="AC120" s="210"/>
      <c r="AD120" s="210"/>
      <c r="AE120" s="210"/>
      <c r="AF120" s="210"/>
      <c r="AG120" s="210" t="s">
        <v>175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2" x14ac:dyDescent="0.2">
      <c r="A121" s="217"/>
      <c r="B121" s="218"/>
      <c r="C121" s="261" t="s">
        <v>310</v>
      </c>
      <c r="D121" s="260"/>
      <c r="E121" s="260"/>
      <c r="F121" s="260"/>
      <c r="G121" s="26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212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37" t="str">
        <f>C121</f>
        <v>sypaninou z vhodných hornin tř. 1 - 4 nebo materiálem připraveným podél výkopu ve vzdálenosti do 3 m od jeho kraje, pro jakoukoliv hloubku výkopu a jakoukoliv míru zhutnění,</v>
      </c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63" t="s">
        <v>244</v>
      </c>
      <c r="D122" s="256"/>
      <c r="E122" s="257"/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214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64" t="s">
        <v>766</v>
      </c>
      <c r="D123" s="256"/>
      <c r="E123" s="257">
        <v>14.5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214</v>
      </c>
      <c r="AH123" s="210">
        <v>2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64" t="s">
        <v>767</v>
      </c>
      <c r="D124" s="256"/>
      <c r="E124" s="257">
        <v>2.7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214</v>
      </c>
      <c r="AH124" s="210">
        <v>2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64" t="s">
        <v>768</v>
      </c>
      <c r="D125" s="256"/>
      <c r="E125" s="257">
        <v>0.4</v>
      </c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214</v>
      </c>
      <c r="AH125" s="210">
        <v>2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17"/>
      <c r="B126" s="218"/>
      <c r="C126" s="264" t="s">
        <v>769</v>
      </c>
      <c r="D126" s="256"/>
      <c r="E126" s="257">
        <v>6.3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214</v>
      </c>
      <c r="AH126" s="210">
        <v>2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64" t="s">
        <v>770</v>
      </c>
      <c r="D127" s="256"/>
      <c r="E127" s="257">
        <v>18.3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214</v>
      </c>
      <c r="AH127" s="210">
        <v>2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64" t="s">
        <v>771</v>
      </c>
      <c r="D128" s="256"/>
      <c r="E128" s="257">
        <v>1.3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214</v>
      </c>
      <c r="AH128" s="210">
        <v>2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64" t="s">
        <v>772</v>
      </c>
      <c r="D129" s="256"/>
      <c r="E129" s="257">
        <v>4.0999999999999996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214</v>
      </c>
      <c r="AH129" s="210">
        <v>2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17"/>
      <c r="B130" s="218"/>
      <c r="C130" s="264" t="s">
        <v>773</v>
      </c>
      <c r="D130" s="256"/>
      <c r="E130" s="257">
        <v>2.5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214</v>
      </c>
      <c r="AH130" s="210">
        <v>2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65" t="s">
        <v>255</v>
      </c>
      <c r="D131" s="258"/>
      <c r="E131" s="259"/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214</v>
      </c>
      <c r="AH131" s="210">
        <v>3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63" t="s">
        <v>256</v>
      </c>
      <c r="D132" s="256"/>
      <c r="E132" s="257"/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214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62" t="s">
        <v>798</v>
      </c>
      <c r="D133" s="254"/>
      <c r="E133" s="255">
        <v>19.16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214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29">
        <v>17</v>
      </c>
      <c r="B134" s="230" t="s">
        <v>321</v>
      </c>
      <c r="C134" s="247" t="s">
        <v>322</v>
      </c>
      <c r="D134" s="231" t="s">
        <v>263</v>
      </c>
      <c r="E134" s="232">
        <v>109.16</v>
      </c>
      <c r="F134" s="233"/>
      <c r="G134" s="234">
        <f>ROUND(E134*F134,2)</f>
        <v>0</v>
      </c>
      <c r="H134" s="233"/>
      <c r="I134" s="234">
        <f>ROUND(E134*H134,2)</f>
        <v>0</v>
      </c>
      <c r="J134" s="233"/>
      <c r="K134" s="234">
        <f>ROUND(E134*J134,2)</f>
        <v>0</v>
      </c>
      <c r="L134" s="234">
        <v>21</v>
      </c>
      <c r="M134" s="234">
        <f>G134*(1+L134/100)</f>
        <v>0</v>
      </c>
      <c r="N134" s="232">
        <v>0</v>
      </c>
      <c r="O134" s="232">
        <f>ROUND(E134*N134,2)</f>
        <v>0</v>
      </c>
      <c r="P134" s="232">
        <v>0</v>
      </c>
      <c r="Q134" s="232">
        <f>ROUND(E134*P134,2)</f>
        <v>0</v>
      </c>
      <c r="R134" s="234" t="s">
        <v>323</v>
      </c>
      <c r="S134" s="234" t="s">
        <v>140</v>
      </c>
      <c r="T134" s="235" t="s">
        <v>140</v>
      </c>
      <c r="U134" s="220">
        <v>0.06</v>
      </c>
      <c r="V134" s="220">
        <f>ROUND(E134*U134,2)</f>
        <v>6.55</v>
      </c>
      <c r="W134" s="220"/>
      <c r="X134" s="220" t="s">
        <v>174</v>
      </c>
      <c r="Y134" s="220" t="s">
        <v>143</v>
      </c>
      <c r="Z134" s="210"/>
      <c r="AA134" s="210"/>
      <c r="AB134" s="210"/>
      <c r="AC134" s="210"/>
      <c r="AD134" s="210"/>
      <c r="AE134" s="210"/>
      <c r="AF134" s="210"/>
      <c r="AG134" s="210" t="s">
        <v>175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61" t="s">
        <v>324</v>
      </c>
      <c r="D135" s="260"/>
      <c r="E135" s="260"/>
      <c r="F135" s="260"/>
      <c r="G135" s="26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212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62" t="s">
        <v>799</v>
      </c>
      <c r="D136" s="254"/>
      <c r="E136" s="255">
        <v>54.6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214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62" t="s">
        <v>800</v>
      </c>
      <c r="D137" s="254"/>
      <c r="E137" s="255">
        <v>27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214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62" t="s">
        <v>801</v>
      </c>
      <c r="D138" s="254"/>
      <c r="E138" s="255">
        <v>27.56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214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2.5" outlineLevel="1" x14ac:dyDescent="0.2">
      <c r="A139" s="229">
        <v>18</v>
      </c>
      <c r="B139" s="230" t="s">
        <v>328</v>
      </c>
      <c r="C139" s="247" t="s">
        <v>329</v>
      </c>
      <c r="D139" s="231" t="s">
        <v>263</v>
      </c>
      <c r="E139" s="232">
        <v>109.16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4" t="s">
        <v>210</v>
      </c>
      <c r="S139" s="234" t="s">
        <v>140</v>
      </c>
      <c r="T139" s="235" t="s">
        <v>140</v>
      </c>
      <c r="U139" s="220">
        <v>0.13</v>
      </c>
      <c r="V139" s="220">
        <f>ROUND(E139*U139,2)</f>
        <v>14.19</v>
      </c>
      <c r="W139" s="220"/>
      <c r="X139" s="220" t="s">
        <v>174</v>
      </c>
      <c r="Y139" s="220" t="s">
        <v>143</v>
      </c>
      <c r="Z139" s="210"/>
      <c r="AA139" s="210"/>
      <c r="AB139" s="210"/>
      <c r="AC139" s="210"/>
      <c r="AD139" s="210"/>
      <c r="AE139" s="210"/>
      <c r="AF139" s="210"/>
      <c r="AG139" s="210" t="s">
        <v>175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2" x14ac:dyDescent="0.2">
      <c r="A140" s="217"/>
      <c r="B140" s="218"/>
      <c r="C140" s="261" t="s">
        <v>330</v>
      </c>
      <c r="D140" s="260"/>
      <c r="E140" s="260"/>
      <c r="F140" s="260"/>
      <c r="G140" s="26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212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37" t="str">
        <f>C140</f>
        <v>s případným nutným přemístěním hromad nebo dočasných skládek na místo potřeby ze vzdálenosti do 30 m, v rovině nebo ve svahu do 1 : 5,</v>
      </c>
      <c r="BB140" s="210"/>
      <c r="BC140" s="210"/>
      <c r="BD140" s="210"/>
      <c r="BE140" s="210"/>
      <c r="BF140" s="210"/>
      <c r="BG140" s="210"/>
      <c r="BH140" s="210"/>
    </row>
    <row r="141" spans="1:60" ht="22.5" outlineLevel="1" x14ac:dyDescent="0.2">
      <c r="A141" s="229">
        <v>19</v>
      </c>
      <c r="B141" s="230" t="s">
        <v>331</v>
      </c>
      <c r="C141" s="247" t="s">
        <v>332</v>
      </c>
      <c r="D141" s="231" t="s">
        <v>333</v>
      </c>
      <c r="E141" s="232">
        <v>356.63049000000001</v>
      </c>
      <c r="F141" s="233"/>
      <c r="G141" s="234">
        <f>ROUND(E141*F141,2)</f>
        <v>0</v>
      </c>
      <c r="H141" s="233"/>
      <c r="I141" s="234">
        <f>ROUND(E141*H141,2)</f>
        <v>0</v>
      </c>
      <c r="J141" s="233"/>
      <c r="K141" s="234">
        <f>ROUND(E141*J141,2)</f>
        <v>0</v>
      </c>
      <c r="L141" s="234">
        <v>21</v>
      </c>
      <c r="M141" s="234">
        <f>G141*(1+L141/100)</f>
        <v>0</v>
      </c>
      <c r="N141" s="232">
        <v>0</v>
      </c>
      <c r="O141" s="232">
        <f>ROUND(E141*N141,2)</f>
        <v>0</v>
      </c>
      <c r="P141" s="232">
        <v>0</v>
      </c>
      <c r="Q141" s="232">
        <f>ROUND(E141*P141,2)</f>
        <v>0</v>
      </c>
      <c r="R141" s="234"/>
      <c r="S141" s="234" t="s">
        <v>173</v>
      </c>
      <c r="T141" s="235" t="s">
        <v>334</v>
      </c>
      <c r="U141" s="220">
        <v>0</v>
      </c>
      <c r="V141" s="220">
        <f>ROUND(E141*U141,2)</f>
        <v>0</v>
      </c>
      <c r="W141" s="220"/>
      <c r="X141" s="220" t="s">
        <v>174</v>
      </c>
      <c r="Y141" s="220" t="s">
        <v>143</v>
      </c>
      <c r="Z141" s="210"/>
      <c r="AA141" s="210"/>
      <c r="AB141" s="210"/>
      <c r="AC141" s="210"/>
      <c r="AD141" s="210"/>
      <c r="AE141" s="210"/>
      <c r="AF141" s="210"/>
      <c r="AG141" s="210" t="s">
        <v>175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62" t="s">
        <v>802</v>
      </c>
      <c r="D142" s="254"/>
      <c r="E142" s="255">
        <v>356.63049000000001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214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29">
        <v>20</v>
      </c>
      <c r="B143" s="230" t="s">
        <v>336</v>
      </c>
      <c r="C143" s="247" t="s">
        <v>337</v>
      </c>
      <c r="D143" s="231" t="s">
        <v>338</v>
      </c>
      <c r="E143" s="232">
        <v>5.4580000000000002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2">
        <v>1E-3</v>
      </c>
      <c r="O143" s="232">
        <f>ROUND(E143*N143,2)</f>
        <v>0.01</v>
      </c>
      <c r="P143" s="232">
        <v>0</v>
      </c>
      <c r="Q143" s="232">
        <f>ROUND(E143*P143,2)</f>
        <v>0</v>
      </c>
      <c r="R143" s="234" t="s">
        <v>339</v>
      </c>
      <c r="S143" s="234" t="s">
        <v>140</v>
      </c>
      <c r="T143" s="235" t="s">
        <v>140</v>
      </c>
      <c r="U143" s="220">
        <v>0</v>
      </c>
      <c r="V143" s="220">
        <f>ROUND(E143*U143,2)</f>
        <v>0</v>
      </c>
      <c r="W143" s="220"/>
      <c r="X143" s="220" t="s">
        <v>340</v>
      </c>
      <c r="Y143" s="220" t="s">
        <v>143</v>
      </c>
      <c r="Z143" s="210"/>
      <c r="AA143" s="210"/>
      <c r="AB143" s="210"/>
      <c r="AC143" s="210"/>
      <c r="AD143" s="210"/>
      <c r="AE143" s="210"/>
      <c r="AF143" s="210"/>
      <c r="AG143" s="210" t="s">
        <v>341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63" t="s">
        <v>244</v>
      </c>
      <c r="D144" s="256"/>
      <c r="E144" s="257"/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214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64" t="s">
        <v>803</v>
      </c>
      <c r="D145" s="256"/>
      <c r="E145" s="257">
        <v>54.6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214</v>
      </c>
      <c r="AH145" s="210">
        <v>2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64" t="s">
        <v>804</v>
      </c>
      <c r="D146" s="256"/>
      <c r="E146" s="257">
        <v>27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214</v>
      </c>
      <c r="AH146" s="210">
        <v>2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64" t="s">
        <v>805</v>
      </c>
      <c r="D147" s="256"/>
      <c r="E147" s="257">
        <v>27.56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214</v>
      </c>
      <c r="AH147" s="210">
        <v>2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65" t="s">
        <v>255</v>
      </c>
      <c r="D148" s="258"/>
      <c r="E148" s="259"/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214</v>
      </c>
      <c r="AH148" s="210">
        <v>3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17"/>
      <c r="B149" s="218"/>
      <c r="C149" s="263" t="s">
        <v>256</v>
      </c>
      <c r="D149" s="256"/>
      <c r="E149" s="257"/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214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62" t="s">
        <v>806</v>
      </c>
      <c r="D150" s="254"/>
      <c r="E150" s="255">
        <v>5.46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214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29">
        <v>21</v>
      </c>
      <c r="B151" s="230" t="s">
        <v>346</v>
      </c>
      <c r="C151" s="247" t="s">
        <v>347</v>
      </c>
      <c r="D151" s="231" t="s">
        <v>333</v>
      </c>
      <c r="E151" s="232">
        <v>157.44890000000001</v>
      </c>
      <c r="F151" s="233"/>
      <c r="G151" s="234">
        <f>ROUND(E151*F151,2)</f>
        <v>0</v>
      </c>
      <c r="H151" s="233"/>
      <c r="I151" s="234">
        <f>ROUND(E151*H151,2)</f>
        <v>0</v>
      </c>
      <c r="J151" s="233"/>
      <c r="K151" s="234">
        <f>ROUND(E151*J151,2)</f>
        <v>0</v>
      </c>
      <c r="L151" s="234">
        <v>21</v>
      </c>
      <c r="M151" s="234">
        <f>G151*(1+L151/100)</f>
        <v>0</v>
      </c>
      <c r="N151" s="232">
        <v>1</v>
      </c>
      <c r="O151" s="232">
        <f>ROUND(E151*N151,2)</f>
        <v>157.44999999999999</v>
      </c>
      <c r="P151" s="232">
        <v>0</v>
      </c>
      <c r="Q151" s="232">
        <f>ROUND(E151*P151,2)</f>
        <v>0</v>
      </c>
      <c r="R151" s="234" t="s">
        <v>339</v>
      </c>
      <c r="S151" s="234" t="s">
        <v>140</v>
      </c>
      <c r="T151" s="235" t="s">
        <v>140</v>
      </c>
      <c r="U151" s="220">
        <v>0</v>
      </c>
      <c r="V151" s="220">
        <f>ROUND(E151*U151,2)</f>
        <v>0</v>
      </c>
      <c r="W151" s="220"/>
      <c r="X151" s="220" t="s">
        <v>340</v>
      </c>
      <c r="Y151" s="220" t="s">
        <v>143</v>
      </c>
      <c r="Z151" s="210"/>
      <c r="AA151" s="210"/>
      <c r="AB151" s="210"/>
      <c r="AC151" s="210"/>
      <c r="AD151" s="210"/>
      <c r="AE151" s="210"/>
      <c r="AF151" s="210"/>
      <c r="AG151" s="210" t="s">
        <v>341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17"/>
      <c r="B152" s="218"/>
      <c r="C152" s="263" t="s">
        <v>244</v>
      </c>
      <c r="D152" s="256"/>
      <c r="E152" s="257"/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214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64" t="s">
        <v>807</v>
      </c>
      <c r="D153" s="256"/>
      <c r="E153" s="257">
        <v>99.9</v>
      </c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214</v>
      </c>
      <c r="AH153" s="210">
        <v>2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64" t="s">
        <v>808</v>
      </c>
      <c r="D154" s="256"/>
      <c r="E154" s="257">
        <v>-10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214</v>
      </c>
      <c r="AH154" s="210">
        <v>2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64" t="s">
        <v>809</v>
      </c>
      <c r="D155" s="256"/>
      <c r="E155" s="257">
        <v>-4.05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214</v>
      </c>
      <c r="AH155" s="210">
        <v>2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65" t="s">
        <v>255</v>
      </c>
      <c r="D156" s="258"/>
      <c r="E156" s="259"/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214</v>
      </c>
      <c r="AH156" s="210">
        <v>3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63" t="s">
        <v>256</v>
      </c>
      <c r="D157" s="256"/>
      <c r="E157" s="257"/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214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17"/>
      <c r="B158" s="218"/>
      <c r="C158" s="262" t="s">
        <v>810</v>
      </c>
      <c r="D158" s="254"/>
      <c r="E158" s="255">
        <v>157.44999999999999</v>
      </c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214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x14ac:dyDescent="0.2">
      <c r="A159" s="222" t="s">
        <v>135</v>
      </c>
      <c r="B159" s="223" t="s">
        <v>88</v>
      </c>
      <c r="C159" s="246" t="s">
        <v>89</v>
      </c>
      <c r="D159" s="224"/>
      <c r="E159" s="225"/>
      <c r="F159" s="226"/>
      <c r="G159" s="226">
        <f>SUMIF(AG160:AG187,"&lt;&gt;NOR",G160:G187)</f>
        <v>0</v>
      </c>
      <c r="H159" s="226"/>
      <c r="I159" s="226">
        <f>SUM(I160:I187)</f>
        <v>0</v>
      </c>
      <c r="J159" s="226"/>
      <c r="K159" s="226">
        <f>SUM(K160:K187)</f>
        <v>0</v>
      </c>
      <c r="L159" s="226"/>
      <c r="M159" s="226">
        <f>SUM(M160:M187)</f>
        <v>0</v>
      </c>
      <c r="N159" s="225"/>
      <c r="O159" s="225">
        <f>SUM(O160:O187)</f>
        <v>11.06</v>
      </c>
      <c r="P159" s="225"/>
      <c r="Q159" s="225">
        <f>SUM(Q160:Q187)</f>
        <v>0</v>
      </c>
      <c r="R159" s="226"/>
      <c r="S159" s="226"/>
      <c r="T159" s="227"/>
      <c r="U159" s="221"/>
      <c r="V159" s="221">
        <f>SUM(V160:V187)</f>
        <v>15.03</v>
      </c>
      <c r="W159" s="221"/>
      <c r="X159" s="221"/>
      <c r="Y159" s="221"/>
      <c r="AG159" t="s">
        <v>136</v>
      </c>
    </row>
    <row r="160" spans="1:60" outlineLevel="1" x14ac:dyDescent="0.2">
      <c r="A160" s="229">
        <v>22</v>
      </c>
      <c r="B160" s="230" t="s">
        <v>352</v>
      </c>
      <c r="C160" s="247" t="s">
        <v>353</v>
      </c>
      <c r="D160" s="231" t="s">
        <v>209</v>
      </c>
      <c r="E160" s="232">
        <v>8.3085000000000004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2">
        <v>1.1322000000000001</v>
      </c>
      <c r="O160" s="232">
        <f>ROUND(E160*N160,2)</f>
        <v>9.41</v>
      </c>
      <c r="P160" s="232">
        <v>0</v>
      </c>
      <c r="Q160" s="232">
        <f>ROUND(E160*P160,2)</f>
        <v>0</v>
      </c>
      <c r="R160" s="234" t="s">
        <v>354</v>
      </c>
      <c r="S160" s="234" t="s">
        <v>140</v>
      </c>
      <c r="T160" s="235" t="s">
        <v>140</v>
      </c>
      <c r="U160" s="220">
        <v>1.6950000000000001</v>
      </c>
      <c r="V160" s="220">
        <f>ROUND(E160*U160,2)</f>
        <v>14.08</v>
      </c>
      <c r="W160" s="220"/>
      <c r="X160" s="220" t="s">
        <v>174</v>
      </c>
      <c r="Y160" s="220" t="s">
        <v>143</v>
      </c>
      <c r="Z160" s="210"/>
      <c r="AA160" s="210"/>
      <c r="AB160" s="210"/>
      <c r="AC160" s="210"/>
      <c r="AD160" s="210"/>
      <c r="AE160" s="210"/>
      <c r="AF160" s="210"/>
      <c r="AG160" s="210" t="s">
        <v>175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61" t="s">
        <v>355</v>
      </c>
      <c r="D161" s="260"/>
      <c r="E161" s="260"/>
      <c r="F161" s="260"/>
      <c r="G161" s="26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212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17"/>
      <c r="B162" s="218"/>
      <c r="C162" s="263" t="s">
        <v>244</v>
      </c>
      <c r="D162" s="256"/>
      <c r="E162" s="257"/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214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64" t="s">
        <v>766</v>
      </c>
      <c r="D163" s="256"/>
      <c r="E163" s="257">
        <v>14.5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214</v>
      </c>
      <c r="AH163" s="210">
        <v>2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64" t="s">
        <v>767</v>
      </c>
      <c r="D164" s="256"/>
      <c r="E164" s="257">
        <v>2.7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214</v>
      </c>
      <c r="AH164" s="210">
        <v>2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64" t="s">
        <v>768</v>
      </c>
      <c r="D165" s="256"/>
      <c r="E165" s="257">
        <v>0.4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214</v>
      </c>
      <c r="AH165" s="210">
        <v>2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64" t="s">
        <v>769</v>
      </c>
      <c r="D166" s="256"/>
      <c r="E166" s="257">
        <v>6.3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214</v>
      </c>
      <c r="AH166" s="210">
        <v>2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64" t="s">
        <v>770</v>
      </c>
      <c r="D167" s="256"/>
      <c r="E167" s="257">
        <v>18.3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214</v>
      </c>
      <c r="AH167" s="210">
        <v>2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64" t="s">
        <v>771</v>
      </c>
      <c r="D168" s="256"/>
      <c r="E168" s="257">
        <v>1.3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214</v>
      </c>
      <c r="AH168" s="210">
        <v>2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64" t="s">
        <v>772</v>
      </c>
      <c r="D169" s="256"/>
      <c r="E169" s="257">
        <v>4.0999999999999996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214</v>
      </c>
      <c r="AH169" s="210">
        <v>2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64" t="s">
        <v>773</v>
      </c>
      <c r="D170" s="256"/>
      <c r="E170" s="257">
        <v>2.5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214</v>
      </c>
      <c r="AH170" s="210">
        <v>2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65" t="s">
        <v>255</v>
      </c>
      <c r="D171" s="258"/>
      <c r="E171" s="259"/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214</v>
      </c>
      <c r="AH171" s="210">
        <v>3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63" t="s">
        <v>256</v>
      </c>
      <c r="D172" s="256"/>
      <c r="E172" s="257"/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214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62" t="s">
        <v>811</v>
      </c>
      <c r="D173" s="254"/>
      <c r="E173" s="255">
        <v>4.26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214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62" t="s">
        <v>762</v>
      </c>
      <c r="D174" s="254"/>
      <c r="E174" s="255">
        <v>4.05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214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2.5" outlineLevel="1" x14ac:dyDescent="0.2">
      <c r="A175" s="229">
        <v>23</v>
      </c>
      <c r="B175" s="230" t="s">
        <v>358</v>
      </c>
      <c r="C175" s="247" t="s">
        <v>359</v>
      </c>
      <c r="D175" s="231" t="s">
        <v>209</v>
      </c>
      <c r="E175" s="232">
        <v>0.65849999999999997</v>
      </c>
      <c r="F175" s="233"/>
      <c r="G175" s="234">
        <f>ROUND(E175*F175,2)</f>
        <v>0</v>
      </c>
      <c r="H175" s="233"/>
      <c r="I175" s="234">
        <f>ROUND(E175*H175,2)</f>
        <v>0</v>
      </c>
      <c r="J175" s="233"/>
      <c r="K175" s="234">
        <f>ROUND(E175*J175,2)</f>
        <v>0</v>
      </c>
      <c r="L175" s="234">
        <v>21</v>
      </c>
      <c r="M175" s="234">
        <f>G175*(1+L175/100)</f>
        <v>0</v>
      </c>
      <c r="N175" s="232">
        <v>2.5</v>
      </c>
      <c r="O175" s="232">
        <f>ROUND(E175*N175,2)</f>
        <v>1.65</v>
      </c>
      <c r="P175" s="232">
        <v>0</v>
      </c>
      <c r="Q175" s="232">
        <f>ROUND(E175*P175,2)</f>
        <v>0</v>
      </c>
      <c r="R175" s="234" t="s">
        <v>354</v>
      </c>
      <c r="S175" s="234" t="s">
        <v>140</v>
      </c>
      <c r="T175" s="235" t="s">
        <v>140</v>
      </c>
      <c r="U175" s="220">
        <v>1.4490000000000001</v>
      </c>
      <c r="V175" s="220">
        <f>ROUND(E175*U175,2)</f>
        <v>0.95</v>
      </c>
      <c r="W175" s="220"/>
      <c r="X175" s="220" t="s">
        <v>174</v>
      </c>
      <c r="Y175" s="220" t="s">
        <v>143</v>
      </c>
      <c r="Z175" s="210"/>
      <c r="AA175" s="210"/>
      <c r="AB175" s="210"/>
      <c r="AC175" s="210"/>
      <c r="AD175" s="210"/>
      <c r="AE175" s="210"/>
      <c r="AF175" s="210"/>
      <c r="AG175" s="210" t="s">
        <v>175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61" t="s">
        <v>360</v>
      </c>
      <c r="D176" s="260"/>
      <c r="E176" s="260"/>
      <c r="F176" s="260"/>
      <c r="G176" s="26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212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62" t="s">
        <v>812</v>
      </c>
      <c r="D177" s="254"/>
      <c r="E177" s="255">
        <v>0.23</v>
      </c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214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63" t="s">
        <v>244</v>
      </c>
      <c r="D178" s="256"/>
      <c r="E178" s="257"/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214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64" t="s">
        <v>813</v>
      </c>
      <c r="D179" s="256"/>
      <c r="E179" s="257">
        <v>1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214</v>
      </c>
      <c r="AH179" s="210">
        <v>2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64" t="s">
        <v>814</v>
      </c>
      <c r="D180" s="256"/>
      <c r="E180" s="257">
        <v>1</v>
      </c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214</v>
      </c>
      <c r="AH180" s="210">
        <v>2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64" t="s">
        <v>815</v>
      </c>
      <c r="D181" s="256"/>
      <c r="E181" s="257">
        <v>1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214</v>
      </c>
      <c r="AH181" s="210">
        <v>2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64" t="s">
        <v>816</v>
      </c>
      <c r="D182" s="256"/>
      <c r="E182" s="257">
        <v>1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214</v>
      </c>
      <c r="AH182" s="210">
        <v>2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64" t="s">
        <v>817</v>
      </c>
      <c r="D183" s="256"/>
      <c r="E183" s="257">
        <v>1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214</v>
      </c>
      <c r="AH183" s="210">
        <v>2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64" t="s">
        <v>818</v>
      </c>
      <c r="D184" s="256"/>
      <c r="E184" s="257">
        <v>1</v>
      </c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214</v>
      </c>
      <c r="AH184" s="210">
        <v>2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65" t="s">
        <v>255</v>
      </c>
      <c r="D185" s="258"/>
      <c r="E185" s="259"/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214</v>
      </c>
      <c r="AH185" s="210">
        <v>3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17"/>
      <c r="B186" s="218"/>
      <c r="C186" s="263" t="s">
        <v>256</v>
      </c>
      <c r="D186" s="256"/>
      <c r="E186" s="257"/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214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62" t="s">
        <v>819</v>
      </c>
      <c r="D187" s="254"/>
      <c r="E187" s="255">
        <v>0.43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214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x14ac:dyDescent="0.2">
      <c r="A188" s="222" t="s">
        <v>135</v>
      </c>
      <c r="B188" s="223" t="s">
        <v>90</v>
      </c>
      <c r="C188" s="246" t="s">
        <v>91</v>
      </c>
      <c r="D188" s="224"/>
      <c r="E188" s="225"/>
      <c r="F188" s="226"/>
      <c r="G188" s="226">
        <f>SUMIF(AG189:AG247,"&lt;&gt;NOR",G189:G247)</f>
        <v>0</v>
      </c>
      <c r="H188" s="226"/>
      <c r="I188" s="226">
        <f>SUM(I189:I247)</f>
        <v>0</v>
      </c>
      <c r="J188" s="226"/>
      <c r="K188" s="226">
        <f>SUM(K189:K247)</f>
        <v>0</v>
      </c>
      <c r="L188" s="226"/>
      <c r="M188" s="226">
        <f>SUM(M189:M247)</f>
        <v>0</v>
      </c>
      <c r="N188" s="225"/>
      <c r="O188" s="225">
        <f>SUM(O189:O247)</f>
        <v>17.45</v>
      </c>
      <c r="P188" s="225"/>
      <c r="Q188" s="225">
        <f>SUM(Q189:Q247)</f>
        <v>18.739999999999998</v>
      </c>
      <c r="R188" s="226"/>
      <c r="S188" s="226"/>
      <c r="T188" s="227"/>
      <c r="U188" s="221"/>
      <c r="V188" s="221">
        <f>SUM(V189:V247)</f>
        <v>78.960000000000008</v>
      </c>
      <c r="W188" s="221"/>
      <c r="X188" s="221"/>
      <c r="Y188" s="221"/>
      <c r="AG188" t="s">
        <v>136</v>
      </c>
    </row>
    <row r="189" spans="1:60" ht="22.5" outlineLevel="1" x14ac:dyDescent="0.2">
      <c r="A189" s="229">
        <v>24</v>
      </c>
      <c r="B189" s="230" t="s">
        <v>377</v>
      </c>
      <c r="C189" s="247" t="s">
        <v>378</v>
      </c>
      <c r="D189" s="231" t="s">
        <v>263</v>
      </c>
      <c r="E189" s="232">
        <v>32.9</v>
      </c>
      <c r="F189" s="233"/>
      <c r="G189" s="234">
        <f>ROUND(E189*F189,2)</f>
        <v>0</v>
      </c>
      <c r="H189" s="233"/>
      <c r="I189" s="234">
        <f>ROUND(E189*H189,2)</f>
        <v>0</v>
      </c>
      <c r="J189" s="233"/>
      <c r="K189" s="234">
        <f>ROUND(E189*J189,2)</f>
        <v>0</v>
      </c>
      <c r="L189" s="234">
        <v>21</v>
      </c>
      <c r="M189" s="234">
        <f>G189*(1+L189/100)</f>
        <v>0</v>
      </c>
      <c r="N189" s="232">
        <v>0</v>
      </c>
      <c r="O189" s="232">
        <f>ROUND(E189*N189,2)</f>
        <v>0</v>
      </c>
      <c r="P189" s="232">
        <v>0.22500000000000001</v>
      </c>
      <c r="Q189" s="232">
        <f>ROUND(E189*P189,2)</f>
        <v>7.4</v>
      </c>
      <c r="R189" s="234" t="s">
        <v>374</v>
      </c>
      <c r="S189" s="234" t="s">
        <v>140</v>
      </c>
      <c r="T189" s="235" t="s">
        <v>140</v>
      </c>
      <c r="U189" s="220">
        <v>0.14000000000000001</v>
      </c>
      <c r="V189" s="220">
        <f>ROUND(E189*U189,2)</f>
        <v>4.6100000000000003</v>
      </c>
      <c r="W189" s="220"/>
      <c r="X189" s="220" t="s">
        <v>174</v>
      </c>
      <c r="Y189" s="220" t="s">
        <v>143</v>
      </c>
      <c r="Z189" s="210"/>
      <c r="AA189" s="210"/>
      <c r="AB189" s="210"/>
      <c r="AC189" s="210"/>
      <c r="AD189" s="210"/>
      <c r="AE189" s="210"/>
      <c r="AF189" s="210"/>
      <c r="AG189" s="210" t="s">
        <v>175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17"/>
      <c r="B190" s="218"/>
      <c r="C190" s="261" t="s">
        <v>375</v>
      </c>
      <c r="D190" s="260"/>
      <c r="E190" s="260"/>
      <c r="F190" s="260"/>
      <c r="G190" s="26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212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17"/>
      <c r="B191" s="218"/>
      <c r="C191" s="262" t="s">
        <v>820</v>
      </c>
      <c r="D191" s="254"/>
      <c r="E191" s="255">
        <v>23.7</v>
      </c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214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17"/>
      <c r="B192" s="218"/>
      <c r="C192" s="262" t="s">
        <v>821</v>
      </c>
      <c r="D192" s="254"/>
      <c r="E192" s="255">
        <v>3.2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214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17"/>
      <c r="B193" s="218"/>
      <c r="C193" s="262" t="s">
        <v>822</v>
      </c>
      <c r="D193" s="254"/>
      <c r="E193" s="255">
        <v>6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214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2.5" outlineLevel="1" x14ac:dyDescent="0.2">
      <c r="A194" s="229">
        <v>25</v>
      </c>
      <c r="B194" s="230" t="s">
        <v>381</v>
      </c>
      <c r="C194" s="247" t="s">
        <v>382</v>
      </c>
      <c r="D194" s="231" t="s">
        <v>263</v>
      </c>
      <c r="E194" s="232">
        <v>32.9</v>
      </c>
      <c r="F194" s="233"/>
      <c r="G194" s="234">
        <f>ROUND(E194*F194,2)</f>
        <v>0</v>
      </c>
      <c r="H194" s="233"/>
      <c r="I194" s="234">
        <f>ROUND(E194*H194,2)</f>
        <v>0</v>
      </c>
      <c r="J194" s="233"/>
      <c r="K194" s="234">
        <f>ROUND(E194*J194,2)</f>
        <v>0</v>
      </c>
      <c r="L194" s="234">
        <v>21</v>
      </c>
      <c r="M194" s="234">
        <f>G194*(1+L194/100)</f>
        <v>0</v>
      </c>
      <c r="N194" s="232">
        <v>0</v>
      </c>
      <c r="O194" s="232">
        <f>ROUND(E194*N194,2)</f>
        <v>0</v>
      </c>
      <c r="P194" s="232">
        <v>0.33</v>
      </c>
      <c r="Q194" s="232">
        <f>ROUND(E194*P194,2)</f>
        <v>10.86</v>
      </c>
      <c r="R194" s="234" t="s">
        <v>374</v>
      </c>
      <c r="S194" s="234" t="s">
        <v>140</v>
      </c>
      <c r="T194" s="235" t="s">
        <v>140</v>
      </c>
      <c r="U194" s="220">
        <v>0.53</v>
      </c>
      <c r="V194" s="220">
        <f>ROUND(E194*U194,2)</f>
        <v>17.440000000000001</v>
      </c>
      <c r="W194" s="220"/>
      <c r="X194" s="220" t="s">
        <v>174</v>
      </c>
      <c r="Y194" s="220" t="s">
        <v>143</v>
      </c>
      <c r="Z194" s="210"/>
      <c r="AA194" s="210"/>
      <c r="AB194" s="210"/>
      <c r="AC194" s="210"/>
      <c r="AD194" s="210"/>
      <c r="AE194" s="210"/>
      <c r="AF194" s="210"/>
      <c r="AG194" s="210" t="s">
        <v>175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17"/>
      <c r="B195" s="218"/>
      <c r="C195" s="262" t="s">
        <v>823</v>
      </c>
      <c r="D195" s="254"/>
      <c r="E195" s="255">
        <v>32.9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214</v>
      </c>
      <c r="AH195" s="210">
        <v>5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29">
        <v>26</v>
      </c>
      <c r="B196" s="230" t="s">
        <v>384</v>
      </c>
      <c r="C196" s="247" t="s">
        <v>385</v>
      </c>
      <c r="D196" s="231" t="s">
        <v>386</v>
      </c>
      <c r="E196" s="232">
        <v>3.8</v>
      </c>
      <c r="F196" s="233"/>
      <c r="G196" s="234">
        <f>ROUND(E196*F196,2)</f>
        <v>0</v>
      </c>
      <c r="H196" s="233"/>
      <c r="I196" s="234">
        <f>ROUND(E196*H196,2)</f>
        <v>0</v>
      </c>
      <c r="J196" s="233"/>
      <c r="K196" s="234">
        <f>ROUND(E196*J196,2)</f>
        <v>0</v>
      </c>
      <c r="L196" s="234">
        <v>21</v>
      </c>
      <c r="M196" s="234">
        <f>G196*(1+L196/100)</f>
        <v>0</v>
      </c>
      <c r="N196" s="232">
        <v>0</v>
      </c>
      <c r="O196" s="232">
        <f>ROUND(E196*N196,2)</f>
        <v>0</v>
      </c>
      <c r="P196" s="232">
        <v>0.125</v>
      </c>
      <c r="Q196" s="232">
        <f>ROUND(E196*P196,2)</f>
        <v>0.48</v>
      </c>
      <c r="R196" s="234" t="s">
        <v>374</v>
      </c>
      <c r="S196" s="234" t="s">
        <v>140</v>
      </c>
      <c r="T196" s="235" t="s">
        <v>140</v>
      </c>
      <c r="U196" s="220">
        <v>0.08</v>
      </c>
      <c r="V196" s="220">
        <f>ROUND(E196*U196,2)</f>
        <v>0.3</v>
      </c>
      <c r="W196" s="220"/>
      <c r="X196" s="220" t="s">
        <v>174</v>
      </c>
      <c r="Y196" s="220" t="s">
        <v>143</v>
      </c>
      <c r="Z196" s="210"/>
      <c r="AA196" s="210"/>
      <c r="AB196" s="210"/>
      <c r="AC196" s="210"/>
      <c r="AD196" s="210"/>
      <c r="AE196" s="210"/>
      <c r="AF196" s="210"/>
      <c r="AG196" s="210" t="s">
        <v>175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61" t="s">
        <v>387</v>
      </c>
      <c r="D197" s="260"/>
      <c r="E197" s="260"/>
      <c r="F197" s="260"/>
      <c r="G197" s="26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212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37" t="str">
        <f>C197</f>
        <v>s vybouráním lože, s přemístěním hmot na skládku na vzdálenost do 3 m nebo naložením na dopravní prostředek</v>
      </c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62" t="s">
        <v>824</v>
      </c>
      <c r="D198" s="254"/>
      <c r="E198" s="255">
        <v>3.8</v>
      </c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214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22.5" outlineLevel="1" x14ac:dyDescent="0.2">
      <c r="A199" s="229">
        <v>27</v>
      </c>
      <c r="B199" s="230" t="s">
        <v>389</v>
      </c>
      <c r="C199" s="247" t="s">
        <v>390</v>
      </c>
      <c r="D199" s="231" t="s">
        <v>263</v>
      </c>
      <c r="E199" s="232">
        <v>32.9</v>
      </c>
      <c r="F199" s="233"/>
      <c r="G199" s="234">
        <f>ROUND(E199*F199,2)</f>
        <v>0</v>
      </c>
      <c r="H199" s="233"/>
      <c r="I199" s="234">
        <f>ROUND(E199*H199,2)</f>
        <v>0</v>
      </c>
      <c r="J199" s="233"/>
      <c r="K199" s="234">
        <f>ROUND(E199*J199,2)</f>
        <v>0</v>
      </c>
      <c r="L199" s="234">
        <v>21</v>
      </c>
      <c r="M199" s="234">
        <f>G199*(1+L199/100)</f>
        <v>0</v>
      </c>
      <c r="N199" s="232">
        <v>0.378</v>
      </c>
      <c r="O199" s="232">
        <f>ROUND(E199*N199,2)</f>
        <v>12.44</v>
      </c>
      <c r="P199" s="232">
        <v>0</v>
      </c>
      <c r="Q199" s="232">
        <f>ROUND(E199*P199,2)</f>
        <v>0</v>
      </c>
      <c r="R199" s="234" t="s">
        <v>374</v>
      </c>
      <c r="S199" s="234" t="s">
        <v>140</v>
      </c>
      <c r="T199" s="235" t="s">
        <v>140</v>
      </c>
      <c r="U199" s="220">
        <v>0.03</v>
      </c>
      <c r="V199" s="220">
        <f>ROUND(E199*U199,2)</f>
        <v>0.99</v>
      </c>
      <c r="W199" s="220"/>
      <c r="X199" s="220" t="s">
        <v>174</v>
      </c>
      <c r="Y199" s="220" t="s">
        <v>143</v>
      </c>
      <c r="Z199" s="210"/>
      <c r="AA199" s="210"/>
      <c r="AB199" s="210"/>
      <c r="AC199" s="210"/>
      <c r="AD199" s="210"/>
      <c r="AE199" s="210"/>
      <c r="AF199" s="210"/>
      <c r="AG199" s="210" t="s">
        <v>175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17"/>
      <c r="B200" s="218"/>
      <c r="C200" s="262" t="s">
        <v>823</v>
      </c>
      <c r="D200" s="254"/>
      <c r="E200" s="255">
        <v>32.9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214</v>
      </c>
      <c r="AH200" s="210">
        <v>5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29">
        <v>28</v>
      </c>
      <c r="B201" s="230" t="s">
        <v>400</v>
      </c>
      <c r="C201" s="247" t="s">
        <v>401</v>
      </c>
      <c r="D201" s="231" t="s">
        <v>263</v>
      </c>
      <c r="E201" s="232">
        <v>32.9</v>
      </c>
      <c r="F201" s="233"/>
      <c r="G201" s="234">
        <f>ROUND(E201*F201,2)</f>
        <v>0</v>
      </c>
      <c r="H201" s="233"/>
      <c r="I201" s="234">
        <f>ROUND(E201*H201,2)</f>
        <v>0</v>
      </c>
      <c r="J201" s="233"/>
      <c r="K201" s="234">
        <f>ROUND(E201*J201,2)</f>
        <v>0</v>
      </c>
      <c r="L201" s="234">
        <v>21</v>
      </c>
      <c r="M201" s="234">
        <f>G201*(1+L201/100)</f>
        <v>0</v>
      </c>
      <c r="N201" s="232">
        <v>7.3899999999999993E-2</v>
      </c>
      <c r="O201" s="232">
        <f>ROUND(E201*N201,2)</f>
        <v>2.4300000000000002</v>
      </c>
      <c r="P201" s="232">
        <v>0</v>
      </c>
      <c r="Q201" s="232">
        <f>ROUND(E201*P201,2)</f>
        <v>0</v>
      </c>
      <c r="R201" s="234" t="s">
        <v>374</v>
      </c>
      <c r="S201" s="234" t="s">
        <v>140</v>
      </c>
      <c r="T201" s="235" t="s">
        <v>140</v>
      </c>
      <c r="U201" s="220">
        <v>0.45</v>
      </c>
      <c r="V201" s="220">
        <f>ROUND(E201*U201,2)</f>
        <v>14.81</v>
      </c>
      <c r="W201" s="220"/>
      <c r="X201" s="220" t="s">
        <v>174</v>
      </c>
      <c r="Y201" s="220" t="s">
        <v>143</v>
      </c>
      <c r="Z201" s="210"/>
      <c r="AA201" s="210"/>
      <c r="AB201" s="210"/>
      <c r="AC201" s="210"/>
      <c r="AD201" s="210"/>
      <c r="AE201" s="210"/>
      <c r="AF201" s="210"/>
      <c r="AG201" s="210" t="s">
        <v>175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2.5" outlineLevel="2" x14ac:dyDescent="0.2">
      <c r="A202" s="217"/>
      <c r="B202" s="218"/>
      <c r="C202" s="261" t="s">
        <v>402</v>
      </c>
      <c r="D202" s="260"/>
      <c r="E202" s="260"/>
      <c r="F202" s="260"/>
      <c r="G202" s="26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212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37" t="str">
        <f>C202</f>
        <v>s provedením lože z kameniva drceného, s vyplněním spár, s dvojitým hutněním a se smetením přebytečného materiálu na krajnici. S dodáním hmot pro lože a výplň spár.</v>
      </c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17"/>
      <c r="B203" s="218"/>
      <c r="C203" s="262" t="s">
        <v>823</v>
      </c>
      <c r="D203" s="254"/>
      <c r="E203" s="255">
        <v>32.9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214</v>
      </c>
      <c r="AH203" s="210">
        <v>5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2.5" outlineLevel="1" x14ac:dyDescent="0.2">
      <c r="A204" s="229">
        <v>29</v>
      </c>
      <c r="B204" s="230" t="s">
        <v>405</v>
      </c>
      <c r="C204" s="247" t="s">
        <v>406</v>
      </c>
      <c r="D204" s="231" t="s">
        <v>386</v>
      </c>
      <c r="E204" s="232">
        <v>4</v>
      </c>
      <c r="F204" s="233"/>
      <c r="G204" s="234">
        <f>ROUND(E204*F204,2)</f>
        <v>0</v>
      </c>
      <c r="H204" s="233"/>
      <c r="I204" s="234">
        <f>ROUND(E204*H204,2)</f>
        <v>0</v>
      </c>
      <c r="J204" s="233"/>
      <c r="K204" s="234">
        <f>ROUND(E204*J204,2)</f>
        <v>0</v>
      </c>
      <c r="L204" s="234">
        <v>21</v>
      </c>
      <c r="M204" s="234">
        <f>G204*(1+L204/100)</f>
        <v>0</v>
      </c>
      <c r="N204" s="232">
        <v>0.10249999999999999</v>
      </c>
      <c r="O204" s="232">
        <f>ROUND(E204*N204,2)</f>
        <v>0.41</v>
      </c>
      <c r="P204" s="232">
        <v>0</v>
      </c>
      <c r="Q204" s="232">
        <f>ROUND(E204*P204,2)</f>
        <v>0</v>
      </c>
      <c r="R204" s="234" t="s">
        <v>374</v>
      </c>
      <c r="S204" s="234" t="s">
        <v>140</v>
      </c>
      <c r="T204" s="235" t="s">
        <v>140</v>
      </c>
      <c r="U204" s="220">
        <v>0.14000000000000001</v>
      </c>
      <c r="V204" s="220">
        <f>ROUND(E204*U204,2)</f>
        <v>0.56000000000000005</v>
      </c>
      <c r="W204" s="220"/>
      <c r="X204" s="220" t="s">
        <v>174</v>
      </c>
      <c r="Y204" s="220" t="s">
        <v>143</v>
      </c>
      <c r="Z204" s="210"/>
      <c r="AA204" s="210"/>
      <c r="AB204" s="210"/>
      <c r="AC204" s="210"/>
      <c r="AD204" s="210"/>
      <c r="AE204" s="210"/>
      <c r="AF204" s="210"/>
      <c r="AG204" s="210" t="s">
        <v>175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17"/>
      <c r="B205" s="218"/>
      <c r="C205" s="261" t="s">
        <v>407</v>
      </c>
      <c r="D205" s="260"/>
      <c r="E205" s="260"/>
      <c r="F205" s="260"/>
      <c r="G205" s="26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212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62" t="s">
        <v>825</v>
      </c>
      <c r="D206" s="254"/>
      <c r="E206" s="255">
        <v>4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214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2.5" outlineLevel="1" x14ac:dyDescent="0.2">
      <c r="A207" s="229">
        <v>30</v>
      </c>
      <c r="B207" s="230" t="s">
        <v>408</v>
      </c>
      <c r="C207" s="247" t="s">
        <v>409</v>
      </c>
      <c r="D207" s="231" t="s">
        <v>263</v>
      </c>
      <c r="E207" s="232">
        <v>32.9</v>
      </c>
      <c r="F207" s="233"/>
      <c r="G207" s="234">
        <f>ROUND(E207*F207,2)</f>
        <v>0</v>
      </c>
      <c r="H207" s="233"/>
      <c r="I207" s="234">
        <f>ROUND(E207*H207,2)</f>
        <v>0</v>
      </c>
      <c r="J207" s="233"/>
      <c r="K207" s="234">
        <f>ROUND(E207*J207,2)</f>
        <v>0</v>
      </c>
      <c r="L207" s="234">
        <v>21</v>
      </c>
      <c r="M207" s="234">
        <f>G207*(1+L207/100)</f>
        <v>0</v>
      </c>
      <c r="N207" s="232">
        <v>0</v>
      </c>
      <c r="O207" s="232">
        <f>ROUND(E207*N207,2)</f>
        <v>0</v>
      </c>
      <c r="P207" s="232">
        <v>0</v>
      </c>
      <c r="Q207" s="232">
        <f>ROUND(E207*P207,2)</f>
        <v>0</v>
      </c>
      <c r="R207" s="234" t="s">
        <v>374</v>
      </c>
      <c r="S207" s="234" t="s">
        <v>140</v>
      </c>
      <c r="T207" s="235" t="s">
        <v>140</v>
      </c>
      <c r="U207" s="220">
        <v>0.12</v>
      </c>
      <c r="V207" s="220">
        <f>ROUND(E207*U207,2)</f>
        <v>3.95</v>
      </c>
      <c r="W207" s="220"/>
      <c r="X207" s="220" t="s">
        <v>174</v>
      </c>
      <c r="Y207" s="220" t="s">
        <v>143</v>
      </c>
      <c r="Z207" s="210"/>
      <c r="AA207" s="210"/>
      <c r="AB207" s="210"/>
      <c r="AC207" s="210"/>
      <c r="AD207" s="210"/>
      <c r="AE207" s="210"/>
      <c r="AF207" s="210"/>
      <c r="AG207" s="210" t="s">
        <v>175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22.5" outlineLevel="2" x14ac:dyDescent="0.2">
      <c r="A208" s="217"/>
      <c r="B208" s="218"/>
      <c r="C208" s="261" t="s">
        <v>410</v>
      </c>
      <c r="D208" s="260"/>
      <c r="E208" s="260"/>
      <c r="F208" s="260"/>
      <c r="G208" s="26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212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37" t="str">
        <f>C208</f>
        <v>krajníků, desek nebo panelů od spojovacího materiálu s odklizením a uložením očištěných hmot a spojovacího materiálu na skládku na vzdálenost do 10 m</v>
      </c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62" t="s">
        <v>823</v>
      </c>
      <c r="D209" s="254"/>
      <c r="E209" s="255">
        <v>32.9</v>
      </c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214</v>
      </c>
      <c r="AH209" s="210">
        <v>5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29">
        <v>31</v>
      </c>
      <c r="B210" s="230" t="s">
        <v>414</v>
      </c>
      <c r="C210" s="247" t="s">
        <v>415</v>
      </c>
      <c r="D210" s="231" t="s">
        <v>333</v>
      </c>
      <c r="E210" s="232">
        <v>11.16775</v>
      </c>
      <c r="F210" s="233"/>
      <c r="G210" s="234">
        <f>ROUND(E210*F210,2)</f>
        <v>0</v>
      </c>
      <c r="H210" s="233"/>
      <c r="I210" s="234">
        <f>ROUND(E210*H210,2)</f>
        <v>0</v>
      </c>
      <c r="J210" s="233"/>
      <c r="K210" s="234">
        <f>ROUND(E210*J210,2)</f>
        <v>0</v>
      </c>
      <c r="L210" s="234">
        <v>21</v>
      </c>
      <c r="M210" s="234">
        <f>G210*(1+L210/100)</f>
        <v>0</v>
      </c>
      <c r="N210" s="232">
        <v>0</v>
      </c>
      <c r="O210" s="232">
        <f>ROUND(E210*N210,2)</f>
        <v>0</v>
      </c>
      <c r="P210" s="232">
        <v>0</v>
      </c>
      <c r="Q210" s="232">
        <f>ROUND(E210*P210,2)</f>
        <v>0</v>
      </c>
      <c r="R210" s="234" t="s">
        <v>416</v>
      </c>
      <c r="S210" s="234" t="s">
        <v>140</v>
      </c>
      <c r="T210" s="235" t="s">
        <v>140</v>
      </c>
      <c r="U210" s="220">
        <v>0.49</v>
      </c>
      <c r="V210" s="220">
        <f>ROUND(E210*U210,2)</f>
        <v>5.47</v>
      </c>
      <c r="W210" s="220"/>
      <c r="X210" s="220" t="s">
        <v>174</v>
      </c>
      <c r="Y210" s="220" t="s">
        <v>143</v>
      </c>
      <c r="Z210" s="210"/>
      <c r="AA210" s="210"/>
      <c r="AB210" s="210"/>
      <c r="AC210" s="210"/>
      <c r="AD210" s="210"/>
      <c r="AE210" s="210"/>
      <c r="AF210" s="210"/>
      <c r="AG210" s="210" t="s">
        <v>417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17"/>
      <c r="B211" s="218"/>
      <c r="C211" s="263" t="s">
        <v>244</v>
      </c>
      <c r="D211" s="256"/>
      <c r="E211" s="257"/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214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64" t="s">
        <v>826</v>
      </c>
      <c r="D212" s="256"/>
      <c r="E212" s="257">
        <v>23.7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214</v>
      </c>
      <c r="AH212" s="210">
        <v>2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64" t="s">
        <v>827</v>
      </c>
      <c r="D213" s="256"/>
      <c r="E213" s="257">
        <v>3.2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214</v>
      </c>
      <c r="AH213" s="210">
        <v>2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65" t="s">
        <v>255</v>
      </c>
      <c r="D214" s="258"/>
      <c r="E214" s="259"/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214</v>
      </c>
      <c r="AH214" s="210">
        <v>3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17"/>
      <c r="B215" s="218"/>
      <c r="C215" s="263" t="s">
        <v>256</v>
      </c>
      <c r="D215" s="256"/>
      <c r="E215" s="257"/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214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17"/>
      <c r="B216" s="218"/>
      <c r="C216" s="262" t="s">
        <v>828</v>
      </c>
      <c r="D216" s="254"/>
      <c r="E216" s="255">
        <v>1.82</v>
      </c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214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62" t="s">
        <v>829</v>
      </c>
      <c r="D217" s="254"/>
      <c r="E217" s="255">
        <v>8.8800000000000008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214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62" t="s">
        <v>830</v>
      </c>
      <c r="D218" s="254"/>
      <c r="E218" s="255">
        <v>0.47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214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29">
        <v>32</v>
      </c>
      <c r="B219" s="230" t="s">
        <v>423</v>
      </c>
      <c r="C219" s="247" t="s">
        <v>424</v>
      </c>
      <c r="D219" s="231" t="s">
        <v>333</v>
      </c>
      <c r="E219" s="232">
        <v>212.18725000000001</v>
      </c>
      <c r="F219" s="233"/>
      <c r="G219" s="234">
        <f>ROUND(E219*F219,2)</f>
        <v>0</v>
      </c>
      <c r="H219" s="233"/>
      <c r="I219" s="234">
        <f>ROUND(E219*H219,2)</f>
        <v>0</v>
      </c>
      <c r="J219" s="233"/>
      <c r="K219" s="234">
        <f>ROUND(E219*J219,2)</f>
        <v>0</v>
      </c>
      <c r="L219" s="234">
        <v>21</v>
      </c>
      <c r="M219" s="234">
        <f>G219*(1+L219/100)</f>
        <v>0</v>
      </c>
      <c r="N219" s="232">
        <v>0</v>
      </c>
      <c r="O219" s="232">
        <f>ROUND(E219*N219,2)</f>
        <v>0</v>
      </c>
      <c r="P219" s="232">
        <v>0</v>
      </c>
      <c r="Q219" s="232">
        <f>ROUND(E219*P219,2)</f>
        <v>0</v>
      </c>
      <c r="R219" s="234" t="s">
        <v>416</v>
      </c>
      <c r="S219" s="234" t="s">
        <v>140</v>
      </c>
      <c r="T219" s="235" t="s">
        <v>140</v>
      </c>
      <c r="U219" s="220">
        <v>0</v>
      </c>
      <c r="V219" s="220">
        <f>ROUND(E219*U219,2)</f>
        <v>0</v>
      </c>
      <c r="W219" s="220"/>
      <c r="X219" s="220" t="s">
        <v>174</v>
      </c>
      <c r="Y219" s="220" t="s">
        <v>143</v>
      </c>
      <c r="Z219" s="210"/>
      <c r="AA219" s="210"/>
      <c r="AB219" s="210"/>
      <c r="AC219" s="210"/>
      <c r="AD219" s="210"/>
      <c r="AE219" s="210"/>
      <c r="AF219" s="210"/>
      <c r="AG219" s="210" t="s">
        <v>417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2">
      <c r="A220" s="217"/>
      <c r="B220" s="218"/>
      <c r="C220" s="263" t="s">
        <v>244</v>
      </c>
      <c r="D220" s="256"/>
      <c r="E220" s="257"/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214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64" t="s">
        <v>831</v>
      </c>
      <c r="D221" s="256"/>
      <c r="E221" s="257">
        <v>1.82</v>
      </c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214</v>
      </c>
      <c r="AH221" s="210">
        <v>2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17"/>
      <c r="B222" s="218"/>
      <c r="C222" s="264" t="s">
        <v>832</v>
      </c>
      <c r="D222" s="256"/>
      <c r="E222" s="257">
        <v>8.8800000000000008</v>
      </c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214</v>
      </c>
      <c r="AH222" s="210">
        <v>2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64" t="s">
        <v>833</v>
      </c>
      <c r="D223" s="256"/>
      <c r="E223" s="257">
        <v>0.47</v>
      </c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214</v>
      </c>
      <c r="AH223" s="210">
        <v>2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65" t="s">
        <v>255</v>
      </c>
      <c r="D224" s="258"/>
      <c r="E224" s="259"/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214</v>
      </c>
      <c r="AH224" s="210">
        <v>3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17"/>
      <c r="B225" s="218"/>
      <c r="C225" s="263" t="s">
        <v>256</v>
      </c>
      <c r="D225" s="256"/>
      <c r="E225" s="257"/>
      <c r="F225" s="220"/>
      <c r="G225" s="22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214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17"/>
      <c r="B226" s="218"/>
      <c r="C226" s="262" t="s">
        <v>834</v>
      </c>
      <c r="D226" s="254"/>
      <c r="E226" s="255">
        <v>212.19</v>
      </c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214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29">
        <v>33</v>
      </c>
      <c r="B227" s="230" t="s">
        <v>429</v>
      </c>
      <c r="C227" s="247" t="s">
        <v>835</v>
      </c>
      <c r="D227" s="231" t="s">
        <v>333</v>
      </c>
      <c r="E227" s="232">
        <v>2.2907500000000001</v>
      </c>
      <c r="F227" s="233"/>
      <c r="G227" s="234">
        <f>ROUND(E227*F227,2)</f>
        <v>0</v>
      </c>
      <c r="H227" s="233"/>
      <c r="I227" s="234">
        <f>ROUND(E227*H227,2)</f>
        <v>0</v>
      </c>
      <c r="J227" s="233"/>
      <c r="K227" s="234">
        <f>ROUND(E227*J227,2)</f>
        <v>0</v>
      </c>
      <c r="L227" s="234">
        <v>21</v>
      </c>
      <c r="M227" s="234">
        <f>G227*(1+L227/100)</f>
        <v>0</v>
      </c>
      <c r="N227" s="232">
        <v>0</v>
      </c>
      <c r="O227" s="232">
        <f>ROUND(E227*N227,2)</f>
        <v>0</v>
      </c>
      <c r="P227" s="232">
        <v>0</v>
      </c>
      <c r="Q227" s="232">
        <f>ROUND(E227*P227,2)</f>
        <v>0</v>
      </c>
      <c r="R227" s="234" t="s">
        <v>416</v>
      </c>
      <c r="S227" s="234" t="s">
        <v>431</v>
      </c>
      <c r="T227" s="235" t="s">
        <v>431</v>
      </c>
      <c r="U227" s="220">
        <v>0</v>
      </c>
      <c r="V227" s="220">
        <f>ROUND(E227*U227,2)</f>
        <v>0</v>
      </c>
      <c r="W227" s="220"/>
      <c r="X227" s="220" t="s">
        <v>174</v>
      </c>
      <c r="Y227" s="220" t="s">
        <v>143</v>
      </c>
      <c r="Z227" s="210"/>
      <c r="AA227" s="210"/>
      <c r="AB227" s="210"/>
      <c r="AC227" s="210"/>
      <c r="AD227" s="210"/>
      <c r="AE227" s="210"/>
      <c r="AF227" s="210"/>
      <c r="AG227" s="210" t="s">
        <v>417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">
      <c r="A228" s="217"/>
      <c r="B228" s="218"/>
      <c r="C228" s="263" t="s">
        <v>244</v>
      </c>
      <c r="D228" s="256"/>
      <c r="E228" s="257"/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214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17"/>
      <c r="B229" s="218"/>
      <c r="C229" s="264" t="s">
        <v>826</v>
      </c>
      <c r="D229" s="256"/>
      <c r="E229" s="257">
        <v>23.7</v>
      </c>
      <c r="F229" s="220"/>
      <c r="G229" s="22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214</v>
      </c>
      <c r="AH229" s="210">
        <v>2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17"/>
      <c r="B230" s="218"/>
      <c r="C230" s="264" t="s">
        <v>827</v>
      </c>
      <c r="D230" s="256"/>
      <c r="E230" s="257">
        <v>3.2</v>
      </c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214</v>
      </c>
      <c r="AH230" s="210">
        <v>2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17"/>
      <c r="B231" s="218"/>
      <c r="C231" s="265" t="s">
        <v>255</v>
      </c>
      <c r="D231" s="258"/>
      <c r="E231" s="259"/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214</v>
      </c>
      <c r="AH231" s="210">
        <v>3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63" t="s">
        <v>256</v>
      </c>
      <c r="D232" s="256"/>
      <c r="E232" s="257"/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214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">
      <c r="A233" s="217"/>
      <c r="B233" s="218"/>
      <c r="C233" s="262" t="s">
        <v>828</v>
      </c>
      <c r="D233" s="254"/>
      <c r="E233" s="255">
        <v>1.82</v>
      </c>
      <c r="F233" s="220"/>
      <c r="G233" s="22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214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17"/>
      <c r="B234" s="218"/>
      <c r="C234" s="262" t="s">
        <v>830</v>
      </c>
      <c r="D234" s="254"/>
      <c r="E234" s="255">
        <v>0.47</v>
      </c>
      <c r="F234" s="220"/>
      <c r="G234" s="22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214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2.5" outlineLevel="1" x14ac:dyDescent="0.2">
      <c r="A235" s="229">
        <v>34</v>
      </c>
      <c r="B235" s="230" t="s">
        <v>836</v>
      </c>
      <c r="C235" s="247" t="s">
        <v>332</v>
      </c>
      <c r="D235" s="231" t="s">
        <v>333</v>
      </c>
      <c r="E235" s="232">
        <v>8.8770000000000007</v>
      </c>
      <c r="F235" s="233"/>
      <c r="G235" s="234">
        <f>ROUND(E235*F235,2)</f>
        <v>0</v>
      </c>
      <c r="H235" s="233"/>
      <c r="I235" s="234">
        <f>ROUND(E235*H235,2)</f>
        <v>0</v>
      </c>
      <c r="J235" s="233"/>
      <c r="K235" s="234">
        <f>ROUND(E235*J235,2)</f>
        <v>0</v>
      </c>
      <c r="L235" s="234">
        <v>21</v>
      </c>
      <c r="M235" s="234">
        <f>G235*(1+L235/100)</f>
        <v>0</v>
      </c>
      <c r="N235" s="232">
        <v>0</v>
      </c>
      <c r="O235" s="232">
        <f>ROUND(E235*N235,2)</f>
        <v>0</v>
      </c>
      <c r="P235" s="232">
        <v>0</v>
      </c>
      <c r="Q235" s="232">
        <f>ROUND(E235*P235,2)</f>
        <v>0</v>
      </c>
      <c r="R235" s="234"/>
      <c r="S235" s="234" t="s">
        <v>173</v>
      </c>
      <c r="T235" s="235" t="s">
        <v>141</v>
      </c>
      <c r="U235" s="220">
        <v>0</v>
      </c>
      <c r="V235" s="220">
        <f>ROUND(E235*U235,2)</f>
        <v>0</v>
      </c>
      <c r="W235" s="220"/>
      <c r="X235" s="220" t="s">
        <v>174</v>
      </c>
      <c r="Y235" s="220" t="s">
        <v>143</v>
      </c>
      <c r="Z235" s="210"/>
      <c r="AA235" s="210"/>
      <c r="AB235" s="210"/>
      <c r="AC235" s="210"/>
      <c r="AD235" s="210"/>
      <c r="AE235" s="210"/>
      <c r="AF235" s="210"/>
      <c r="AG235" s="210" t="s">
        <v>417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17"/>
      <c r="B236" s="218"/>
      <c r="C236" s="248" t="s">
        <v>332</v>
      </c>
      <c r="D236" s="236"/>
      <c r="E236" s="236"/>
      <c r="F236" s="236"/>
      <c r="G236" s="236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146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62" t="s">
        <v>829</v>
      </c>
      <c r="D237" s="254"/>
      <c r="E237" s="255">
        <v>8.8770000000000007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214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29">
        <v>35</v>
      </c>
      <c r="B238" s="230" t="s">
        <v>437</v>
      </c>
      <c r="C238" s="247" t="s">
        <v>438</v>
      </c>
      <c r="D238" s="231" t="s">
        <v>439</v>
      </c>
      <c r="E238" s="232">
        <v>8.08</v>
      </c>
      <c r="F238" s="233"/>
      <c r="G238" s="234">
        <f>ROUND(E238*F238,2)</f>
        <v>0</v>
      </c>
      <c r="H238" s="233"/>
      <c r="I238" s="234">
        <f>ROUND(E238*H238,2)</f>
        <v>0</v>
      </c>
      <c r="J238" s="233"/>
      <c r="K238" s="234">
        <f>ROUND(E238*J238,2)</f>
        <v>0</v>
      </c>
      <c r="L238" s="234">
        <v>21</v>
      </c>
      <c r="M238" s="234">
        <f>G238*(1+L238/100)</f>
        <v>0</v>
      </c>
      <c r="N238" s="232">
        <v>1.0999999999999999E-2</v>
      </c>
      <c r="O238" s="232">
        <f>ROUND(E238*N238,2)</f>
        <v>0.09</v>
      </c>
      <c r="P238" s="232">
        <v>0</v>
      </c>
      <c r="Q238" s="232">
        <f>ROUND(E238*P238,2)</f>
        <v>0</v>
      </c>
      <c r="R238" s="234" t="s">
        <v>339</v>
      </c>
      <c r="S238" s="234" t="s">
        <v>140</v>
      </c>
      <c r="T238" s="235" t="s">
        <v>140</v>
      </c>
      <c r="U238" s="220">
        <v>0</v>
      </c>
      <c r="V238" s="220">
        <f>ROUND(E238*U238,2)</f>
        <v>0</v>
      </c>
      <c r="W238" s="220"/>
      <c r="X238" s="220" t="s">
        <v>340</v>
      </c>
      <c r="Y238" s="220" t="s">
        <v>143</v>
      </c>
      <c r="Z238" s="210"/>
      <c r="AA238" s="210"/>
      <c r="AB238" s="210"/>
      <c r="AC238" s="210"/>
      <c r="AD238" s="210"/>
      <c r="AE238" s="210"/>
      <c r="AF238" s="210"/>
      <c r="AG238" s="210" t="s">
        <v>341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">
      <c r="A239" s="217"/>
      <c r="B239" s="218"/>
      <c r="C239" s="262" t="s">
        <v>837</v>
      </c>
      <c r="D239" s="254"/>
      <c r="E239" s="255">
        <v>8.08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214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29">
        <v>36</v>
      </c>
      <c r="B240" s="230" t="s">
        <v>444</v>
      </c>
      <c r="C240" s="247" t="s">
        <v>838</v>
      </c>
      <c r="D240" s="231" t="s">
        <v>263</v>
      </c>
      <c r="E240" s="232">
        <v>14.22</v>
      </c>
      <c r="F240" s="233"/>
      <c r="G240" s="234">
        <f>ROUND(E240*F240,2)</f>
        <v>0</v>
      </c>
      <c r="H240" s="233"/>
      <c r="I240" s="234">
        <f>ROUND(E240*H240,2)</f>
        <v>0</v>
      </c>
      <c r="J240" s="233"/>
      <c r="K240" s="234">
        <f>ROUND(E240*J240,2)</f>
        <v>0</v>
      </c>
      <c r="L240" s="234">
        <v>21</v>
      </c>
      <c r="M240" s="234">
        <f>G240*(1+L240/100)</f>
        <v>0</v>
      </c>
      <c r="N240" s="232">
        <v>0.129</v>
      </c>
      <c r="O240" s="232">
        <f>ROUND(E240*N240,2)</f>
        <v>1.83</v>
      </c>
      <c r="P240" s="232">
        <v>0</v>
      </c>
      <c r="Q240" s="232">
        <f>ROUND(E240*P240,2)</f>
        <v>0</v>
      </c>
      <c r="R240" s="234" t="s">
        <v>339</v>
      </c>
      <c r="S240" s="234" t="s">
        <v>140</v>
      </c>
      <c r="T240" s="235" t="s">
        <v>140</v>
      </c>
      <c r="U240" s="220">
        <v>0</v>
      </c>
      <c r="V240" s="220">
        <f>ROUND(E240*U240,2)</f>
        <v>0</v>
      </c>
      <c r="W240" s="220"/>
      <c r="X240" s="220" t="s">
        <v>340</v>
      </c>
      <c r="Y240" s="220" t="s">
        <v>143</v>
      </c>
      <c r="Z240" s="210"/>
      <c r="AA240" s="210"/>
      <c r="AB240" s="210"/>
      <c r="AC240" s="210"/>
      <c r="AD240" s="210"/>
      <c r="AE240" s="210"/>
      <c r="AF240" s="210"/>
      <c r="AG240" s="210" t="s">
        <v>341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">
      <c r="A241" s="217"/>
      <c r="B241" s="218"/>
      <c r="C241" s="262" t="s">
        <v>839</v>
      </c>
      <c r="D241" s="254"/>
      <c r="E241" s="255">
        <v>14.22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214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29">
        <v>37</v>
      </c>
      <c r="B242" s="230" t="s">
        <v>840</v>
      </c>
      <c r="C242" s="247" t="s">
        <v>838</v>
      </c>
      <c r="D242" s="231" t="s">
        <v>263</v>
      </c>
      <c r="E242" s="232">
        <v>1.92</v>
      </c>
      <c r="F242" s="233"/>
      <c r="G242" s="234">
        <f>ROUND(E242*F242,2)</f>
        <v>0</v>
      </c>
      <c r="H242" s="233"/>
      <c r="I242" s="234">
        <f>ROUND(E242*H242,2)</f>
        <v>0</v>
      </c>
      <c r="J242" s="233"/>
      <c r="K242" s="234">
        <f>ROUND(E242*J242,2)</f>
        <v>0</v>
      </c>
      <c r="L242" s="234">
        <v>21</v>
      </c>
      <c r="M242" s="234">
        <f>G242*(1+L242/100)</f>
        <v>0</v>
      </c>
      <c r="N242" s="232">
        <v>0.129</v>
      </c>
      <c r="O242" s="232">
        <f>ROUND(E242*N242,2)</f>
        <v>0.25</v>
      </c>
      <c r="P242" s="232">
        <v>0</v>
      </c>
      <c r="Q242" s="232">
        <f>ROUND(E242*P242,2)</f>
        <v>0</v>
      </c>
      <c r="R242" s="234" t="s">
        <v>339</v>
      </c>
      <c r="S242" s="234" t="s">
        <v>140</v>
      </c>
      <c r="T242" s="235" t="s">
        <v>140</v>
      </c>
      <c r="U242" s="220">
        <v>0</v>
      </c>
      <c r="V242" s="220">
        <f>ROUND(E242*U242,2)</f>
        <v>0</v>
      </c>
      <c r="W242" s="220"/>
      <c r="X242" s="220" t="s">
        <v>340</v>
      </c>
      <c r="Y242" s="220" t="s">
        <v>143</v>
      </c>
      <c r="Z242" s="210"/>
      <c r="AA242" s="210"/>
      <c r="AB242" s="210"/>
      <c r="AC242" s="210"/>
      <c r="AD242" s="210"/>
      <c r="AE242" s="210"/>
      <c r="AF242" s="210"/>
      <c r="AG242" s="210" t="s">
        <v>341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17"/>
      <c r="B243" s="218"/>
      <c r="C243" s="262" t="s">
        <v>841</v>
      </c>
      <c r="D243" s="254"/>
      <c r="E243" s="255">
        <v>1.92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214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39">
        <v>38</v>
      </c>
      <c r="B244" s="240" t="s">
        <v>447</v>
      </c>
      <c r="C244" s="250" t="s">
        <v>448</v>
      </c>
      <c r="D244" s="241" t="s">
        <v>333</v>
      </c>
      <c r="E244" s="242">
        <v>15.404500000000001</v>
      </c>
      <c r="F244" s="243"/>
      <c r="G244" s="244">
        <f>ROUND(E244*F244,2)</f>
        <v>0</v>
      </c>
      <c r="H244" s="243"/>
      <c r="I244" s="244">
        <f>ROUND(E244*H244,2)</f>
        <v>0</v>
      </c>
      <c r="J244" s="243"/>
      <c r="K244" s="244">
        <f>ROUND(E244*J244,2)</f>
        <v>0</v>
      </c>
      <c r="L244" s="244">
        <v>21</v>
      </c>
      <c r="M244" s="244">
        <f>G244*(1+L244/100)</f>
        <v>0</v>
      </c>
      <c r="N244" s="242">
        <v>0</v>
      </c>
      <c r="O244" s="242">
        <f>ROUND(E244*N244,2)</f>
        <v>0</v>
      </c>
      <c r="P244" s="242">
        <v>0</v>
      </c>
      <c r="Q244" s="242">
        <f>ROUND(E244*P244,2)</f>
        <v>0</v>
      </c>
      <c r="R244" s="244" t="s">
        <v>416</v>
      </c>
      <c r="S244" s="244" t="s">
        <v>140</v>
      </c>
      <c r="T244" s="245" t="s">
        <v>140</v>
      </c>
      <c r="U244" s="220">
        <v>0.94199999999999995</v>
      </c>
      <c r="V244" s="220">
        <f>ROUND(E244*U244,2)</f>
        <v>14.51</v>
      </c>
      <c r="W244" s="220"/>
      <c r="X244" s="220" t="s">
        <v>174</v>
      </c>
      <c r="Y244" s="220" t="s">
        <v>143</v>
      </c>
      <c r="Z244" s="210"/>
      <c r="AA244" s="210"/>
      <c r="AB244" s="210"/>
      <c r="AC244" s="210"/>
      <c r="AD244" s="210"/>
      <c r="AE244" s="210"/>
      <c r="AF244" s="210"/>
      <c r="AG244" s="210" t="s">
        <v>417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ht="22.5" outlineLevel="1" x14ac:dyDescent="0.2">
      <c r="A245" s="239">
        <v>39</v>
      </c>
      <c r="B245" s="240" t="s">
        <v>449</v>
      </c>
      <c r="C245" s="250" t="s">
        <v>450</v>
      </c>
      <c r="D245" s="241" t="s">
        <v>333</v>
      </c>
      <c r="E245" s="242">
        <v>154.04499999999999</v>
      </c>
      <c r="F245" s="243"/>
      <c r="G245" s="244">
        <f>ROUND(E245*F245,2)</f>
        <v>0</v>
      </c>
      <c r="H245" s="243"/>
      <c r="I245" s="244">
        <f>ROUND(E245*H245,2)</f>
        <v>0</v>
      </c>
      <c r="J245" s="243"/>
      <c r="K245" s="244">
        <f>ROUND(E245*J245,2)</f>
        <v>0</v>
      </c>
      <c r="L245" s="244">
        <v>21</v>
      </c>
      <c r="M245" s="244">
        <f>G245*(1+L245/100)</f>
        <v>0</v>
      </c>
      <c r="N245" s="242">
        <v>0</v>
      </c>
      <c r="O245" s="242">
        <f>ROUND(E245*N245,2)</f>
        <v>0</v>
      </c>
      <c r="P245" s="242">
        <v>0</v>
      </c>
      <c r="Q245" s="242">
        <f>ROUND(E245*P245,2)</f>
        <v>0</v>
      </c>
      <c r="R245" s="244" t="s">
        <v>416</v>
      </c>
      <c r="S245" s="244" t="s">
        <v>140</v>
      </c>
      <c r="T245" s="245" t="s">
        <v>140</v>
      </c>
      <c r="U245" s="220">
        <v>0.105</v>
      </c>
      <c r="V245" s="220">
        <f>ROUND(E245*U245,2)</f>
        <v>16.170000000000002</v>
      </c>
      <c r="W245" s="220"/>
      <c r="X245" s="220" t="s">
        <v>174</v>
      </c>
      <c r="Y245" s="220" t="s">
        <v>143</v>
      </c>
      <c r="Z245" s="210"/>
      <c r="AA245" s="210"/>
      <c r="AB245" s="210"/>
      <c r="AC245" s="210"/>
      <c r="AD245" s="210"/>
      <c r="AE245" s="210"/>
      <c r="AF245" s="210"/>
      <c r="AG245" s="210" t="s">
        <v>417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29">
        <v>40</v>
      </c>
      <c r="B246" s="230" t="s">
        <v>451</v>
      </c>
      <c r="C246" s="247" t="s">
        <v>452</v>
      </c>
      <c r="D246" s="231" t="s">
        <v>333</v>
      </c>
      <c r="E246" s="232">
        <v>15.404500000000001</v>
      </c>
      <c r="F246" s="233"/>
      <c r="G246" s="234">
        <f>ROUND(E246*F246,2)</f>
        <v>0</v>
      </c>
      <c r="H246" s="233"/>
      <c r="I246" s="234">
        <f>ROUND(E246*H246,2)</f>
        <v>0</v>
      </c>
      <c r="J246" s="233"/>
      <c r="K246" s="234">
        <f>ROUND(E246*J246,2)</f>
        <v>0</v>
      </c>
      <c r="L246" s="234">
        <v>21</v>
      </c>
      <c r="M246" s="234">
        <f>G246*(1+L246/100)</f>
        <v>0</v>
      </c>
      <c r="N246" s="232">
        <v>0</v>
      </c>
      <c r="O246" s="232">
        <f>ROUND(E246*N246,2)</f>
        <v>0</v>
      </c>
      <c r="P246" s="232">
        <v>0</v>
      </c>
      <c r="Q246" s="232">
        <f>ROUND(E246*P246,2)</f>
        <v>0</v>
      </c>
      <c r="R246" s="234" t="s">
        <v>453</v>
      </c>
      <c r="S246" s="234" t="s">
        <v>140</v>
      </c>
      <c r="T246" s="235" t="s">
        <v>140</v>
      </c>
      <c r="U246" s="220">
        <v>0.01</v>
      </c>
      <c r="V246" s="220">
        <f>ROUND(E246*U246,2)</f>
        <v>0.15</v>
      </c>
      <c r="W246" s="220"/>
      <c r="X246" s="220" t="s">
        <v>174</v>
      </c>
      <c r="Y246" s="220" t="s">
        <v>143</v>
      </c>
      <c r="Z246" s="210"/>
      <c r="AA246" s="210"/>
      <c r="AB246" s="210"/>
      <c r="AC246" s="210"/>
      <c r="AD246" s="210"/>
      <c r="AE246" s="210"/>
      <c r="AF246" s="210"/>
      <c r="AG246" s="210" t="s">
        <v>417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2" x14ac:dyDescent="0.2">
      <c r="A247" s="217"/>
      <c r="B247" s="218"/>
      <c r="C247" s="261" t="s">
        <v>454</v>
      </c>
      <c r="D247" s="260"/>
      <c r="E247" s="260"/>
      <c r="F247" s="260"/>
      <c r="G247" s="26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212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x14ac:dyDescent="0.2">
      <c r="A248" s="222" t="s">
        <v>135</v>
      </c>
      <c r="B248" s="223" t="s">
        <v>92</v>
      </c>
      <c r="C248" s="246" t="s">
        <v>93</v>
      </c>
      <c r="D248" s="224"/>
      <c r="E248" s="225"/>
      <c r="F248" s="226"/>
      <c r="G248" s="226">
        <f>SUMIF(AG249:AG293,"&lt;&gt;NOR",G249:G293)</f>
        <v>0</v>
      </c>
      <c r="H248" s="226"/>
      <c r="I248" s="226">
        <f>SUM(I249:I293)</f>
        <v>0</v>
      </c>
      <c r="J248" s="226"/>
      <c r="K248" s="226">
        <f>SUM(K249:K293)</f>
        <v>0</v>
      </c>
      <c r="L248" s="226"/>
      <c r="M248" s="226">
        <f>SUM(M249:M293)</f>
        <v>0</v>
      </c>
      <c r="N248" s="225"/>
      <c r="O248" s="225">
        <f>SUM(O249:O293)</f>
        <v>0.16000000000000003</v>
      </c>
      <c r="P248" s="225"/>
      <c r="Q248" s="225">
        <f>SUM(Q249:Q293)</f>
        <v>0</v>
      </c>
      <c r="R248" s="226"/>
      <c r="S248" s="226"/>
      <c r="T248" s="227"/>
      <c r="U248" s="221"/>
      <c r="V248" s="221">
        <f>SUM(V249:V293)</f>
        <v>7.5</v>
      </c>
      <c r="W248" s="221"/>
      <c r="X248" s="221"/>
      <c r="Y248" s="221"/>
      <c r="AG248" t="s">
        <v>136</v>
      </c>
    </row>
    <row r="249" spans="1:60" ht="22.5" outlineLevel="1" x14ac:dyDescent="0.2">
      <c r="A249" s="229">
        <v>41</v>
      </c>
      <c r="B249" s="230" t="s">
        <v>455</v>
      </c>
      <c r="C249" s="247" t="s">
        <v>456</v>
      </c>
      <c r="D249" s="231" t="s">
        <v>386</v>
      </c>
      <c r="E249" s="232">
        <v>5</v>
      </c>
      <c r="F249" s="233"/>
      <c r="G249" s="234">
        <f>ROUND(E249*F249,2)</f>
        <v>0</v>
      </c>
      <c r="H249" s="233"/>
      <c r="I249" s="234">
        <f>ROUND(E249*H249,2)</f>
        <v>0</v>
      </c>
      <c r="J249" s="233"/>
      <c r="K249" s="234">
        <f>ROUND(E249*J249,2)</f>
        <v>0</v>
      </c>
      <c r="L249" s="234">
        <v>21</v>
      </c>
      <c r="M249" s="234">
        <f>G249*(1+L249/100)</f>
        <v>0</v>
      </c>
      <c r="N249" s="232">
        <v>0</v>
      </c>
      <c r="O249" s="232">
        <f>ROUND(E249*N249,2)</f>
        <v>0</v>
      </c>
      <c r="P249" s="232">
        <v>0</v>
      </c>
      <c r="Q249" s="232">
        <f>ROUND(E249*P249,2)</f>
        <v>0</v>
      </c>
      <c r="R249" s="234" t="s">
        <v>354</v>
      </c>
      <c r="S249" s="234" t="s">
        <v>140</v>
      </c>
      <c r="T249" s="235" t="s">
        <v>140</v>
      </c>
      <c r="U249" s="220">
        <v>3.4000000000000002E-2</v>
      </c>
      <c r="V249" s="220">
        <f>ROUND(E249*U249,2)</f>
        <v>0.17</v>
      </c>
      <c r="W249" s="220"/>
      <c r="X249" s="220" t="s">
        <v>174</v>
      </c>
      <c r="Y249" s="220" t="s">
        <v>143</v>
      </c>
      <c r="Z249" s="210"/>
      <c r="AA249" s="210"/>
      <c r="AB249" s="210"/>
      <c r="AC249" s="210"/>
      <c r="AD249" s="210"/>
      <c r="AE249" s="210"/>
      <c r="AF249" s="210"/>
      <c r="AG249" s="210" t="s">
        <v>175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">
      <c r="A250" s="217"/>
      <c r="B250" s="218"/>
      <c r="C250" s="261" t="s">
        <v>355</v>
      </c>
      <c r="D250" s="260"/>
      <c r="E250" s="260"/>
      <c r="F250" s="260"/>
      <c r="G250" s="26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212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17"/>
      <c r="B251" s="218"/>
      <c r="C251" s="249" t="s">
        <v>457</v>
      </c>
      <c r="D251" s="238"/>
      <c r="E251" s="238"/>
      <c r="F251" s="238"/>
      <c r="G251" s="238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146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2" x14ac:dyDescent="0.2">
      <c r="A252" s="217"/>
      <c r="B252" s="218"/>
      <c r="C252" s="262" t="s">
        <v>842</v>
      </c>
      <c r="D252" s="254"/>
      <c r="E252" s="255">
        <v>5</v>
      </c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10"/>
      <c r="AA252" s="210"/>
      <c r="AB252" s="210"/>
      <c r="AC252" s="210"/>
      <c r="AD252" s="210"/>
      <c r="AE252" s="210"/>
      <c r="AF252" s="210"/>
      <c r="AG252" s="210" t="s">
        <v>214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29">
        <v>42</v>
      </c>
      <c r="B253" s="230" t="s">
        <v>459</v>
      </c>
      <c r="C253" s="247" t="s">
        <v>460</v>
      </c>
      <c r="D253" s="231" t="s">
        <v>386</v>
      </c>
      <c r="E253" s="232">
        <v>50.1</v>
      </c>
      <c r="F253" s="233"/>
      <c r="G253" s="234">
        <f>ROUND(E253*F253,2)</f>
        <v>0</v>
      </c>
      <c r="H253" s="233"/>
      <c r="I253" s="234">
        <f>ROUND(E253*H253,2)</f>
        <v>0</v>
      </c>
      <c r="J253" s="233"/>
      <c r="K253" s="234">
        <f>ROUND(E253*J253,2)</f>
        <v>0</v>
      </c>
      <c r="L253" s="234">
        <v>21</v>
      </c>
      <c r="M253" s="234">
        <f>G253*(1+L253/100)</f>
        <v>0</v>
      </c>
      <c r="N253" s="232">
        <v>0</v>
      </c>
      <c r="O253" s="232">
        <f>ROUND(E253*N253,2)</f>
        <v>0</v>
      </c>
      <c r="P253" s="232">
        <v>0</v>
      </c>
      <c r="Q253" s="232">
        <f>ROUND(E253*P253,2)</f>
        <v>0</v>
      </c>
      <c r="R253" s="234" t="s">
        <v>354</v>
      </c>
      <c r="S253" s="234" t="s">
        <v>140</v>
      </c>
      <c r="T253" s="235" t="s">
        <v>140</v>
      </c>
      <c r="U253" s="220">
        <v>6.6000000000000003E-2</v>
      </c>
      <c r="V253" s="220">
        <f>ROUND(E253*U253,2)</f>
        <v>3.31</v>
      </c>
      <c r="W253" s="220"/>
      <c r="X253" s="220" t="s">
        <v>174</v>
      </c>
      <c r="Y253" s="220" t="s">
        <v>143</v>
      </c>
      <c r="Z253" s="210"/>
      <c r="AA253" s="210"/>
      <c r="AB253" s="210"/>
      <c r="AC253" s="210"/>
      <c r="AD253" s="210"/>
      <c r="AE253" s="210"/>
      <c r="AF253" s="210"/>
      <c r="AG253" s="210" t="s">
        <v>175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">
      <c r="A254" s="217"/>
      <c r="B254" s="218"/>
      <c r="C254" s="261" t="s">
        <v>461</v>
      </c>
      <c r="D254" s="260"/>
      <c r="E254" s="260"/>
      <c r="F254" s="260"/>
      <c r="G254" s="26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10"/>
      <c r="AA254" s="210"/>
      <c r="AB254" s="210"/>
      <c r="AC254" s="210"/>
      <c r="AD254" s="210"/>
      <c r="AE254" s="210"/>
      <c r="AF254" s="210"/>
      <c r="AG254" s="210" t="s">
        <v>212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17"/>
      <c r="B255" s="218"/>
      <c r="C255" s="262" t="s">
        <v>843</v>
      </c>
      <c r="D255" s="254"/>
      <c r="E255" s="255">
        <v>14.5</v>
      </c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214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62" t="s">
        <v>844</v>
      </c>
      <c r="D256" s="254"/>
      <c r="E256" s="255">
        <v>2.7</v>
      </c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214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17"/>
      <c r="B257" s="218"/>
      <c r="C257" s="262" t="s">
        <v>845</v>
      </c>
      <c r="D257" s="254"/>
      <c r="E257" s="255">
        <v>0.4</v>
      </c>
      <c r="F257" s="220"/>
      <c r="G257" s="22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214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">
      <c r="A258" s="217"/>
      <c r="B258" s="218"/>
      <c r="C258" s="262" t="s">
        <v>463</v>
      </c>
      <c r="D258" s="254"/>
      <c r="E258" s="255">
        <v>6.3</v>
      </c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214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">
      <c r="A259" s="217"/>
      <c r="B259" s="218"/>
      <c r="C259" s="262" t="s">
        <v>846</v>
      </c>
      <c r="D259" s="254"/>
      <c r="E259" s="255">
        <v>18.3</v>
      </c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214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62" t="s">
        <v>847</v>
      </c>
      <c r="D260" s="254"/>
      <c r="E260" s="255">
        <v>1.3</v>
      </c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214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17"/>
      <c r="B261" s="218"/>
      <c r="C261" s="262" t="s">
        <v>848</v>
      </c>
      <c r="D261" s="254"/>
      <c r="E261" s="255">
        <v>4.0999999999999996</v>
      </c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214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17"/>
      <c r="B262" s="218"/>
      <c r="C262" s="262" t="s">
        <v>849</v>
      </c>
      <c r="D262" s="254"/>
      <c r="E262" s="255">
        <v>2.5</v>
      </c>
      <c r="F262" s="220"/>
      <c r="G262" s="220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10"/>
      <c r="AA262" s="210"/>
      <c r="AB262" s="210"/>
      <c r="AC262" s="210"/>
      <c r="AD262" s="210"/>
      <c r="AE262" s="210"/>
      <c r="AF262" s="210"/>
      <c r="AG262" s="210" t="s">
        <v>214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22.5" outlineLevel="1" x14ac:dyDescent="0.2">
      <c r="A263" s="229">
        <v>43</v>
      </c>
      <c r="B263" s="230" t="s">
        <v>471</v>
      </c>
      <c r="C263" s="247" t="s">
        <v>472</v>
      </c>
      <c r="D263" s="231" t="s">
        <v>439</v>
      </c>
      <c r="E263" s="232">
        <v>2</v>
      </c>
      <c r="F263" s="233"/>
      <c r="G263" s="234">
        <f>ROUND(E263*F263,2)</f>
        <v>0</v>
      </c>
      <c r="H263" s="233"/>
      <c r="I263" s="234">
        <f>ROUND(E263*H263,2)</f>
        <v>0</v>
      </c>
      <c r="J263" s="233"/>
      <c r="K263" s="234">
        <f>ROUND(E263*J263,2)</f>
        <v>0</v>
      </c>
      <c r="L263" s="234">
        <v>21</v>
      </c>
      <c r="M263" s="234">
        <f>G263*(1+L263/100)</f>
        <v>0</v>
      </c>
      <c r="N263" s="232">
        <v>3.0000000000000001E-5</v>
      </c>
      <c r="O263" s="232">
        <f>ROUND(E263*N263,2)</f>
        <v>0</v>
      </c>
      <c r="P263" s="232">
        <v>0</v>
      </c>
      <c r="Q263" s="232">
        <f>ROUND(E263*P263,2)</f>
        <v>0</v>
      </c>
      <c r="R263" s="234" t="s">
        <v>354</v>
      </c>
      <c r="S263" s="234" t="s">
        <v>140</v>
      </c>
      <c r="T263" s="235" t="s">
        <v>140</v>
      </c>
      <c r="U263" s="220">
        <v>0.33</v>
      </c>
      <c r="V263" s="220">
        <f>ROUND(E263*U263,2)</f>
        <v>0.66</v>
      </c>
      <c r="W263" s="220"/>
      <c r="X263" s="220" t="s">
        <v>174</v>
      </c>
      <c r="Y263" s="220" t="s">
        <v>143</v>
      </c>
      <c r="Z263" s="210"/>
      <c r="AA263" s="210"/>
      <c r="AB263" s="210"/>
      <c r="AC263" s="210"/>
      <c r="AD263" s="210"/>
      <c r="AE263" s="210"/>
      <c r="AF263" s="210"/>
      <c r="AG263" s="210" t="s">
        <v>175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17"/>
      <c r="B264" s="218"/>
      <c r="C264" s="261" t="s">
        <v>355</v>
      </c>
      <c r="D264" s="260"/>
      <c r="E264" s="260"/>
      <c r="F264" s="260"/>
      <c r="G264" s="260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10"/>
      <c r="AA264" s="210"/>
      <c r="AB264" s="210"/>
      <c r="AC264" s="210"/>
      <c r="AD264" s="210"/>
      <c r="AE264" s="210"/>
      <c r="AF264" s="210"/>
      <c r="AG264" s="210" t="s">
        <v>212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22.5" outlineLevel="1" x14ac:dyDescent="0.2">
      <c r="A265" s="229">
        <v>44</v>
      </c>
      <c r="B265" s="230" t="s">
        <v>473</v>
      </c>
      <c r="C265" s="247" t="s">
        <v>474</v>
      </c>
      <c r="D265" s="231" t="s">
        <v>439</v>
      </c>
      <c r="E265" s="232">
        <v>3</v>
      </c>
      <c r="F265" s="233"/>
      <c r="G265" s="234">
        <f>ROUND(E265*F265,2)</f>
        <v>0</v>
      </c>
      <c r="H265" s="233"/>
      <c r="I265" s="234">
        <f>ROUND(E265*H265,2)</f>
        <v>0</v>
      </c>
      <c r="J265" s="233"/>
      <c r="K265" s="234">
        <f>ROUND(E265*J265,2)</f>
        <v>0</v>
      </c>
      <c r="L265" s="234">
        <v>21</v>
      </c>
      <c r="M265" s="234">
        <f>G265*(1+L265/100)</f>
        <v>0</v>
      </c>
      <c r="N265" s="232">
        <v>3.0000000000000001E-5</v>
      </c>
      <c r="O265" s="232">
        <f>ROUND(E265*N265,2)</f>
        <v>0</v>
      </c>
      <c r="P265" s="232">
        <v>0</v>
      </c>
      <c r="Q265" s="232">
        <f>ROUND(E265*P265,2)</f>
        <v>0</v>
      </c>
      <c r="R265" s="234" t="s">
        <v>354</v>
      </c>
      <c r="S265" s="234" t="s">
        <v>140</v>
      </c>
      <c r="T265" s="235" t="s">
        <v>140</v>
      </c>
      <c r="U265" s="220">
        <v>0.3</v>
      </c>
      <c r="V265" s="220">
        <f>ROUND(E265*U265,2)</f>
        <v>0.9</v>
      </c>
      <c r="W265" s="220"/>
      <c r="X265" s="220" t="s">
        <v>174</v>
      </c>
      <c r="Y265" s="220" t="s">
        <v>143</v>
      </c>
      <c r="Z265" s="210"/>
      <c r="AA265" s="210"/>
      <c r="AB265" s="210"/>
      <c r="AC265" s="210"/>
      <c r="AD265" s="210"/>
      <c r="AE265" s="210"/>
      <c r="AF265" s="210"/>
      <c r="AG265" s="210" t="s">
        <v>175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">
      <c r="A266" s="217"/>
      <c r="B266" s="218"/>
      <c r="C266" s="261" t="s">
        <v>355</v>
      </c>
      <c r="D266" s="260"/>
      <c r="E266" s="260"/>
      <c r="F266" s="260"/>
      <c r="G266" s="26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212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ht="22.5" outlineLevel="1" x14ac:dyDescent="0.2">
      <c r="A267" s="229">
        <v>45</v>
      </c>
      <c r="B267" s="230" t="s">
        <v>475</v>
      </c>
      <c r="C267" s="247" t="s">
        <v>476</v>
      </c>
      <c r="D267" s="231" t="s">
        <v>439</v>
      </c>
      <c r="E267" s="232">
        <v>14</v>
      </c>
      <c r="F267" s="233"/>
      <c r="G267" s="234">
        <f>ROUND(E267*F267,2)</f>
        <v>0</v>
      </c>
      <c r="H267" s="233"/>
      <c r="I267" s="234">
        <f>ROUND(E267*H267,2)</f>
        <v>0</v>
      </c>
      <c r="J267" s="233"/>
      <c r="K267" s="234">
        <f>ROUND(E267*J267,2)</f>
        <v>0</v>
      </c>
      <c r="L267" s="234">
        <v>21</v>
      </c>
      <c r="M267" s="234">
        <f>G267*(1+L267/100)</f>
        <v>0</v>
      </c>
      <c r="N267" s="232">
        <v>1.0000000000000001E-5</v>
      </c>
      <c r="O267" s="232">
        <f>ROUND(E267*N267,2)</f>
        <v>0</v>
      </c>
      <c r="P267" s="232">
        <v>0</v>
      </c>
      <c r="Q267" s="232">
        <f>ROUND(E267*P267,2)</f>
        <v>0</v>
      </c>
      <c r="R267" s="234" t="s">
        <v>354</v>
      </c>
      <c r="S267" s="234" t="s">
        <v>140</v>
      </c>
      <c r="T267" s="235" t="s">
        <v>140</v>
      </c>
      <c r="U267" s="220">
        <v>0.17599999999999999</v>
      </c>
      <c r="V267" s="220">
        <f>ROUND(E267*U267,2)</f>
        <v>2.46</v>
      </c>
      <c r="W267" s="220"/>
      <c r="X267" s="220" t="s">
        <v>174</v>
      </c>
      <c r="Y267" s="220" t="s">
        <v>143</v>
      </c>
      <c r="Z267" s="210"/>
      <c r="AA267" s="210"/>
      <c r="AB267" s="210"/>
      <c r="AC267" s="210"/>
      <c r="AD267" s="210"/>
      <c r="AE267" s="210"/>
      <c r="AF267" s="210"/>
      <c r="AG267" s="210" t="s">
        <v>175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">
      <c r="A268" s="217"/>
      <c r="B268" s="218"/>
      <c r="C268" s="261" t="s">
        <v>355</v>
      </c>
      <c r="D268" s="260"/>
      <c r="E268" s="260"/>
      <c r="F268" s="260"/>
      <c r="G268" s="260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10"/>
      <c r="AA268" s="210"/>
      <c r="AB268" s="210"/>
      <c r="AC268" s="210"/>
      <c r="AD268" s="210"/>
      <c r="AE268" s="210"/>
      <c r="AF268" s="210"/>
      <c r="AG268" s="210" t="s">
        <v>212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17"/>
      <c r="B269" s="218"/>
      <c r="C269" s="262" t="s">
        <v>850</v>
      </c>
      <c r="D269" s="254"/>
      <c r="E269" s="255">
        <v>14</v>
      </c>
      <c r="F269" s="220"/>
      <c r="G269" s="220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20"/>
      <c r="Z269" s="210"/>
      <c r="AA269" s="210"/>
      <c r="AB269" s="210"/>
      <c r="AC269" s="210"/>
      <c r="AD269" s="210"/>
      <c r="AE269" s="210"/>
      <c r="AF269" s="210"/>
      <c r="AG269" s="210" t="s">
        <v>214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33.75" outlineLevel="1" x14ac:dyDescent="0.2">
      <c r="A270" s="229">
        <v>46</v>
      </c>
      <c r="B270" s="230" t="s">
        <v>483</v>
      </c>
      <c r="C270" s="247" t="s">
        <v>851</v>
      </c>
      <c r="D270" s="231" t="s">
        <v>439</v>
      </c>
      <c r="E270" s="232">
        <v>2</v>
      </c>
      <c r="F270" s="233"/>
      <c r="G270" s="234">
        <f>ROUND(E270*F270,2)</f>
        <v>0</v>
      </c>
      <c r="H270" s="233"/>
      <c r="I270" s="234">
        <f>ROUND(E270*H270,2)</f>
        <v>0</v>
      </c>
      <c r="J270" s="233"/>
      <c r="K270" s="234">
        <f>ROUND(E270*J270,2)</f>
        <v>0</v>
      </c>
      <c r="L270" s="234">
        <v>21</v>
      </c>
      <c r="M270" s="234">
        <f>G270*(1+L270/100)</f>
        <v>0</v>
      </c>
      <c r="N270" s="232">
        <v>3.3999999999999998E-3</v>
      </c>
      <c r="O270" s="232">
        <f>ROUND(E270*N270,2)</f>
        <v>0.01</v>
      </c>
      <c r="P270" s="232">
        <v>0</v>
      </c>
      <c r="Q270" s="232">
        <f>ROUND(E270*P270,2)</f>
        <v>0</v>
      </c>
      <c r="R270" s="234" t="s">
        <v>339</v>
      </c>
      <c r="S270" s="234" t="s">
        <v>140</v>
      </c>
      <c r="T270" s="235" t="s">
        <v>140</v>
      </c>
      <c r="U270" s="220">
        <v>0</v>
      </c>
      <c r="V270" s="220">
        <f>ROUND(E270*U270,2)</f>
        <v>0</v>
      </c>
      <c r="W270" s="220"/>
      <c r="X270" s="220" t="s">
        <v>340</v>
      </c>
      <c r="Y270" s="220" t="s">
        <v>143</v>
      </c>
      <c r="Z270" s="210"/>
      <c r="AA270" s="210"/>
      <c r="AB270" s="210"/>
      <c r="AC270" s="210"/>
      <c r="AD270" s="210"/>
      <c r="AE270" s="210"/>
      <c r="AF270" s="210"/>
      <c r="AG270" s="210" t="s">
        <v>341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2" x14ac:dyDescent="0.2">
      <c r="A271" s="217"/>
      <c r="B271" s="218"/>
      <c r="C271" s="248" t="s">
        <v>484</v>
      </c>
      <c r="D271" s="236"/>
      <c r="E271" s="236"/>
      <c r="F271" s="236"/>
      <c r="G271" s="236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20"/>
      <c r="Z271" s="210"/>
      <c r="AA271" s="210"/>
      <c r="AB271" s="210"/>
      <c r="AC271" s="210"/>
      <c r="AD271" s="210"/>
      <c r="AE271" s="210"/>
      <c r="AF271" s="210"/>
      <c r="AG271" s="210" t="s">
        <v>146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ht="33.75" outlineLevel="1" x14ac:dyDescent="0.2">
      <c r="A272" s="229">
        <v>47</v>
      </c>
      <c r="B272" s="230" t="s">
        <v>485</v>
      </c>
      <c r="C272" s="247" t="s">
        <v>852</v>
      </c>
      <c r="D272" s="231" t="s">
        <v>439</v>
      </c>
      <c r="E272" s="232">
        <v>4</v>
      </c>
      <c r="F272" s="233"/>
      <c r="G272" s="234">
        <f>ROUND(E272*F272,2)</f>
        <v>0</v>
      </c>
      <c r="H272" s="233"/>
      <c r="I272" s="234">
        <f>ROUND(E272*H272,2)</f>
        <v>0</v>
      </c>
      <c r="J272" s="233"/>
      <c r="K272" s="234">
        <f>ROUND(E272*J272,2)</f>
        <v>0</v>
      </c>
      <c r="L272" s="234">
        <v>21</v>
      </c>
      <c r="M272" s="234">
        <f>G272*(1+L272/100)</f>
        <v>0</v>
      </c>
      <c r="N272" s="232">
        <v>5.1000000000000004E-3</v>
      </c>
      <c r="O272" s="232">
        <f>ROUND(E272*N272,2)</f>
        <v>0.02</v>
      </c>
      <c r="P272" s="232">
        <v>0</v>
      </c>
      <c r="Q272" s="232">
        <f>ROUND(E272*P272,2)</f>
        <v>0</v>
      </c>
      <c r="R272" s="234" t="s">
        <v>339</v>
      </c>
      <c r="S272" s="234" t="s">
        <v>140</v>
      </c>
      <c r="T272" s="235" t="s">
        <v>140</v>
      </c>
      <c r="U272" s="220">
        <v>0</v>
      </c>
      <c r="V272" s="220">
        <f>ROUND(E272*U272,2)</f>
        <v>0</v>
      </c>
      <c r="W272" s="220"/>
      <c r="X272" s="220" t="s">
        <v>340</v>
      </c>
      <c r="Y272" s="220" t="s">
        <v>143</v>
      </c>
      <c r="Z272" s="210"/>
      <c r="AA272" s="210"/>
      <c r="AB272" s="210"/>
      <c r="AC272" s="210"/>
      <c r="AD272" s="210"/>
      <c r="AE272" s="210"/>
      <c r="AF272" s="210"/>
      <c r="AG272" s="210" t="s">
        <v>341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">
      <c r="A273" s="217"/>
      <c r="B273" s="218"/>
      <c r="C273" s="248" t="s">
        <v>486</v>
      </c>
      <c r="D273" s="236"/>
      <c r="E273" s="236"/>
      <c r="F273" s="236"/>
      <c r="G273" s="236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10"/>
      <c r="AA273" s="210"/>
      <c r="AB273" s="210"/>
      <c r="AC273" s="210"/>
      <c r="AD273" s="210"/>
      <c r="AE273" s="210"/>
      <c r="AF273" s="210"/>
      <c r="AG273" s="210" t="s">
        <v>146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ht="33.75" outlineLevel="1" x14ac:dyDescent="0.2">
      <c r="A274" s="229">
        <v>48</v>
      </c>
      <c r="B274" s="230" t="s">
        <v>487</v>
      </c>
      <c r="C274" s="247" t="s">
        <v>853</v>
      </c>
      <c r="D274" s="231" t="s">
        <v>439</v>
      </c>
      <c r="E274" s="232">
        <v>1</v>
      </c>
      <c r="F274" s="233"/>
      <c r="G274" s="234">
        <f>ROUND(E274*F274,2)</f>
        <v>0</v>
      </c>
      <c r="H274" s="233"/>
      <c r="I274" s="234">
        <f>ROUND(E274*H274,2)</f>
        <v>0</v>
      </c>
      <c r="J274" s="233"/>
      <c r="K274" s="234">
        <f>ROUND(E274*J274,2)</f>
        <v>0</v>
      </c>
      <c r="L274" s="234">
        <v>21</v>
      </c>
      <c r="M274" s="234">
        <f>G274*(1+L274/100)</f>
        <v>0</v>
      </c>
      <c r="N274" s="232">
        <v>8.5000000000000006E-3</v>
      </c>
      <c r="O274" s="232">
        <f>ROUND(E274*N274,2)</f>
        <v>0.01</v>
      </c>
      <c r="P274" s="232">
        <v>0</v>
      </c>
      <c r="Q274" s="232">
        <f>ROUND(E274*P274,2)</f>
        <v>0</v>
      </c>
      <c r="R274" s="234" t="s">
        <v>339</v>
      </c>
      <c r="S274" s="234" t="s">
        <v>140</v>
      </c>
      <c r="T274" s="235" t="s">
        <v>140</v>
      </c>
      <c r="U274" s="220">
        <v>0</v>
      </c>
      <c r="V274" s="220">
        <f>ROUND(E274*U274,2)</f>
        <v>0</v>
      </c>
      <c r="W274" s="220"/>
      <c r="X274" s="220" t="s">
        <v>340</v>
      </c>
      <c r="Y274" s="220" t="s">
        <v>143</v>
      </c>
      <c r="Z274" s="210"/>
      <c r="AA274" s="210"/>
      <c r="AB274" s="210"/>
      <c r="AC274" s="210"/>
      <c r="AD274" s="210"/>
      <c r="AE274" s="210"/>
      <c r="AF274" s="210"/>
      <c r="AG274" s="210" t="s">
        <v>341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">
      <c r="A275" s="217"/>
      <c r="B275" s="218"/>
      <c r="C275" s="248" t="s">
        <v>488</v>
      </c>
      <c r="D275" s="236"/>
      <c r="E275" s="236"/>
      <c r="F275" s="236"/>
      <c r="G275" s="236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20"/>
      <c r="Z275" s="210"/>
      <c r="AA275" s="210"/>
      <c r="AB275" s="210"/>
      <c r="AC275" s="210"/>
      <c r="AD275" s="210"/>
      <c r="AE275" s="210"/>
      <c r="AF275" s="210"/>
      <c r="AG275" s="210" t="s">
        <v>146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ht="33.75" outlineLevel="1" x14ac:dyDescent="0.2">
      <c r="A276" s="229">
        <v>49</v>
      </c>
      <c r="B276" s="230" t="s">
        <v>489</v>
      </c>
      <c r="C276" s="247" t="s">
        <v>854</v>
      </c>
      <c r="D276" s="231" t="s">
        <v>439</v>
      </c>
      <c r="E276" s="232">
        <v>4</v>
      </c>
      <c r="F276" s="233"/>
      <c r="G276" s="234">
        <f>ROUND(E276*F276,2)</f>
        <v>0</v>
      </c>
      <c r="H276" s="233"/>
      <c r="I276" s="234">
        <f>ROUND(E276*H276,2)</f>
        <v>0</v>
      </c>
      <c r="J276" s="233"/>
      <c r="K276" s="234">
        <f>ROUND(E276*J276,2)</f>
        <v>0</v>
      </c>
      <c r="L276" s="234">
        <v>21</v>
      </c>
      <c r="M276" s="234">
        <f>G276*(1+L276/100)</f>
        <v>0</v>
      </c>
      <c r="N276" s="232">
        <v>1.2999999999999999E-3</v>
      </c>
      <c r="O276" s="232">
        <f>ROUND(E276*N276,2)</f>
        <v>0.01</v>
      </c>
      <c r="P276" s="232">
        <v>0</v>
      </c>
      <c r="Q276" s="232">
        <f>ROUND(E276*P276,2)</f>
        <v>0</v>
      </c>
      <c r="R276" s="234" t="s">
        <v>339</v>
      </c>
      <c r="S276" s="234" t="s">
        <v>140</v>
      </c>
      <c r="T276" s="235" t="s">
        <v>140</v>
      </c>
      <c r="U276" s="220">
        <v>0</v>
      </c>
      <c r="V276" s="220">
        <f>ROUND(E276*U276,2)</f>
        <v>0</v>
      </c>
      <c r="W276" s="220"/>
      <c r="X276" s="220" t="s">
        <v>340</v>
      </c>
      <c r="Y276" s="220" t="s">
        <v>143</v>
      </c>
      <c r="Z276" s="210"/>
      <c r="AA276" s="210"/>
      <c r="AB276" s="210"/>
      <c r="AC276" s="210"/>
      <c r="AD276" s="210"/>
      <c r="AE276" s="210"/>
      <c r="AF276" s="210"/>
      <c r="AG276" s="210" t="s">
        <v>341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17"/>
      <c r="B277" s="218"/>
      <c r="C277" s="248" t="s">
        <v>491</v>
      </c>
      <c r="D277" s="236"/>
      <c r="E277" s="236"/>
      <c r="F277" s="236"/>
      <c r="G277" s="236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146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33.75" outlineLevel="1" x14ac:dyDescent="0.2">
      <c r="A278" s="229">
        <v>50</v>
      </c>
      <c r="B278" s="230" t="s">
        <v>492</v>
      </c>
      <c r="C278" s="247" t="s">
        <v>855</v>
      </c>
      <c r="D278" s="231" t="s">
        <v>439</v>
      </c>
      <c r="E278" s="232">
        <v>2</v>
      </c>
      <c r="F278" s="233"/>
      <c r="G278" s="234">
        <f>ROUND(E278*F278,2)</f>
        <v>0</v>
      </c>
      <c r="H278" s="233"/>
      <c r="I278" s="234">
        <f>ROUND(E278*H278,2)</f>
        <v>0</v>
      </c>
      <c r="J278" s="233"/>
      <c r="K278" s="234">
        <f>ROUND(E278*J278,2)</f>
        <v>0</v>
      </c>
      <c r="L278" s="234">
        <v>21</v>
      </c>
      <c r="M278" s="234">
        <f>G278*(1+L278/100)</f>
        <v>0</v>
      </c>
      <c r="N278" s="232">
        <v>2.5999999999999999E-3</v>
      </c>
      <c r="O278" s="232">
        <f>ROUND(E278*N278,2)</f>
        <v>0.01</v>
      </c>
      <c r="P278" s="232">
        <v>0</v>
      </c>
      <c r="Q278" s="232">
        <f>ROUND(E278*P278,2)</f>
        <v>0</v>
      </c>
      <c r="R278" s="234" t="s">
        <v>339</v>
      </c>
      <c r="S278" s="234" t="s">
        <v>140</v>
      </c>
      <c r="T278" s="235" t="s">
        <v>140</v>
      </c>
      <c r="U278" s="220">
        <v>0</v>
      </c>
      <c r="V278" s="220">
        <f>ROUND(E278*U278,2)</f>
        <v>0</v>
      </c>
      <c r="W278" s="220"/>
      <c r="X278" s="220" t="s">
        <v>340</v>
      </c>
      <c r="Y278" s="220" t="s">
        <v>143</v>
      </c>
      <c r="Z278" s="210"/>
      <c r="AA278" s="210"/>
      <c r="AB278" s="210"/>
      <c r="AC278" s="210"/>
      <c r="AD278" s="210"/>
      <c r="AE278" s="210"/>
      <c r="AF278" s="210"/>
      <c r="AG278" s="210" t="s">
        <v>341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">
      <c r="A279" s="217"/>
      <c r="B279" s="218"/>
      <c r="C279" s="248" t="s">
        <v>493</v>
      </c>
      <c r="D279" s="236"/>
      <c r="E279" s="236"/>
      <c r="F279" s="236"/>
      <c r="G279" s="236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20"/>
      <c r="Z279" s="210"/>
      <c r="AA279" s="210"/>
      <c r="AB279" s="210"/>
      <c r="AC279" s="210"/>
      <c r="AD279" s="210"/>
      <c r="AE279" s="210"/>
      <c r="AF279" s="210"/>
      <c r="AG279" s="210" t="s">
        <v>146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33.75" outlineLevel="1" x14ac:dyDescent="0.2">
      <c r="A280" s="229">
        <v>51</v>
      </c>
      <c r="B280" s="230" t="s">
        <v>494</v>
      </c>
      <c r="C280" s="247" t="s">
        <v>856</v>
      </c>
      <c r="D280" s="231" t="s">
        <v>439</v>
      </c>
      <c r="E280" s="232">
        <v>1</v>
      </c>
      <c r="F280" s="233"/>
      <c r="G280" s="234">
        <f>ROUND(E280*F280,2)</f>
        <v>0</v>
      </c>
      <c r="H280" s="233"/>
      <c r="I280" s="234">
        <f>ROUND(E280*H280,2)</f>
        <v>0</v>
      </c>
      <c r="J280" s="233"/>
      <c r="K280" s="234">
        <f>ROUND(E280*J280,2)</f>
        <v>0</v>
      </c>
      <c r="L280" s="234">
        <v>21</v>
      </c>
      <c r="M280" s="234">
        <f>G280*(1+L280/100)</f>
        <v>0</v>
      </c>
      <c r="N280" s="232">
        <v>5.1999999999999998E-3</v>
      </c>
      <c r="O280" s="232">
        <f>ROUND(E280*N280,2)</f>
        <v>0.01</v>
      </c>
      <c r="P280" s="232">
        <v>0</v>
      </c>
      <c r="Q280" s="232">
        <f>ROUND(E280*P280,2)</f>
        <v>0</v>
      </c>
      <c r="R280" s="234" t="s">
        <v>339</v>
      </c>
      <c r="S280" s="234" t="s">
        <v>140</v>
      </c>
      <c r="T280" s="235" t="s">
        <v>140</v>
      </c>
      <c r="U280" s="220">
        <v>0</v>
      </c>
      <c r="V280" s="220">
        <f>ROUND(E280*U280,2)</f>
        <v>0</v>
      </c>
      <c r="W280" s="220"/>
      <c r="X280" s="220" t="s">
        <v>340</v>
      </c>
      <c r="Y280" s="220" t="s">
        <v>143</v>
      </c>
      <c r="Z280" s="210"/>
      <c r="AA280" s="210"/>
      <c r="AB280" s="210"/>
      <c r="AC280" s="210"/>
      <c r="AD280" s="210"/>
      <c r="AE280" s="210"/>
      <c r="AF280" s="210"/>
      <c r="AG280" s="210" t="s">
        <v>341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2" x14ac:dyDescent="0.2">
      <c r="A281" s="217"/>
      <c r="B281" s="218"/>
      <c r="C281" s="248" t="s">
        <v>495</v>
      </c>
      <c r="D281" s="236"/>
      <c r="E281" s="236"/>
      <c r="F281" s="236"/>
      <c r="G281" s="236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20"/>
      <c r="Z281" s="210"/>
      <c r="AA281" s="210"/>
      <c r="AB281" s="210"/>
      <c r="AC281" s="210"/>
      <c r="AD281" s="210"/>
      <c r="AE281" s="210"/>
      <c r="AF281" s="210"/>
      <c r="AG281" s="210" t="s">
        <v>146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ht="33.75" outlineLevel="1" x14ac:dyDescent="0.2">
      <c r="A282" s="229">
        <v>52</v>
      </c>
      <c r="B282" s="230" t="s">
        <v>496</v>
      </c>
      <c r="C282" s="247" t="s">
        <v>857</v>
      </c>
      <c r="D282" s="231" t="s">
        <v>439</v>
      </c>
      <c r="E282" s="232">
        <v>3</v>
      </c>
      <c r="F282" s="233"/>
      <c r="G282" s="234">
        <f>ROUND(E282*F282,2)</f>
        <v>0</v>
      </c>
      <c r="H282" s="233"/>
      <c r="I282" s="234">
        <f>ROUND(E282*H282,2)</f>
        <v>0</v>
      </c>
      <c r="J282" s="233"/>
      <c r="K282" s="234">
        <f>ROUND(E282*J282,2)</f>
        <v>0</v>
      </c>
      <c r="L282" s="234">
        <v>21</v>
      </c>
      <c r="M282" s="234">
        <f>G282*(1+L282/100)</f>
        <v>0</v>
      </c>
      <c r="N282" s="232">
        <v>7.7999999999999996E-3</v>
      </c>
      <c r="O282" s="232">
        <f>ROUND(E282*N282,2)</f>
        <v>0.02</v>
      </c>
      <c r="P282" s="232">
        <v>0</v>
      </c>
      <c r="Q282" s="232">
        <f>ROUND(E282*P282,2)</f>
        <v>0</v>
      </c>
      <c r="R282" s="234" t="s">
        <v>339</v>
      </c>
      <c r="S282" s="234" t="s">
        <v>140</v>
      </c>
      <c r="T282" s="235" t="s">
        <v>140</v>
      </c>
      <c r="U282" s="220">
        <v>0</v>
      </c>
      <c r="V282" s="220">
        <f>ROUND(E282*U282,2)</f>
        <v>0</v>
      </c>
      <c r="W282" s="220"/>
      <c r="X282" s="220" t="s">
        <v>340</v>
      </c>
      <c r="Y282" s="220" t="s">
        <v>143</v>
      </c>
      <c r="Z282" s="210"/>
      <c r="AA282" s="210"/>
      <c r="AB282" s="210"/>
      <c r="AC282" s="210"/>
      <c r="AD282" s="210"/>
      <c r="AE282" s="210"/>
      <c r="AF282" s="210"/>
      <c r="AG282" s="210" t="s">
        <v>341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2" x14ac:dyDescent="0.2">
      <c r="A283" s="217"/>
      <c r="B283" s="218"/>
      <c r="C283" s="248" t="s">
        <v>497</v>
      </c>
      <c r="D283" s="236"/>
      <c r="E283" s="236"/>
      <c r="F283" s="236"/>
      <c r="G283" s="236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10"/>
      <c r="AA283" s="210"/>
      <c r="AB283" s="210"/>
      <c r="AC283" s="210"/>
      <c r="AD283" s="210"/>
      <c r="AE283" s="210"/>
      <c r="AF283" s="210"/>
      <c r="AG283" s="210" t="s">
        <v>146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ht="33.75" outlineLevel="1" x14ac:dyDescent="0.2">
      <c r="A284" s="229">
        <v>53</v>
      </c>
      <c r="B284" s="230" t="s">
        <v>498</v>
      </c>
      <c r="C284" s="247" t="s">
        <v>858</v>
      </c>
      <c r="D284" s="231" t="s">
        <v>439</v>
      </c>
      <c r="E284" s="232">
        <v>5</v>
      </c>
      <c r="F284" s="233"/>
      <c r="G284" s="234">
        <f>ROUND(E284*F284,2)</f>
        <v>0</v>
      </c>
      <c r="H284" s="233"/>
      <c r="I284" s="234">
        <f>ROUND(E284*H284,2)</f>
        <v>0</v>
      </c>
      <c r="J284" s="233"/>
      <c r="K284" s="234">
        <f>ROUND(E284*J284,2)</f>
        <v>0</v>
      </c>
      <c r="L284" s="234">
        <v>21</v>
      </c>
      <c r="M284" s="234">
        <f>G284*(1+L284/100)</f>
        <v>0</v>
      </c>
      <c r="N284" s="232">
        <v>1.2999999999999999E-2</v>
      </c>
      <c r="O284" s="232">
        <f>ROUND(E284*N284,2)</f>
        <v>7.0000000000000007E-2</v>
      </c>
      <c r="P284" s="232">
        <v>0</v>
      </c>
      <c r="Q284" s="232">
        <f>ROUND(E284*P284,2)</f>
        <v>0</v>
      </c>
      <c r="R284" s="234" t="s">
        <v>339</v>
      </c>
      <c r="S284" s="234" t="s">
        <v>140</v>
      </c>
      <c r="T284" s="235" t="s">
        <v>140</v>
      </c>
      <c r="U284" s="220">
        <v>0</v>
      </c>
      <c r="V284" s="220">
        <f>ROUND(E284*U284,2)</f>
        <v>0</v>
      </c>
      <c r="W284" s="220"/>
      <c r="X284" s="220" t="s">
        <v>340</v>
      </c>
      <c r="Y284" s="220" t="s">
        <v>143</v>
      </c>
      <c r="Z284" s="210"/>
      <c r="AA284" s="210"/>
      <c r="AB284" s="210"/>
      <c r="AC284" s="210"/>
      <c r="AD284" s="210"/>
      <c r="AE284" s="210"/>
      <c r="AF284" s="210"/>
      <c r="AG284" s="210" t="s">
        <v>341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">
      <c r="A285" s="217"/>
      <c r="B285" s="218"/>
      <c r="C285" s="248" t="s">
        <v>499</v>
      </c>
      <c r="D285" s="236"/>
      <c r="E285" s="236"/>
      <c r="F285" s="236"/>
      <c r="G285" s="236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146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2.5" outlineLevel="1" x14ac:dyDescent="0.2">
      <c r="A286" s="229">
        <v>54</v>
      </c>
      <c r="B286" s="230" t="s">
        <v>500</v>
      </c>
      <c r="C286" s="247" t="s">
        <v>859</v>
      </c>
      <c r="D286" s="231" t="s">
        <v>386</v>
      </c>
      <c r="E286" s="232">
        <v>5.5</v>
      </c>
      <c r="F286" s="233"/>
      <c r="G286" s="234">
        <f>ROUND(E286*F286,2)</f>
        <v>0</v>
      </c>
      <c r="H286" s="233"/>
      <c r="I286" s="234">
        <f>ROUND(E286*H286,2)</f>
        <v>0</v>
      </c>
      <c r="J286" s="233"/>
      <c r="K286" s="234">
        <f>ROUND(E286*J286,2)</f>
        <v>0</v>
      </c>
      <c r="L286" s="234">
        <v>21</v>
      </c>
      <c r="M286" s="234">
        <f>G286*(1+L286/100)</f>
        <v>0</v>
      </c>
      <c r="N286" s="232">
        <v>2.7999999999999998E-4</v>
      </c>
      <c r="O286" s="232">
        <f>ROUND(E286*N286,2)</f>
        <v>0</v>
      </c>
      <c r="P286" s="232">
        <v>0</v>
      </c>
      <c r="Q286" s="232">
        <f>ROUND(E286*P286,2)</f>
        <v>0</v>
      </c>
      <c r="R286" s="234" t="s">
        <v>339</v>
      </c>
      <c r="S286" s="234" t="s">
        <v>140</v>
      </c>
      <c r="T286" s="235" t="s">
        <v>140</v>
      </c>
      <c r="U286" s="220">
        <v>0</v>
      </c>
      <c r="V286" s="220">
        <f>ROUND(E286*U286,2)</f>
        <v>0</v>
      </c>
      <c r="W286" s="220"/>
      <c r="X286" s="220" t="s">
        <v>340</v>
      </c>
      <c r="Y286" s="220" t="s">
        <v>143</v>
      </c>
      <c r="Z286" s="210"/>
      <c r="AA286" s="210"/>
      <c r="AB286" s="210"/>
      <c r="AC286" s="210"/>
      <c r="AD286" s="210"/>
      <c r="AE286" s="210"/>
      <c r="AF286" s="210"/>
      <c r="AG286" s="210" t="s">
        <v>341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">
      <c r="A287" s="217"/>
      <c r="B287" s="218"/>
      <c r="C287" s="248" t="s">
        <v>860</v>
      </c>
      <c r="D287" s="236"/>
      <c r="E287" s="236"/>
      <c r="F287" s="236"/>
      <c r="G287" s="236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146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">
      <c r="A288" s="217"/>
      <c r="B288" s="218"/>
      <c r="C288" s="262" t="s">
        <v>861</v>
      </c>
      <c r="D288" s="254"/>
      <c r="E288" s="255">
        <v>5.5</v>
      </c>
      <c r="F288" s="220"/>
      <c r="G288" s="220"/>
      <c r="H288" s="220"/>
      <c r="I288" s="220"/>
      <c r="J288" s="220"/>
      <c r="K288" s="220"/>
      <c r="L288" s="220"/>
      <c r="M288" s="220"/>
      <c r="N288" s="219"/>
      <c r="O288" s="219"/>
      <c r="P288" s="219"/>
      <c r="Q288" s="219"/>
      <c r="R288" s="220"/>
      <c r="S288" s="220"/>
      <c r="T288" s="220"/>
      <c r="U288" s="220"/>
      <c r="V288" s="220"/>
      <c r="W288" s="220"/>
      <c r="X288" s="220"/>
      <c r="Y288" s="220"/>
      <c r="Z288" s="210"/>
      <c r="AA288" s="210"/>
      <c r="AB288" s="210"/>
      <c r="AC288" s="210"/>
      <c r="AD288" s="210"/>
      <c r="AE288" s="210"/>
      <c r="AF288" s="210"/>
      <c r="AG288" s="210" t="s">
        <v>214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22.5" outlineLevel="1" x14ac:dyDescent="0.2">
      <c r="A289" s="239">
        <v>55</v>
      </c>
      <c r="B289" s="240" t="s">
        <v>862</v>
      </c>
      <c r="C289" s="250" t="s">
        <v>863</v>
      </c>
      <c r="D289" s="241" t="s">
        <v>439</v>
      </c>
      <c r="E289" s="242">
        <v>1</v>
      </c>
      <c r="F289" s="243"/>
      <c r="G289" s="244">
        <f>ROUND(E289*F289,2)</f>
        <v>0</v>
      </c>
      <c r="H289" s="243"/>
      <c r="I289" s="244">
        <f>ROUND(E289*H289,2)</f>
        <v>0</v>
      </c>
      <c r="J289" s="243"/>
      <c r="K289" s="244">
        <f>ROUND(E289*J289,2)</f>
        <v>0</v>
      </c>
      <c r="L289" s="244">
        <v>21</v>
      </c>
      <c r="M289" s="244">
        <f>G289*(1+L289/100)</f>
        <v>0</v>
      </c>
      <c r="N289" s="242">
        <v>3.2000000000000003E-4</v>
      </c>
      <c r="O289" s="242">
        <f>ROUND(E289*N289,2)</f>
        <v>0</v>
      </c>
      <c r="P289" s="242">
        <v>0</v>
      </c>
      <c r="Q289" s="242">
        <f>ROUND(E289*P289,2)</f>
        <v>0</v>
      </c>
      <c r="R289" s="244" t="s">
        <v>339</v>
      </c>
      <c r="S289" s="244" t="s">
        <v>140</v>
      </c>
      <c r="T289" s="245" t="s">
        <v>140</v>
      </c>
      <c r="U289" s="220">
        <v>0</v>
      </c>
      <c r="V289" s="220">
        <f>ROUND(E289*U289,2)</f>
        <v>0</v>
      </c>
      <c r="W289" s="220"/>
      <c r="X289" s="220" t="s">
        <v>340</v>
      </c>
      <c r="Y289" s="220" t="s">
        <v>143</v>
      </c>
      <c r="Z289" s="210"/>
      <c r="AA289" s="210"/>
      <c r="AB289" s="210"/>
      <c r="AC289" s="210"/>
      <c r="AD289" s="210"/>
      <c r="AE289" s="210"/>
      <c r="AF289" s="210"/>
      <c r="AG289" s="210" t="s">
        <v>341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ht="22.5" outlineLevel="1" x14ac:dyDescent="0.2">
      <c r="A290" s="239">
        <v>56</v>
      </c>
      <c r="B290" s="240" t="s">
        <v>503</v>
      </c>
      <c r="C290" s="250" t="s">
        <v>864</v>
      </c>
      <c r="D290" s="241" t="s">
        <v>439</v>
      </c>
      <c r="E290" s="242">
        <v>12</v>
      </c>
      <c r="F290" s="243"/>
      <c r="G290" s="244">
        <f>ROUND(E290*F290,2)</f>
        <v>0</v>
      </c>
      <c r="H290" s="243"/>
      <c r="I290" s="244">
        <f>ROUND(E290*H290,2)</f>
        <v>0</v>
      </c>
      <c r="J290" s="243"/>
      <c r="K290" s="244">
        <f>ROUND(E290*J290,2)</f>
        <v>0</v>
      </c>
      <c r="L290" s="244">
        <v>21</v>
      </c>
      <c r="M290" s="244">
        <f>G290*(1+L290/100)</f>
        <v>0</v>
      </c>
      <c r="N290" s="242">
        <v>3.8000000000000002E-4</v>
      </c>
      <c r="O290" s="242">
        <f>ROUND(E290*N290,2)</f>
        <v>0</v>
      </c>
      <c r="P290" s="242">
        <v>0</v>
      </c>
      <c r="Q290" s="242">
        <f>ROUND(E290*P290,2)</f>
        <v>0</v>
      </c>
      <c r="R290" s="244" t="s">
        <v>339</v>
      </c>
      <c r="S290" s="244" t="s">
        <v>140</v>
      </c>
      <c r="T290" s="245" t="s">
        <v>140</v>
      </c>
      <c r="U290" s="220">
        <v>0</v>
      </c>
      <c r="V290" s="220">
        <f>ROUND(E290*U290,2)</f>
        <v>0</v>
      </c>
      <c r="W290" s="220"/>
      <c r="X290" s="220" t="s">
        <v>340</v>
      </c>
      <c r="Y290" s="220" t="s">
        <v>143</v>
      </c>
      <c r="Z290" s="210"/>
      <c r="AA290" s="210"/>
      <c r="AB290" s="210"/>
      <c r="AC290" s="210"/>
      <c r="AD290" s="210"/>
      <c r="AE290" s="210"/>
      <c r="AF290" s="210"/>
      <c r="AG290" s="210" t="s">
        <v>341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ht="22.5" outlineLevel="1" x14ac:dyDescent="0.2">
      <c r="A291" s="239">
        <v>57</v>
      </c>
      <c r="B291" s="240" t="s">
        <v>865</v>
      </c>
      <c r="C291" s="250" t="s">
        <v>866</v>
      </c>
      <c r="D291" s="241" t="s">
        <v>439</v>
      </c>
      <c r="E291" s="242">
        <v>1</v>
      </c>
      <c r="F291" s="243"/>
      <c r="G291" s="244">
        <f>ROUND(E291*F291,2)</f>
        <v>0</v>
      </c>
      <c r="H291" s="243"/>
      <c r="I291" s="244">
        <f>ROUND(E291*H291,2)</f>
        <v>0</v>
      </c>
      <c r="J291" s="243"/>
      <c r="K291" s="244">
        <f>ROUND(E291*J291,2)</f>
        <v>0</v>
      </c>
      <c r="L291" s="244">
        <v>21</v>
      </c>
      <c r="M291" s="244">
        <f>G291*(1+L291/100)</f>
        <v>0</v>
      </c>
      <c r="N291" s="242">
        <v>7.2000000000000005E-4</v>
      </c>
      <c r="O291" s="242">
        <f>ROUND(E291*N291,2)</f>
        <v>0</v>
      </c>
      <c r="P291" s="242">
        <v>0</v>
      </c>
      <c r="Q291" s="242">
        <f>ROUND(E291*P291,2)</f>
        <v>0</v>
      </c>
      <c r="R291" s="244" t="s">
        <v>339</v>
      </c>
      <c r="S291" s="244" t="s">
        <v>140</v>
      </c>
      <c r="T291" s="245" t="s">
        <v>140</v>
      </c>
      <c r="U291" s="220">
        <v>0</v>
      </c>
      <c r="V291" s="220">
        <f>ROUND(E291*U291,2)</f>
        <v>0</v>
      </c>
      <c r="W291" s="220"/>
      <c r="X291" s="220" t="s">
        <v>340</v>
      </c>
      <c r="Y291" s="220" t="s">
        <v>143</v>
      </c>
      <c r="Z291" s="210"/>
      <c r="AA291" s="210"/>
      <c r="AB291" s="210"/>
      <c r="AC291" s="210"/>
      <c r="AD291" s="210"/>
      <c r="AE291" s="210"/>
      <c r="AF291" s="210"/>
      <c r="AG291" s="210" t="s">
        <v>341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ht="33.75" outlineLevel="1" x14ac:dyDescent="0.2">
      <c r="A292" s="239">
        <v>58</v>
      </c>
      <c r="B292" s="240" t="s">
        <v>507</v>
      </c>
      <c r="C292" s="250" t="s">
        <v>508</v>
      </c>
      <c r="D292" s="241" t="s">
        <v>439</v>
      </c>
      <c r="E292" s="242">
        <v>3</v>
      </c>
      <c r="F292" s="243"/>
      <c r="G292" s="244">
        <f>ROUND(E292*F292,2)</f>
        <v>0</v>
      </c>
      <c r="H292" s="243"/>
      <c r="I292" s="244">
        <f>ROUND(E292*H292,2)</f>
        <v>0</v>
      </c>
      <c r="J292" s="243"/>
      <c r="K292" s="244">
        <f>ROUND(E292*J292,2)</f>
        <v>0</v>
      </c>
      <c r="L292" s="244">
        <v>21</v>
      </c>
      <c r="M292" s="244">
        <f>G292*(1+L292/100)</f>
        <v>0</v>
      </c>
      <c r="N292" s="242">
        <v>4.2999999999999999E-4</v>
      </c>
      <c r="O292" s="242">
        <f>ROUND(E292*N292,2)</f>
        <v>0</v>
      </c>
      <c r="P292" s="242">
        <v>0</v>
      </c>
      <c r="Q292" s="242">
        <f>ROUND(E292*P292,2)</f>
        <v>0</v>
      </c>
      <c r="R292" s="244" t="s">
        <v>339</v>
      </c>
      <c r="S292" s="244" t="s">
        <v>140</v>
      </c>
      <c r="T292" s="245" t="s">
        <v>140</v>
      </c>
      <c r="U292" s="220">
        <v>0</v>
      </c>
      <c r="V292" s="220">
        <f>ROUND(E292*U292,2)</f>
        <v>0</v>
      </c>
      <c r="W292" s="220"/>
      <c r="X292" s="220" t="s">
        <v>340</v>
      </c>
      <c r="Y292" s="220" t="s">
        <v>143</v>
      </c>
      <c r="Z292" s="210"/>
      <c r="AA292" s="210"/>
      <c r="AB292" s="210"/>
      <c r="AC292" s="210"/>
      <c r="AD292" s="210"/>
      <c r="AE292" s="210"/>
      <c r="AF292" s="210"/>
      <c r="AG292" s="210" t="s">
        <v>341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33.75" outlineLevel="1" x14ac:dyDescent="0.2">
      <c r="A293" s="239">
        <v>59</v>
      </c>
      <c r="B293" s="240" t="s">
        <v>509</v>
      </c>
      <c r="C293" s="250" t="s">
        <v>867</v>
      </c>
      <c r="D293" s="241" t="s">
        <v>439</v>
      </c>
      <c r="E293" s="242">
        <v>2</v>
      </c>
      <c r="F293" s="243"/>
      <c r="G293" s="244">
        <f>ROUND(E293*F293,2)</f>
        <v>0</v>
      </c>
      <c r="H293" s="243"/>
      <c r="I293" s="244">
        <f>ROUND(E293*H293,2)</f>
        <v>0</v>
      </c>
      <c r="J293" s="243"/>
      <c r="K293" s="244">
        <f>ROUND(E293*J293,2)</f>
        <v>0</v>
      </c>
      <c r="L293" s="244">
        <v>21</v>
      </c>
      <c r="M293" s="244">
        <f>G293*(1+L293/100)</f>
        <v>0</v>
      </c>
      <c r="N293" s="242">
        <v>1.15E-3</v>
      </c>
      <c r="O293" s="242">
        <f>ROUND(E293*N293,2)</f>
        <v>0</v>
      </c>
      <c r="P293" s="242">
        <v>0</v>
      </c>
      <c r="Q293" s="242">
        <f>ROUND(E293*P293,2)</f>
        <v>0</v>
      </c>
      <c r="R293" s="244" t="s">
        <v>339</v>
      </c>
      <c r="S293" s="244" t="s">
        <v>140</v>
      </c>
      <c r="T293" s="245" t="s">
        <v>140</v>
      </c>
      <c r="U293" s="220">
        <v>0</v>
      </c>
      <c r="V293" s="220">
        <f>ROUND(E293*U293,2)</f>
        <v>0</v>
      </c>
      <c r="W293" s="220"/>
      <c r="X293" s="220" t="s">
        <v>340</v>
      </c>
      <c r="Y293" s="220" t="s">
        <v>143</v>
      </c>
      <c r="Z293" s="210"/>
      <c r="AA293" s="210"/>
      <c r="AB293" s="210"/>
      <c r="AC293" s="210"/>
      <c r="AD293" s="210"/>
      <c r="AE293" s="210"/>
      <c r="AF293" s="210"/>
      <c r="AG293" s="210" t="s">
        <v>341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x14ac:dyDescent="0.2">
      <c r="A294" s="222" t="s">
        <v>135</v>
      </c>
      <c r="B294" s="223" t="s">
        <v>94</v>
      </c>
      <c r="C294" s="246" t="s">
        <v>95</v>
      </c>
      <c r="D294" s="224"/>
      <c r="E294" s="225"/>
      <c r="F294" s="226"/>
      <c r="G294" s="226">
        <f>SUMIF(AG295:AG315,"&lt;&gt;NOR",G295:G315)</f>
        <v>0</v>
      </c>
      <c r="H294" s="226"/>
      <c r="I294" s="226">
        <f>SUM(I295:I315)</f>
        <v>0</v>
      </c>
      <c r="J294" s="226"/>
      <c r="K294" s="226">
        <f>SUM(K295:K315)</f>
        <v>0</v>
      </c>
      <c r="L294" s="226"/>
      <c r="M294" s="226">
        <f>SUM(M295:M315)</f>
        <v>0</v>
      </c>
      <c r="N294" s="225"/>
      <c r="O294" s="225">
        <f>SUM(O295:O315)</f>
        <v>16.82</v>
      </c>
      <c r="P294" s="225"/>
      <c r="Q294" s="225">
        <f>SUM(Q295:Q315)</f>
        <v>0</v>
      </c>
      <c r="R294" s="226"/>
      <c r="S294" s="226"/>
      <c r="T294" s="227"/>
      <c r="U294" s="221"/>
      <c r="V294" s="221">
        <f>SUM(V295:V315)</f>
        <v>30.669999999999998</v>
      </c>
      <c r="W294" s="221"/>
      <c r="X294" s="221"/>
      <c r="Y294" s="221"/>
      <c r="AG294" t="s">
        <v>136</v>
      </c>
    </row>
    <row r="295" spans="1:60" outlineLevel="1" x14ac:dyDescent="0.2">
      <c r="A295" s="229">
        <v>60</v>
      </c>
      <c r="B295" s="230" t="s">
        <v>511</v>
      </c>
      <c r="C295" s="247" t="s">
        <v>512</v>
      </c>
      <c r="D295" s="231" t="s">
        <v>209</v>
      </c>
      <c r="E295" s="232">
        <v>6.89</v>
      </c>
      <c r="F295" s="233"/>
      <c r="G295" s="234">
        <f>ROUND(E295*F295,2)</f>
        <v>0</v>
      </c>
      <c r="H295" s="233"/>
      <c r="I295" s="234">
        <f>ROUND(E295*H295,2)</f>
        <v>0</v>
      </c>
      <c r="J295" s="233"/>
      <c r="K295" s="234">
        <f>ROUND(E295*J295,2)</f>
        <v>0</v>
      </c>
      <c r="L295" s="234">
        <v>21</v>
      </c>
      <c r="M295" s="234">
        <f>G295*(1+L295/100)</f>
        <v>0</v>
      </c>
      <c r="N295" s="232">
        <v>1.9205000000000001</v>
      </c>
      <c r="O295" s="232">
        <f>ROUND(E295*N295,2)</f>
        <v>13.23</v>
      </c>
      <c r="P295" s="232">
        <v>0</v>
      </c>
      <c r="Q295" s="232">
        <f>ROUND(E295*P295,2)</f>
        <v>0</v>
      </c>
      <c r="R295" s="234"/>
      <c r="S295" s="234" t="s">
        <v>173</v>
      </c>
      <c r="T295" s="235" t="s">
        <v>141</v>
      </c>
      <c r="U295" s="220">
        <v>0</v>
      </c>
      <c r="V295" s="220">
        <f>ROUND(E295*U295,2)</f>
        <v>0</v>
      </c>
      <c r="W295" s="220"/>
      <c r="X295" s="220" t="s">
        <v>174</v>
      </c>
      <c r="Y295" s="220" t="s">
        <v>143</v>
      </c>
      <c r="Z295" s="210"/>
      <c r="AA295" s="210"/>
      <c r="AB295" s="210"/>
      <c r="AC295" s="210"/>
      <c r="AD295" s="210"/>
      <c r="AE295" s="210"/>
      <c r="AF295" s="210"/>
      <c r="AG295" s="210" t="s">
        <v>175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2" x14ac:dyDescent="0.2">
      <c r="A296" s="217"/>
      <c r="B296" s="218"/>
      <c r="C296" s="248" t="s">
        <v>513</v>
      </c>
      <c r="D296" s="236"/>
      <c r="E296" s="236"/>
      <c r="F296" s="236"/>
      <c r="G296" s="236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20"/>
      <c r="Z296" s="210"/>
      <c r="AA296" s="210"/>
      <c r="AB296" s="210"/>
      <c r="AC296" s="210"/>
      <c r="AD296" s="210"/>
      <c r="AE296" s="210"/>
      <c r="AF296" s="210"/>
      <c r="AG296" s="210" t="s">
        <v>146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">
      <c r="A297" s="217"/>
      <c r="B297" s="218"/>
      <c r="C297" s="262" t="s">
        <v>868</v>
      </c>
      <c r="D297" s="254"/>
      <c r="E297" s="255">
        <v>2.76</v>
      </c>
      <c r="F297" s="220"/>
      <c r="G297" s="220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214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">
      <c r="A298" s="217"/>
      <c r="B298" s="218"/>
      <c r="C298" s="262" t="s">
        <v>869</v>
      </c>
      <c r="D298" s="254"/>
      <c r="E298" s="255">
        <v>4.13</v>
      </c>
      <c r="F298" s="220"/>
      <c r="G298" s="220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20"/>
      <c r="Z298" s="210"/>
      <c r="AA298" s="210"/>
      <c r="AB298" s="210"/>
      <c r="AC298" s="210"/>
      <c r="AD298" s="210"/>
      <c r="AE298" s="210"/>
      <c r="AF298" s="210"/>
      <c r="AG298" s="210" t="s">
        <v>214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29">
        <v>61</v>
      </c>
      <c r="B299" s="230" t="s">
        <v>516</v>
      </c>
      <c r="C299" s="247" t="s">
        <v>517</v>
      </c>
      <c r="D299" s="231" t="s">
        <v>439</v>
      </c>
      <c r="E299" s="232">
        <v>102</v>
      </c>
      <c r="F299" s="233"/>
      <c r="G299" s="234">
        <f>ROUND(E299*F299,2)</f>
        <v>0</v>
      </c>
      <c r="H299" s="233"/>
      <c r="I299" s="234">
        <f>ROUND(E299*H299,2)</f>
        <v>0</v>
      </c>
      <c r="J299" s="233"/>
      <c r="K299" s="234">
        <f>ROUND(E299*J299,2)</f>
        <v>0</v>
      </c>
      <c r="L299" s="234">
        <v>21</v>
      </c>
      <c r="M299" s="234">
        <f>G299*(1+L299/100)</f>
        <v>0</v>
      </c>
      <c r="N299" s="232">
        <v>0</v>
      </c>
      <c r="O299" s="232">
        <f>ROUND(E299*N299,2)</f>
        <v>0</v>
      </c>
      <c r="P299" s="232">
        <v>0</v>
      </c>
      <c r="Q299" s="232">
        <f>ROUND(E299*P299,2)</f>
        <v>0</v>
      </c>
      <c r="R299" s="234" t="s">
        <v>354</v>
      </c>
      <c r="S299" s="234" t="s">
        <v>140</v>
      </c>
      <c r="T299" s="235" t="s">
        <v>140</v>
      </c>
      <c r="U299" s="220">
        <v>0.27</v>
      </c>
      <c r="V299" s="220">
        <f>ROUND(E299*U299,2)</f>
        <v>27.54</v>
      </c>
      <c r="W299" s="220"/>
      <c r="X299" s="220" t="s">
        <v>174</v>
      </c>
      <c r="Y299" s="220" t="s">
        <v>143</v>
      </c>
      <c r="Z299" s="210"/>
      <c r="AA299" s="210"/>
      <c r="AB299" s="210"/>
      <c r="AC299" s="210"/>
      <c r="AD299" s="210"/>
      <c r="AE299" s="210"/>
      <c r="AF299" s="210"/>
      <c r="AG299" s="210" t="s">
        <v>175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2" x14ac:dyDescent="0.2">
      <c r="A300" s="217"/>
      <c r="B300" s="218"/>
      <c r="C300" s="262" t="s">
        <v>870</v>
      </c>
      <c r="D300" s="254"/>
      <c r="E300" s="255">
        <v>102</v>
      </c>
      <c r="F300" s="220"/>
      <c r="G300" s="220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20"/>
      <c r="Z300" s="210"/>
      <c r="AA300" s="210"/>
      <c r="AB300" s="210"/>
      <c r="AC300" s="210"/>
      <c r="AD300" s="210"/>
      <c r="AE300" s="210"/>
      <c r="AF300" s="210"/>
      <c r="AG300" s="210" t="s">
        <v>214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29">
        <v>62</v>
      </c>
      <c r="B301" s="230" t="s">
        <v>519</v>
      </c>
      <c r="C301" s="247" t="s">
        <v>520</v>
      </c>
      <c r="D301" s="231" t="s">
        <v>263</v>
      </c>
      <c r="E301" s="232">
        <v>52.223999999999997</v>
      </c>
      <c r="F301" s="233"/>
      <c r="G301" s="234">
        <f>ROUND(E301*F301,2)</f>
        <v>0</v>
      </c>
      <c r="H301" s="233"/>
      <c r="I301" s="234">
        <f>ROUND(E301*H301,2)</f>
        <v>0</v>
      </c>
      <c r="J301" s="233"/>
      <c r="K301" s="234">
        <f>ROUND(E301*J301,2)</f>
        <v>0</v>
      </c>
      <c r="L301" s="234">
        <v>21</v>
      </c>
      <c r="M301" s="234">
        <f>G301*(1+L301/100)</f>
        <v>0</v>
      </c>
      <c r="N301" s="232">
        <v>4.0000000000000003E-5</v>
      </c>
      <c r="O301" s="232">
        <f>ROUND(E301*N301,2)</f>
        <v>0</v>
      </c>
      <c r="P301" s="232">
        <v>0</v>
      </c>
      <c r="Q301" s="232">
        <f>ROUND(E301*P301,2)</f>
        <v>0</v>
      </c>
      <c r="R301" s="234" t="s">
        <v>354</v>
      </c>
      <c r="S301" s="234" t="s">
        <v>140</v>
      </c>
      <c r="T301" s="235" t="s">
        <v>140</v>
      </c>
      <c r="U301" s="220">
        <v>0.06</v>
      </c>
      <c r="V301" s="220">
        <f>ROUND(E301*U301,2)</f>
        <v>3.13</v>
      </c>
      <c r="W301" s="220"/>
      <c r="X301" s="220" t="s">
        <v>174</v>
      </c>
      <c r="Y301" s="220" t="s">
        <v>143</v>
      </c>
      <c r="Z301" s="210"/>
      <c r="AA301" s="210"/>
      <c r="AB301" s="210"/>
      <c r="AC301" s="210"/>
      <c r="AD301" s="210"/>
      <c r="AE301" s="210"/>
      <c r="AF301" s="210"/>
      <c r="AG301" s="210" t="s">
        <v>175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2" x14ac:dyDescent="0.2">
      <c r="A302" s="217"/>
      <c r="B302" s="218"/>
      <c r="C302" s="262" t="s">
        <v>871</v>
      </c>
      <c r="D302" s="254"/>
      <c r="E302" s="255">
        <v>30.72</v>
      </c>
      <c r="F302" s="220"/>
      <c r="G302" s="220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10"/>
      <c r="AA302" s="210"/>
      <c r="AB302" s="210"/>
      <c r="AC302" s="210"/>
      <c r="AD302" s="210"/>
      <c r="AE302" s="210"/>
      <c r="AF302" s="210"/>
      <c r="AG302" s="210" t="s">
        <v>214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">
      <c r="A303" s="217"/>
      <c r="B303" s="218"/>
      <c r="C303" s="262" t="s">
        <v>872</v>
      </c>
      <c r="D303" s="254"/>
      <c r="E303" s="255">
        <v>21.5</v>
      </c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10"/>
      <c r="AA303" s="210"/>
      <c r="AB303" s="210"/>
      <c r="AC303" s="210"/>
      <c r="AD303" s="210"/>
      <c r="AE303" s="210"/>
      <c r="AF303" s="210"/>
      <c r="AG303" s="210" t="s">
        <v>214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29">
        <v>63</v>
      </c>
      <c r="B304" s="230" t="s">
        <v>523</v>
      </c>
      <c r="C304" s="247" t="s">
        <v>524</v>
      </c>
      <c r="D304" s="231" t="s">
        <v>439</v>
      </c>
      <c r="E304" s="232">
        <v>72</v>
      </c>
      <c r="F304" s="233"/>
      <c r="G304" s="234">
        <f>ROUND(E304*F304,2)</f>
        <v>0</v>
      </c>
      <c r="H304" s="233"/>
      <c r="I304" s="234">
        <f>ROUND(E304*H304,2)</f>
        <v>0</v>
      </c>
      <c r="J304" s="233"/>
      <c r="K304" s="234">
        <f>ROUND(E304*J304,2)</f>
        <v>0</v>
      </c>
      <c r="L304" s="234">
        <v>21</v>
      </c>
      <c r="M304" s="234">
        <f>G304*(1+L304/100)</f>
        <v>0</v>
      </c>
      <c r="N304" s="232">
        <v>1.4999999999999999E-2</v>
      </c>
      <c r="O304" s="232">
        <f>ROUND(E304*N304,2)</f>
        <v>1.08</v>
      </c>
      <c r="P304" s="232">
        <v>0</v>
      </c>
      <c r="Q304" s="232">
        <f>ROUND(E304*P304,2)</f>
        <v>0</v>
      </c>
      <c r="R304" s="234"/>
      <c r="S304" s="234" t="s">
        <v>173</v>
      </c>
      <c r="T304" s="235" t="s">
        <v>141</v>
      </c>
      <c r="U304" s="220">
        <v>0</v>
      </c>
      <c r="V304" s="220">
        <f>ROUND(E304*U304,2)</f>
        <v>0</v>
      </c>
      <c r="W304" s="220"/>
      <c r="X304" s="220" t="s">
        <v>340</v>
      </c>
      <c r="Y304" s="220" t="s">
        <v>143</v>
      </c>
      <c r="Z304" s="210"/>
      <c r="AA304" s="210"/>
      <c r="AB304" s="210"/>
      <c r="AC304" s="210"/>
      <c r="AD304" s="210"/>
      <c r="AE304" s="210"/>
      <c r="AF304" s="210"/>
      <c r="AG304" s="210" t="s">
        <v>341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2" x14ac:dyDescent="0.2">
      <c r="A305" s="217"/>
      <c r="B305" s="218"/>
      <c r="C305" s="262" t="s">
        <v>873</v>
      </c>
      <c r="D305" s="254"/>
      <c r="E305" s="255">
        <v>72</v>
      </c>
      <c r="F305" s="220"/>
      <c r="G305" s="220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20"/>
      <c r="Z305" s="210"/>
      <c r="AA305" s="210"/>
      <c r="AB305" s="210"/>
      <c r="AC305" s="210"/>
      <c r="AD305" s="210"/>
      <c r="AE305" s="210"/>
      <c r="AF305" s="210"/>
      <c r="AG305" s="210" t="s">
        <v>214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39">
        <v>64</v>
      </c>
      <c r="B306" s="240" t="s">
        <v>526</v>
      </c>
      <c r="C306" s="250" t="s">
        <v>527</v>
      </c>
      <c r="D306" s="241" t="s">
        <v>439</v>
      </c>
      <c r="E306" s="242">
        <v>24</v>
      </c>
      <c r="F306" s="243"/>
      <c r="G306" s="244">
        <f>ROUND(E306*F306,2)</f>
        <v>0</v>
      </c>
      <c r="H306" s="243"/>
      <c r="I306" s="244">
        <f>ROUND(E306*H306,2)</f>
        <v>0</v>
      </c>
      <c r="J306" s="243"/>
      <c r="K306" s="244">
        <f>ROUND(E306*J306,2)</f>
        <v>0</v>
      </c>
      <c r="L306" s="244">
        <v>21</v>
      </c>
      <c r="M306" s="244">
        <f>G306*(1+L306/100)</f>
        <v>0</v>
      </c>
      <c r="N306" s="242">
        <v>1.4999999999999999E-2</v>
      </c>
      <c r="O306" s="242">
        <f>ROUND(E306*N306,2)</f>
        <v>0.36</v>
      </c>
      <c r="P306" s="242">
        <v>0</v>
      </c>
      <c r="Q306" s="242">
        <f>ROUND(E306*P306,2)</f>
        <v>0</v>
      </c>
      <c r="R306" s="244"/>
      <c r="S306" s="244" t="s">
        <v>173</v>
      </c>
      <c r="T306" s="245" t="s">
        <v>141</v>
      </c>
      <c r="U306" s="220">
        <v>0</v>
      </c>
      <c r="V306" s="220">
        <f>ROUND(E306*U306,2)</f>
        <v>0</v>
      </c>
      <c r="W306" s="220"/>
      <c r="X306" s="220" t="s">
        <v>340</v>
      </c>
      <c r="Y306" s="220" t="s">
        <v>143</v>
      </c>
      <c r="Z306" s="210"/>
      <c r="AA306" s="210"/>
      <c r="AB306" s="210"/>
      <c r="AC306" s="210"/>
      <c r="AD306" s="210"/>
      <c r="AE306" s="210"/>
      <c r="AF306" s="210"/>
      <c r="AG306" s="210" t="s">
        <v>341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39">
        <v>65</v>
      </c>
      <c r="B307" s="240" t="s">
        <v>528</v>
      </c>
      <c r="C307" s="250" t="s">
        <v>529</v>
      </c>
      <c r="D307" s="241" t="s">
        <v>439</v>
      </c>
      <c r="E307" s="242">
        <v>6</v>
      </c>
      <c r="F307" s="243"/>
      <c r="G307" s="244">
        <f>ROUND(E307*F307,2)</f>
        <v>0</v>
      </c>
      <c r="H307" s="243"/>
      <c r="I307" s="244">
        <f>ROUND(E307*H307,2)</f>
        <v>0</v>
      </c>
      <c r="J307" s="243"/>
      <c r="K307" s="244">
        <f>ROUND(E307*J307,2)</f>
        <v>0</v>
      </c>
      <c r="L307" s="244">
        <v>21</v>
      </c>
      <c r="M307" s="244">
        <f>G307*(1+L307/100)</f>
        <v>0</v>
      </c>
      <c r="N307" s="242">
        <v>1.4999999999999999E-2</v>
      </c>
      <c r="O307" s="242">
        <f>ROUND(E307*N307,2)</f>
        <v>0.09</v>
      </c>
      <c r="P307" s="242">
        <v>0</v>
      </c>
      <c r="Q307" s="242">
        <f>ROUND(E307*P307,2)</f>
        <v>0</v>
      </c>
      <c r="R307" s="244"/>
      <c r="S307" s="244" t="s">
        <v>173</v>
      </c>
      <c r="T307" s="245" t="s">
        <v>141</v>
      </c>
      <c r="U307" s="220">
        <v>0</v>
      </c>
      <c r="V307" s="220">
        <f>ROUND(E307*U307,2)</f>
        <v>0</v>
      </c>
      <c r="W307" s="220"/>
      <c r="X307" s="220" t="s">
        <v>340</v>
      </c>
      <c r="Y307" s="220" t="s">
        <v>143</v>
      </c>
      <c r="Z307" s="210"/>
      <c r="AA307" s="210"/>
      <c r="AB307" s="210"/>
      <c r="AC307" s="210"/>
      <c r="AD307" s="210"/>
      <c r="AE307" s="210"/>
      <c r="AF307" s="210"/>
      <c r="AG307" s="210" t="s">
        <v>341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39">
        <v>66</v>
      </c>
      <c r="B308" s="240" t="s">
        <v>530</v>
      </c>
      <c r="C308" s="250" t="s">
        <v>531</v>
      </c>
      <c r="D308" s="241" t="s">
        <v>439</v>
      </c>
      <c r="E308" s="242">
        <v>136</v>
      </c>
      <c r="F308" s="243"/>
      <c r="G308" s="244">
        <f>ROUND(E308*F308,2)</f>
        <v>0</v>
      </c>
      <c r="H308" s="243"/>
      <c r="I308" s="244">
        <f>ROUND(E308*H308,2)</f>
        <v>0</v>
      </c>
      <c r="J308" s="243"/>
      <c r="K308" s="244">
        <f>ROUND(E308*J308,2)</f>
        <v>0</v>
      </c>
      <c r="L308" s="244">
        <v>21</v>
      </c>
      <c r="M308" s="244">
        <f>G308*(1+L308/100)</f>
        <v>0</v>
      </c>
      <c r="N308" s="242">
        <v>1.4999999999999999E-2</v>
      </c>
      <c r="O308" s="242">
        <f>ROUND(E308*N308,2)</f>
        <v>2.04</v>
      </c>
      <c r="P308" s="242">
        <v>0</v>
      </c>
      <c r="Q308" s="242">
        <f>ROUND(E308*P308,2)</f>
        <v>0</v>
      </c>
      <c r="R308" s="244"/>
      <c r="S308" s="244" t="s">
        <v>173</v>
      </c>
      <c r="T308" s="245" t="s">
        <v>141</v>
      </c>
      <c r="U308" s="220">
        <v>0</v>
      </c>
      <c r="V308" s="220">
        <f>ROUND(E308*U308,2)</f>
        <v>0</v>
      </c>
      <c r="W308" s="220"/>
      <c r="X308" s="220" t="s">
        <v>340</v>
      </c>
      <c r="Y308" s="220" t="s">
        <v>143</v>
      </c>
      <c r="Z308" s="210"/>
      <c r="AA308" s="210"/>
      <c r="AB308" s="210"/>
      <c r="AC308" s="210"/>
      <c r="AD308" s="210"/>
      <c r="AE308" s="210"/>
      <c r="AF308" s="210"/>
      <c r="AG308" s="210" t="s">
        <v>341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2.5" outlineLevel="1" x14ac:dyDescent="0.2">
      <c r="A309" s="229">
        <v>67</v>
      </c>
      <c r="B309" s="230" t="s">
        <v>532</v>
      </c>
      <c r="C309" s="247" t="s">
        <v>874</v>
      </c>
      <c r="D309" s="231" t="s">
        <v>263</v>
      </c>
      <c r="E309" s="232">
        <v>62.668799999999997</v>
      </c>
      <c r="F309" s="233"/>
      <c r="G309" s="234">
        <f>ROUND(E309*F309,2)</f>
        <v>0</v>
      </c>
      <c r="H309" s="233"/>
      <c r="I309" s="234">
        <f>ROUND(E309*H309,2)</f>
        <v>0</v>
      </c>
      <c r="J309" s="233"/>
      <c r="K309" s="234">
        <f>ROUND(E309*J309,2)</f>
        <v>0</v>
      </c>
      <c r="L309" s="234">
        <v>21</v>
      </c>
      <c r="M309" s="234">
        <f>G309*(1+L309/100)</f>
        <v>0</v>
      </c>
      <c r="N309" s="232">
        <v>2.9999999999999997E-4</v>
      </c>
      <c r="O309" s="232">
        <f>ROUND(E309*N309,2)</f>
        <v>0.02</v>
      </c>
      <c r="P309" s="232">
        <v>0</v>
      </c>
      <c r="Q309" s="232">
        <f>ROUND(E309*P309,2)</f>
        <v>0</v>
      </c>
      <c r="R309" s="234" t="s">
        <v>339</v>
      </c>
      <c r="S309" s="234" t="s">
        <v>140</v>
      </c>
      <c r="T309" s="235" t="s">
        <v>140</v>
      </c>
      <c r="U309" s="220">
        <v>0</v>
      </c>
      <c r="V309" s="220">
        <f>ROUND(E309*U309,2)</f>
        <v>0</v>
      </c>
      <c r="W309" s="220"/>
      <c r="X309" s="220" t="s">
        <v>340</v>
      </c>
      <c r="Y309" s="220" t="s">
        <v>143</v>
      </c>
      <c r="Z309" s="210"/>
      <c r="AA309" s="210"/>
      <c r="AB309" s="210"/>
      <c r="AC309" s="210"/>
      <c r="AD309" s="210"/>
      <c r="AE309" s="210"/>
      <c r="AF309" s="210"/>
      <c r="AG309" s="210" t="s">
        <v>341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">
      <c r="A310" s="217"/>
      <c r="B310" s="218"/>
      <c r="C310" s="263" t="s">
        <v>244</v>
      </c>
      <c r="D310" s="256"/>
      <c r="E310" s="257"/>
      <c r="F310" s="220"/>
      <c r="G310" s="220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20"/>
      <c r="Z310" s="210"/>
      <c r="AA310" s="210"/>
      <c r="AB310" s="210"/>
      <c r="AC310" s="210"/>
      <c r="AD310" s="210"/>
      <c r="AE310" s="210"/>
      <c r="AF310" s="210"/>
      <c r="AG310" s="210" t="s">
        <v>214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17"/>
      <c r="B311" s="218"/>
      <c r="C311" s="264" t="s">
        <v>875</v>
      </c>
      <c r="D311" s="256"/>
      <c r="E311" s="257">
        <v>30.72</v>
      </c>
      <c r="F311" s="220"/>
      <c r="G311" s="220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20"/>
      <c r="Z311" s="210"/>
      <c r="AA311" s="210"/>
      <c r="AB311" s="210"/>
      <c r="AC311" s="210"/>
      <c r="AD311" s="210"/>
      <c r="AE311" s="210"/>
      <c r="AF311" s="210"/>
      <c r="AG311" s="210" t="s">
        <v>214</v>
      </c>
      <c r="AH311" s="210">
        <v>2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">
      <c r="A312" s="217"/>
      <c r="B312" s="218"/>
      <c r="C312" s="264" t="s">
        <v>876</v>
      </c>
      <c r="D312" s="256"/>
      <c r="E312" s="257">
        <v>21.5</v>
      </c>
      <c r="F312" s="220"/>
      <c r="G312" s="220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20"/>
      <c r="Z312" s="210"/>
      <c r="AA312" s="210"/>
      <c r="AB312" s="210"/>
      <c r="AC312" s="210"/>
      <c r="AD312" s="210"/>
      <c r="AE312" s="210"/>
      <c r="AF312" s="210"/>
      <c r="AG312" s="210" t="s">
        <v>214</v>
      </c>
      <c r="AH312" s="210">
        <v>2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">
      <c r="A313" s="217"/>
      <c r="B313" s="218"/>
      <c r="C313" s="265" t="s">
        <v>255</v>
      </c>
      <c r="D313" s="258"/>
      <c r="E313" s="259"/>
      <c r="F313" s="220"/>
      <c r="G313" s="220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20"/>
      <c r="Z313" s="210"/>
      <c r="AA313" s="210"/>
      <c r="AB313" s="210"/>
      <c r="AC313" s="210"/>
      <c r="AD313" s="210"/>
      <c r="AE313" s="210"/>
      <c r="AF313" s="210"/>
      <c r="AG313" s="210" t="s">
        <v>214</v>
      </c>
      <c r="AH313" s="210">
        <v>3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">
      <c r="A314" s="217"/>
      <c r="B314" s="218"/>
      <c r="C314" s="263" t="s">
        <v>256</v>
      </c>
      <c r="D314" s="256"/>
      <c r="E314" s="257"/>
      <c r="F314" s="220"/>
      <c r="G314" s="220"/>
      <c r="H314" s="220"/>
      <c r="I314" s="220"/>
      <c r="J314" s="220"/>
      <c r="K314" s="220"/>
      <c r="L314" s="220"/>
      <c r="M314" s="220"/>
      <c r="N314" s="219"/>
      <c r="O314" s="219"/>
      <c r="P314" s="219"/>
      <c r="Q314" s="219"/>
      <c r="R314" s="220"/>
      <c r="S314" s="220"/>
      <c r="T314" s="220"/>
      <c r="U314" s="220"/>
      <c r="V314" s="220"/>
      <c r="W314" s="220"/>
      <c r="X314" s="220"/>
      <c r="Y314" s="220"/>
      <c r="Z314" s="210"/>
      <c r="AA314" s="210"/>
      <c r="AB314" s="210"/>
      <c r="AC314" s="210"/>
      <c r="AD314" s="210"/>
      <c r="AE314" s="210"/>
      <c r="AF314" s="210"/>
      <c r="AG314" s="210" t="s">
        <v>214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">
      <c r="A315" s="217"/>
      <c r="B315" s="218"/>
      <c r="C315" s="262" t="s">
        <v>877</v>
      </c>
      <c r="D315" s="254"/>
      <c r="E315" s="255">
        <v>62.67</v>
      </c>
      <c r="F315" s="220"/>
      <c r="G315" s="220"/>
      <c r="H315" s="220"/>
      <c r="I315" s="220"/>
      <c r="J315" s="220"/>
      <c r="K315" s="220"/>
      <c r="L315" s="220"/>
      <c r="M315" s="220"/>
      <c r="N315" s="219"/>
      <c r="O315" s="219"/>
      <c r="P315" s="219"/>
      <c r="Q315" s="219"/>
      <c r="R315" s="220"/>
      <c r="S315" s="220"/>
      <c r="T315" s="220"/>
      <c r="U315" s="220"/>
      <c r="V315" s="220"/>
      <c r="W315" s="220"/>
      <c r="X315" s="220"/>
      <c r="Y315" s="220"/>
      <c r="Z315" s="210"/>
      <c r="AA315" s="210"/>
      <c r="AB315" s="210"/>
      <c r="AC315" s="210"/>
      <c r="AD315" s="210"/>
      <c r="AE315" s="210"/>
      <c r="AF315" s="210"/>
      <c r="AG315" s="210" t="s">
        <v>214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x14ac:dyDescent="0.2">
      <c r="A316" s="222" t="s">
        <v>135</v>
      </c>
      <c r="B316" s="223" t="s">
        <v>96</v>
      </c>
      <c r="C316" s="246" t="s">
        <v>97</v>
      </c>
      <c r="D316" s="224"/>
      <c r="E316" s="225"/>
      <c r="F316" s="226"/>
      <c r="G316" s="226">
        <f>SUMIF(AG317:AG363,"&lt;&gt;NOR",G317:G363)</f>
        <v>0</v>
      </c>
      <c r="H316" s="226"/>
      <c r="I316" s="226">
        <f>SUM(I317:I363)</f>
        <v>0</v>
      </c>
      <c r="J316" s="226"/>
      <c r="K316" s="226">
        <f>SUM(K317:K363)</f>
        <v>0</v>
      </c>
      <c r="L316" s="226"/>
      <c r="M316" s="226">
        <f>SUM(M317:M363)</f>
        <v>0</v>
      </c>
      <c r="N316" s="225"/>
      <c r="O316" s="225">
        <f>SUM(O317:O363)</f>
        <v>3.0900000000000003</v>
      </c>
      <c r="P316" s="225"/>
      <c r="Q316" s="225">
        <f>SUM(Q317:Q363)</f>
        <v>0</v>
      </c>
      <c r="R316" s="226"/>
      <c r="S316" s="226"/>
      <c r="T316" s="227"/>
      <c r="U316" s="221"/>
      <c r="V316" s="221">
        <f>SUM(V317:V363)</f>
        <v>13.26</v>
      </c>
      <c r="W316" s="221"/>
      <c r="X316" s="221"/>
      <c r="Y316" s="221"/>
      <c r="AG316" t="s">
        <v>136</v>
      </c>
    </row>
    <row r="317" spans="1:60" outlineLevel="1" x14ac:dyDescent="0.2">
      <c r="A317" s="229">
        <v>68</v>
      </c>
      <c r="B317" s="230" t="s">
        <v>537</v>
      </c>
      <c r="C317" s="247" t="s">
        <v>538</v>
      </c>
      <c r="D317" s="231" t="s">
        <v>439</v>
      </c>
      <c r="E317" s="232">
        <v>6</v>
      </c>
      <c r="F317" s="233"/>
      <c r="G317" s="234">
        <f>ROUND(E317*F317,2)</f>
        <v>0</v>
      </c>
      <c r="H317" s="233"/>
      <c r="I317" s="234">
        <f>ROUND(E317*H317,2)</f>
        <v>0</v>
      </c>
      <c r="J317" s="233"/>
      <c r="K317" s="234">
        <f>ROUND(E317*J317,2)</f>
        <v>0</v>
      </c>
      <c r="L317" s="234">
        <v>21</v>
      </c>
      <c r="M317" s="234">
        <f>G317*(1+L317/100)</f>
        <v>0</v>
      </c>
      <c r="N317" s="232">
        <v>0</v>
      </c>
      <c r="O317" s="232">
        <f>ROUND(E317*N317,2)</f>
        <v>0</v>
      </c>
      <c r="P317" s="232">
        <v>0</v>
      </c>
      <c r="Q317" s="232">
        <f>ROUND(E317*P317,2)</f>
        <v>0</v>
      </c>
      <c r="R317" s="234" t="s">
        <v>354</v>
      </c>
      <c r="S317" s="234" t="s">
        <v>140</v>
      </c>
      <c r="T317" s="235" t="s">
        <v>140</v>
      </c>
      <c r="U317" s="220">
        <v>0.65</v>
      </c>
      <c r="V317" s="220">
        <f>ROUND(E317*U317,2)</f>
        <v>3.9</v>
      </c>
      <c r="W317" s="220"/>
      <c r="X317" s="220" t="s">
        <v>174</v>
      </c>
      <c r="Y317" s="220" t="s">
        <v>143</v>
      </c>
      <c r="Z317" s="210"/>
      <c r="AA317" s="210"/>
      <c r="AB317" s="210"/>
      <c r="AC317" s="210"/>
      <c r="AD317" s="210"/>
      <c r="AE317" s="210"/>
      <c r="AF317" s="210"/>
      <c r="AG317" s="210" t="s">
        <v>175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">
      <c r="A318" s="217"/>
      <c r="B318" s="218"/>
      <c r="C318" s="262" t="s">
        <v>878</v>
      </c>
      <c r="D318" s="254"/>
      <c r="E318" s="255">
        <v>1</v>
      </c>
      <c r="F318" s="220"/>
      <c r="G318" s="220"/>
      <c r="H318" s="220"/>
      <c r="I318" s="220"/>
      <c r="J318" s="220"/>
      <c r="K318" s="220"/>
      <c r="L318" s="220"/>
      <c r="M318" s="220"/>
      <c r="N318" s="219"/>
      <c r="O318" s="219"/>
      <c r="P318" s="219"/>
      <c r="Q318" s="219"/>
      <c r="R318" s="220"/>
      <c r="S318" s="220"/>
      <c r="T318" s="220"/>
      <c r="U318" s="220"/>
      <c r="V318" s="220"/>
      <c r="W318" s="220"/>
      <c r="X318" s="220"/>
      <c r="Y318" s="220"/>
      <c r="Z318" s="210"/>
      <c r="AA318" s="210"/>
      <c r="AB318" s="210"/>
      <c r="AC318" s="210"/>
      <c r="AD318" s="210"/>
      <c r="AE318" s="210"/>
      <c r="AF318" s="210"/>
      <c r="AG318" s="210" t="s">
        <v>214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17"/>
      <c r="B319" s="218"/>
      <c r="C319" s="262" t="s">
        <v>879</v>
      </c>
      <c r="D319" s="254"/>
      <c r="E319" s="255">
        <v>1</v>
      </c>
      <c r="F319" s="220"/>
      <c r="G319" s="220"/>
      <c r="H319" s="220"/>
      <c r="I319" s="220"/>
      <c r="J319" s="220"/>
      <c r="K319" s="220"/>
      <c r="L319" s="220"/>
      <c r="M319" s="220"/>
      <c r="N319" s="219"/>
      <c r="O319" s="219"/>
      <c r="P319" s="219"/>
      <c r="Q319" s="219"/>
      <c r="R319" s="220"/>
      <c r="S319" s="220"/>
      <c r="T319" s="220"/>
      <c r="U319" s="220"/>
      <c r="V319" s="220"/>
      <c r="W319" s="220"/>
      <c r="X319" s="220"/>
      <c r="Y319" s="220"/>
      <c r="Z319" s="210"/>
      <c r="AA319" s="210"/>
      <c r="AB319" s="210"/>
      <c r="AC319" s="210"/>
      <c r="AD319" s="210"/>
      <c r="AE319" s="210"/>
      <c r="AF319" s="210"/>
      <c r="AG319" s="210" t="s">
        <v>214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">
      <c r="A320" s="217"/>
      <c r="B320" s="218"/>
      <c r="C320" s="262" t="s">
        <v>880</v>
      </c>
      <c r="D320" s="254"/>
      <c r="E320" s="255">
        <v>1</v>
      </c>
      <c r="F320" s="220"/>
      <c r="G320" s="220"/>
      <c r="H320" s="220"/>
      <c r="I320" s="220"/>
      <c r="J320" s="220"/>
      <c r="K320" s="220"/>
      <c r="L320" s="220"/>
      <c r="M320" s="220"/>
      <c r="N320" s="219"/>
      <c r="O320" s="219"/>
      <c r="P320" s="219"/>
      <c r="Q320" s="219"/>
      <c r="R320" s="220"/>
      <c r="S320" s="220"/>
      <c r="T320" s="220"/>
      <c r="U320" s="220"/>
      <c r="V320" s="220"/>
      <c r="W320" s="220"/>
      <c r="X320" s="220"/>
      <c r="Y320" s="220"/>
      <c r="Z320" s="210"/>
      <c r="AA320" s="210"/>
      <c r="AB320" s="210"/>
      <c r="AC320" s="210"/>
      <c r="AD320" s="210"/>
      <c r="AE320" s="210"/>
      <c r="AF320" s="210"/>
      <c r="AG320" s="210" t="s">
        <v>214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">
      <c r="A321" s="217"/>
      <c r="B321" s="218"/>
      <c r="C321" s="262" t="s">
        <v>881</v>
      </c>
      <c r="D321" s="254"/>
      <c r="E321" s="255">
        <v>1</v>
      </c>
      <c r="F321" s="220"/>
      <c r="G321" s="220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20"/>
      <c r="Z321" s="210"/>
      <c r="AA321" s="210"/>
      <c r="AB321" s="210"/>
      <c r="AC321" s="210"/>
      <c r="AD321" s="210"/>
      <c r="AE321" s="210"/>
      <c r="AF321" s="210"/>
      <c r="AG321" s="210" t="s">
        <v>214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17"/>
      <c r="B322" s="218"/>
      <c r="C322" s="262" t="s">
        <v>882</v>
      </c>
      <c r="D322" s="254"/>
      <c r="E322" s="255">
        <v>1</v>
      </c>
      <c r="F322" s="220"/>
      <c r="G322" s="220"/>
      <c r="H322" s="220"/>
      <c r="I322" s="220"/>
      <c r="J322" s="220"/>
      <c r="K322" s="220"/>
      <c r="L322" s="220"/>
      <c r="M322" s="220"/>
      <c r="N322" s="219"/>
      <c r="O322" s="219"/>
      <c r="P322" s="219"/>
      <c r="Q322" s="219"/>
      <c r="R322" s="220"/>
      <c r="S322" s="220"/>
      <c r="T322" s="220"/>
      <c r="U322" s="220"/>
      <c r="V322" s="220"/>
      <c r="W322" s="220"/>
      <c r="X322" s="220"/>
      <c r="Y322" s="220"/>
      <c r="Z322" s="210"/>
      <c r="AA322" s="210"/>
      <c r="AB322" s="210"/>
      <c r="AC322" s="210"/>
      <c r="AD322" s="210"/>
      <c r="AE322" s="210"/>
      <c r="AF322" s="210"/>
      <c r="AG322" s="210" t="s">
        <v>214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17"/>
      <c r="B323" s="218"/>
      <c r="C323" s="262" t="s">
        <v>883</v>
      </c>
      <c r="D323" s="254"/>
      <c r="E323" s="255">
        <v>1</v>
      </c>
      <c r="F323" s="220"/>
      <c r="G323" s="220"/>
      <c r="H323" s="220"/>
      <c r="I323" s="220"/>
      <c r="J323" s="220"/>
      <c r="K323" s="220"/>
      <c r="L323" s="220"/>
      <c r="M323" s="220"/>
      <c r="N323" s="219"/>
      <c r="O323" s="219"/>
      <c r="P323" s="219"/>
      <c r="Q323" s="219"/>
      <c r="R323" s="220"/>
      <c r="S323" s="220"/>
      <c r="T323" s="220"/>
      <c r="U323" s="220"/>
      <c r="V323" s="220"/>
      <c r="W323" s="220"/>
      <c r="X323" s="220"/>
      <c r="Y323" s="220"/>
      <c r="Z323" s="210"/>
      <c r="AA323" s="210"/>
      <c r="AB323" s="210"/>
      <c r="AC323" s="210"/>
      <c r="AD323" s="210"/>
      <c r="AE323" s="210"/>
      <c r="AF323" s="210"/>
      <c r="AG323" s="210" t="s">
        <v>214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">
      <c r="A324" s="229">
        <v>69</v>
      </c>
      <c r="B324" s="230" t="s">
        <v>549</v>
      </c>
      <c r="C324" s="247" t="s">
        <v>550</v>
      </c>
      <c r="D324" s="231" t="s">
        <v>439</v>
      </c>
      <c r="E324" s="232">
        <v>6</v>
      </c>
      <c r="F324" s="233"/>
      <c r="G324" s="234">
        <f>ROUND(E324*F324,2)</f>
        <v>0</v>
      </c>
      <c r="H324" s="233"/>
      <c r="I324" s="234">
        <f>ROUND(E324*H324,2)</f>
        <v>0</v>
      </c>
      <c r="J324" s="233"/>
      <c r="K324" s="234">
        <f>ROUND(E324*J324,2)</f>
        <v>0</v>
      </c>
      <c r="L324" s="234">
        <v>21</v>
      </c>
      <c r="M324" s="234">
        <f>G324*(1+L324/100)</f>
        <v>0</v>
      </c>
      <c r="N324" s="232">
        <v>7.0200000000000002E-3</v>
      </c>
      <c r="O324" s="232">
        <f>ROUND(E324*N324,2)</f>
        <v>0.04</v>
      </c>
      <c r="P324" s="232">
        <v>0</v>
      </c>
      <c r="Q324" s="232">
        <f>ROUND(E324*P324,2)</f>
        <v>0</v>
      </c>
      <c r="R324" s="234" t="s">
        <v>354</v>
      </c>
      <c r="S324" s="234" t="s">
        <v>140</v>
      </c>
      <c r="T324" s="235" t="s">
        <v>140</v>
      </c>
      <c r="U324" s="220">
        <v>1.0940000000000001</v>
      </c>
      <c r="V324" s="220">
        <f>ROUND(E324*U324,2)</f>
        <v>6.56</v>
      </c>
      <c r="W324" s="220"/>
      <c r="X324" s="220" t="s">
        <v>174</v>
      </c>
      <c r="Y324" s="220" t="s">
        <v>143</v>
      </c>
      <c r="Z324" s="210"/>
      <c r="AA324" s="210"/>
      <c r="AB324" s="210"/>
      <c r="AC324" s="210"/>
      <c r="AD324" s="210"/>
      <c r="AE324" s="210"/>
      <c r="AF324" s="210"/>
      <c r="AG324" s="210" t="s">
        <v>175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2" x14ac:dyDescent="0.2">
      <c r="A325" s="217"/>
      <c r="B325" s="218"/>
      <c r="C325" s="262" t="s">
        <v>878</v>
      </c>
      <c r="D325" s="254"/>
      <c r="E325" s="255">
        <v>1</v>
      </c>
      <c r="F325" s="220"/>
      <c r="G325" s="220"/>
      <c r="H325" s="220"/>
      <c r="I325" s="220"/>
      <c r="J325" s="220"/>
      <c r="K325" s="220"/>
      <c r="L325" s="220"/>
      <c r="M325" s="220"/>
      <c r="N325" s="219"/>
      <c r="O325" s="219"/>
      <c r="P325" s="219"/>
      <c r="Q325" s="219"/>
      <c r="R325" s="220"/>
      <c r="S325" s="220"/>
      <c r="T325" s="220"/>
      <c r="U325" s="220"/>
      <c r="V325" s="220"/>
      <c r="W325" s="220"/>
      <c r="X325" s="220"/>
      <c r="Y325" s="220"/>
      <c r="Z325" s="210"/>
      <c r="AA325" s="210"/>
      <c r="AB325" s="210"/>
      <c r="AC325" s="210"/>
      <c r="AD325" s="210"/>
      <c r="AE325" s="210"/>
      <c r="AF325" s="210"/>
      <c r="AG325" s="210" t="s">
        <v>214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">
      <c r="A326" s="217"/>
      <c r="B326" s="218"/>
      <c r="C326" s="262" t="s">
        <v>879</v>
      </c>
      <c r="D326" s="254"/>
      <c r="E326" s="255">
        <v>1</v>
      </c>
      <c r="F326" s="220"/>
      <c r="G326" s="220"/>
      <c r="H326" s="220"/>
      <c r="I326" s="220"/>
      <c r="J326" s="220"/>
      <c r="K326" s="220"/>
      <c r="L326" s="220"/>
      <c r="M326" s="220"/>
      <c r="N326" s="219"/>
      <c r="O326" s="219"/>
      <c r="P326" s="219"/>
      <c r="Q326" s="219"/>
      <c r="R326" s="220"/>
      <c r="S326" s="220"/>
      <c r="T326" s="220"/>
      <c r="U326" s="220"/>
      <c r="V326" s="220"/>
      <c r="W326" s="220"/>
      <c r="X326" s="220"/>
      <c r="Y326" s="220"/>
      <c r="Z326" s="210"/>
      <c r="AA326" s="210"/>
      <c r="AB326" s="210"/>
      <c r="AC326" s="210"/>
      <c r="AD326" s="210"/>
      <c r="AE326" s="210"/>
      <c r="AF326" s="210"/>
      <c r="AG326" s="210" t="s">
        <v>214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">
      <c r="A327" s="217"/>
      <c r="B327" s="218"/>
      <c r="C327" s="262" t="s">
        <v>880</v>
      </c>
      <c r="D327" s="254"/>
      <c r="E327" s="255">
        <v>1</v>
      </c>
      <c r="F327" s="220"/>
      <c r="G327" s="220"/>
      <c r="H327" s="220"/>
      <c r="I327" s="220"/>
      <c r="J327" s="220"/>
      <c r="K327" s="220"/>
      <c r="L327" s="220"/>
      <c r="M327" s="220"/>
      <c r="N327" s="219"/>
      <c r="O327" s="219"/>
      <c r="P327" s="219"/>
      <c r="Q327" s="219"/>
      <c r="R327" s="220"/>
      <c r="S327" s="220"/>
      <c r="T327" s="220"/>
      <c r="U327" s="220"/>
      <c r="V327" s="220"/>
      <c r="W327" s="220"/>
      <c r="X327" s="220"/>
      <c r="Y327" s="220"/>
      <c r="Z327" s="210"/>
      <c r="AA327" s="210"/>
      <c r="AB327" s="210"/>
      <c r="AC327" s="210"/>
      <c r="AD327" s="210"/>
      <c r="AE327" s="210"/>
      <c r="AF327" s="210"/>
      <c r="AG327" s="210" t="s">
        <v>214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">
      <c r="A328" s="217"/>
      <c r="B328" s="218"/>
      <c r="C328" s="262" t="s">
        <v>881</v>
      </c>
      <c r="D328" s="254"/>
      <c r="E328" s="255">
        <v>1</v>
      </c>
      <c r="F328" s="220"/>
      <c r="G328" s="220"/>
      <c r="H328" s="220"/>
      <c r="I328" s="220"/>
      <c r="J328" s="220"/>
      <c r="K328" s="220"/>
      <c r="L328" s="220"/>
      <c r="M328" s="220"/>
      <c r="N328" s="219"/>
      <c r="O328" s="219"/>
      <c r="P328" s="219"/>
      <c r="Q328" s="219"/>
      <c r="R328" s="220"/>
      <c r="S328" s="220"/>
      <c r="T328" s="220"/>
      <c r="U328" s="220"/>
      <c r="V328" s="220"/>
      <c r="W328" s="220"/>
      <c r="X328" s="220"/>
      <c r="Y328" s="220"/>
      <c r="Z328" s="210"/>
      <c r="AA328" s="210"/>
      <c r="AB328" s="210"/>
      <c r="AC328" s="210"/>
      <c r="AD328" s="210"/>
      <c r="AE328" s="210"/>
      <c r="AF328" s="210"/>
      <c r="AG328" s="210" t="s">
        <v>214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">
      <c r="A329" s="217"/>
      <c r="B329" s="218"/>
      <c r="C329" s="262" t="s">
        <v>882</v>
      </c>
      <c r="D329" s="254"/>
      <c r="E329" s="255">
        <v>1</v>
      </c>
      <c r="F329" s="220"/>
      <c r="G329" s="220"/>
      <c r="H329" s="220"/>
      <c r="I329" s="220"/>
      <c r="J329" s="220"/>
      <c r="K329" s="220"/>
      <c r="L329" s="220"/>
      <c r="M329" s="220"/>
      <c r="N329" s="219"/>
      <c r="O329" s="219"/>
      <c r="P329" s="219"/>
      <c r="Q329" s="219"/>
      <c r="R329" s="220"/>
      <c r="S329" s="220"/>
      <c r="T329" s="220"/>
      <c r="U329" s="220"/>
      <c r="V329" s="220"/>
      <c r="W329" s="220"/>
      <c r="X329" s="220"/>
      <c r="Y329" s="220"/>
      <c r="Z329" s="210"/>
      <c r="AA329" s="210"/>
      <c r="AB329" s="210"/>
      <c r="AC329" s="210"/>
      <c r="AD329" s="210"/>
      <c r="AE329" s="210"/>
      <c r="AF329" s="210"/>
      <c r="AG329" s="210" t="s">
        <v>214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3" x14ac:dyDescent="0.2">
      <c r="A330" s="217"/>
      <c r="B330" s="218"/>
      <c r="C330" s="262" t="s">
        <v>883</v>
      </c>
      <c r="D330" s="254"/>
      <c r="E330" s="255">
        <v>1</v>
      </c>
      <c r="F330" s="220"/>
      <c r="G330" s="220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20"/>
      <c r="Z330" s="210"/>
      <c r="AA330" s="210"/>
      <c r="AB330" s="210"/>
      <c r="AC330" s="210"/>
      <c r="AD330" s="210"/>
      <c r="AE330" s="210"/>
      <c r="AF330" s="210"/>
      <c r="AG330" s="210" t="s">
        <v>214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29">
        <v>70</v>
      </c>
      <c r="B331" s="230" t="s">
        <v>551</v>
      </c>
      <c r="C331" s="247" t="s">
        <v>552</v>
      </c>
      <c r="D331" s="231" t="s">
        <v>386</v>
      </c>
      <c r="E331" s="232">
        <v>5</v>
      </c>
      <c r="F331" s="233"/>
      <c r="G331" s="234">
        <f>ROUND(E331*F331,2)</f>
        <v>0</v>
      </c>
      <c r="H331" s="233"/>
      <c r="I331" s="234">
        <f>ROUND(E331*H331,2)</f>
        <v>0</v>
      </c>
      <c r="J331" s="233"/>
      <c r="K331" s="234">
        <f>ROUND(E331*J331,2)</f>
        <v>0</v>
      </c>
      <c r="L331" s="234">
        <v>21</v>
      </c>
      <c r="M331" s="234">
        <f>G331*(1+L331/100)</f>
        <v>0</v>
      </c>
      <c r="N331" s="232">
        <v>0</v>
      </c>
      <c r="O331" s="232">
        <f>ROUND(E331*N331,2)</f>
        <v>0</v>
      </c>
      <c r="P331" s="232">
        <v>0</v>
      </c>
      <c r="Q331" s="232">
        <f>ROUND(E331*P331,2)</f>
        <v>0</v>
      </c>
      <c r="R331" s="234" t="s">
        <v>354</v>
      </c>
      <c r="S331" s="234" t="s">
        <v>140</v>
      </c>
      <c r="T331" s="235" t="s">
        <v>140</v>
      </c>
      <c r="U331" s="220">
        <v>2.5999999999999999E-2</v>
      </c>
      <c r="V331" s="220">
        <f>ROUND(E331*U331,2)</f>
        <v>0.13</v>
      </c>
      <c r="W331" s="220"/>
      <c r="X331" s="220" t="s">
        <v>174</v>
      </c>
      <c r="Y331" s="220" t="s">
        <v>143</v>
      </c>
      <c r="Z331" s="210"/>
      <c r="AA331" s="210"/>
      <c r="AB331" s="210"/>
      <c r="AC331" s="210"/>
      <c r="AD331" s="210"/>
      <c r="AE331" s="210"/>
      <c r="AF331" s="210"/>
      <c r="AG331" s="210" t="s">
        <v>175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2" x14ac:dyDescent="0.2">
      <c r="A332" s="217"/>
      <c r="B332" s="218"/>
      <c r="C332" s="262" t="s">
        <v>842</v>
      </c>
      <c r="D332" s="254"/>
      <c r="E332" s="255">
        <v>5</v>
      </c>
      <c r="F332" s="220"/>
      <c r="G332" s="220"/>
      <c r="H332" s="220"/>
      <c r="I332" s="220"/>
      <c r="J332" s="220"/>
      <c r="K332" s="220"/>
      <c r="L332" s="220"/>
      <c r="M332" s="220"/>
      <c r="N332" s="219"/>
      <c r="O332" s="219"/>
      <c r="P332" s="219"/>
      <c r="Q332" s="219"/>
      <c r="R332" s="220"/>
      <c r="S332" s="220"/>
      <c r="T332" s="220"/>
      <c r="U332" s="220"/>
      <c r="V332" s="220"/>
      <c r="W332" s="220"/>
      <c r="X332" s="220"/>
      <c r="Y332" s="220"/>
      <c r="Z332" s="210"/>
      <c r="AA332" s="210"/>
      <c r="AB332" s="210"/>
      <c r="AC332" s="210"/>
      <c r="AD332" s="210"/>
      <c r="AE332" s="210"/>
      <c r="AF332" s="210"/>
      <c r="AG332" s="210" t="s">
        <v>214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29">
        <v>71</v>
      </c>
      <c r="B333" s="230" t="s">
        <v>553</v>
      </c>
      <c r="C333" s="247" t="s">
        <v>554</v>
      </c>
      <c r="D333" s="231" t="s">
        <v>386</v>
      </c>
      <c r="E333" s="232">
        <v>5</v>
      </c>
      <c r="F333" s="233"/>
      <c r="G333" s="234">
        <f>ROUND(E333*F333,2)</f>
        <v>0</v>
      </c>
      <c r="H333" s="233"/>
      <c r="I333" s="234">
        <f>ROUND(E333*H333,2)</f>
        <v>0</v>
      </c>
      <c r="J333" s="233"/>
      <c r="K333" s="234">
        <f>ROUND(E333*J333,2)</f>
        <v>0</v>
      </c>
      <c r="L333" s="234">
        <v>21</v>
      </c>
      <c r="M333" s="234">
        <f>G333*(1+L333/100)</f>
        <v>0</v>
      </c>
      <c r="N333" s="232">
        <v>5.0000000000000002E-5</v>
      </c>
      <c r="O333" s="232">
        <f>ROUND(E333*N333,2)</f>
        <v>0</v>
      </c>
      <c r="P333" s="232">
        <v>0</v>
      </c>
      <c r="Q333" s="232">
        <f>ROUND(E333*P333,2)</f>
        <v>0</v>
      </c>
      <c r="R333" s="234" t="s">
        <v>354</v>
      </c>
      <c r="S333" s="234" t="s">
        <v>140</v>
      </c>
      <c r="T333" s="235" t="s">
        <v>140</v>
      </c>
      <c r="U333" s="220">
        <v>3.4000000000000002E-2</v>
      </c>
      <c r="V333" s="220">
        <f>ROUND(E333*U333,2)</f>
        <v>0.17</v>
      </c>
      <c r="W333" s="220"/>
      <c r="X333" s="220" t="s">
        <v>174</v>
      </c>
      <c r="Y333" s="220" t="s">
        <v>143</v>
      </c>
      <c r="Z333" s="210"/>
      <c r="AA333" s="210"/>
      <c r="AB333" s="210"/>
      <c r="AC333" s="210"/>
      <c r="AD333" s="210"/>
      <c r="AE333" s="210"/>
      <c r="AF333" s="210"/>
      <c r="AG333" s="210" t="s">
        <v>175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2" x14ac:dyDescent="0.2">
      <c r="A334" s="217"/>
      <c r="B334" s="218"/>
      <c r="C334" s="262" t="s">
        <v>842</v>
      </c>
      <c r="D334" s="254"/>
      <c r="E334" s="255">
        <v>5</v>
      </c>
      <c r="F334" s="220"/>
      <c r="G334" s="220"/>
      <c r="H334" s="220"/>
      <c r="I334" s="220"/>
      <c r="J334" s="220"/>
      <c r="K334" s="220"/>
      <c r="L334" s="220"/>
      <c r="M334" s="220"/>
      <c r="N334" s="219"/>
      <c r="O334" s="219"/>
      <c r="P334" s="219"/>
      <c r="Q334" s="219"/>
      <c r="R334" s="220"/>
      <c r="S334" s="220"/>
      <c r="T334" s="220"/>
      <c r="U334" s="220"/>
      <c r="V334" s="220"/>
      <c r="W334" s="220"/>
      <c r="X334" s="220"/>
      <c r="Y334" s="220"/>
      <c r="Z334" s="210"/>
      <c r="AA334" s="210"/>
      <c r="AB334" s="210"/>
      <c r="AC334" s="210"/>
      <c r="AD334" s="210"/>
      <c r="AE334" s="210"/>
      <c r="AF334" s="210"/>
      <c r="AG334" s="210" t="s">
        <v>214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ht="33.75" outlineLevel="1" x14ac:dyDescent="0.2">
      <c r="A335" s="239">
        <v>72</v>
      </c>
      <c r="B335" s="240" t="s">
        <v>582</v>
      </c>
      <c r="C335" s="250" t="s">
        <v>583</v>
      </c>
      <c r="D335" s="241" t="s">
        <v>439</v>
      </c>
      <c r="E335" s="242">
        <v>5</v>
      </c>
      <c r="F335" s="243"/>
      <c r="G335" s="244">
        <f>ROUND(E335*F335,2)</f>
        <v>0</v>
      </c>
      <c r="H335" s="243"/>
      <c r="I335" s="244">
        <f>ROUND(E335*H335,2)</f>
        <v>0</v>
      </c>
      <c r="J335" s="243"/>
      <c r="K335" s="244">
        <f>ROUND(E335*J335,2)</f>
        <v>0</v>
      </c>
      <c r="L335" s="244">
        <v>21</v>
      </c>
      <c r="M335" s="244">
        <f>G335*(1+L335/100)</f>
        <v>0</v>
      </c>
      <c r="N335" s="242">
        <v>7.6630000000000004E-2</v>
      </c>
      <c r="O335" s="242">
        <f>ROUND(E335*N335,2)</f>
        <v>0.38</v>
      </c>
      <c r="P335" s="242">
        <v>0</v>
      </c>
      <c r="Q335" s="242">
        <f>ROUND(E335*P335,2)</f>
        <v>0</v>
      </c>
      <c r="R335" s="244" t="s">
        <v>584</v>
      </c>
      <c r="S335" s="244" t="s">
        <v>140</v>
      </c>
      <c r="T335" s="245" t="s">
        <v>140</v>
      </c>
      <c r="U335" s="220">
        <v>0.5</v>
      </c>
      <c r="V335" s="220">
        <f>ROUND(E335*U335,2)</f>
        <v>2.5</v>
      </c>
      <c r="W335" s="220"/>
      <c r="X335" s="220" t="s">
        <v>174</v>
      </c>
      <c r="Y335" s="220" t="s">
        <v>143</v>
      </c>
      <c r="Z335" s="210"/>
      <c r="AA335" s="210"/>
      <c r="AB335" s="210"/>
      <c r="AC335" s="210"/>
      <c r="AD335" s="210"/>
      <c r="AE335" s="210"/>
      <c r="AF335" s="210"/>
      <c r="AG335" s="210" t="s">
        <v>585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">
      <c r="A336" s="239">
        <v>73</v>
      </c>
      <c r="B336" s="240" t="s">
        <v>557</v>
      </c>
      <c r="C336" s="250" t="s">
        <v>558</v>
      </c>
      <c r="D336" s="241" t="s">
        <v>193</v>
      </c>
      <c r="E336" s="242">
        <v>1</v>
      </c>
      <c r="F336" s="243"/>
      <c r="G336" s="244">
        <f>ROUND(E336*F336,2)</f>
        <v>0</v>
      </c>
      <c r="H336" s="243"/>
      <c r="I336" s="244">
        <f>ROUND(E336*H336,2)</f>
        <v>0</v>
      </c>
      <c r="J336" s="243"/>
      <c r="K336" s="244">
        <f>ROUND(E336*J336,2)</f>
        <v>0</v>
      </c>
      <c r="L336" s="244">
        <v>21</v>
      </c>
      <c r="M336" s="244">
        <f>G336*(1+L336/100)</f>
        <v>0</v>
      </c>
      <c r="N336" s="242">
        <v>0</v>
      </c>
      <c r="O336" s="242">
        <f>ROUND(E336*N336,2)</f>
        <v>0</v>
      </c>
      <c r="P336" s="242">
        <v>0</v>
      </c>
      <c r="Q336" s="242">
        <f>ROUND(E336*P336,2)</f>
        <v>0</v>
      </c>
      <c r="R336" s="244"/>
      <c r="S336" s="244" t="s">
        <v>173</v>
      </c>
      <c r="T336" s="245" t="s">
        <v>141</v>
      </c>
      <c r="U336" s="220">
        <v>0</v>
      </c>
      <c r="V336" s="220">
        <f>ROUND(E336*U336,2)</f>
        <v>0</v>
      </c>
      <c r="W336" s="220"/>
      <c r="X336" s="220" t="s">
        <v>174</v>
      </c>
      <c r="Y336" s="220" t="s">
        <v>143</v>
      </c>
      <c r="Z336" s="210"/>
      <c r="AA336" s="210"/>
      <c r="AB336" s="210"/>
      <c r="AC336" s="210"/>
      <c r="AD336" s="210"/>
      <c r="AE336" s="210"/>
      <c r="AF336" s="210"/>
      <c r="AG336" s="210" t="s">
        <v>175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">
      <c r="A337" s="239">
        <v>74</v>
      </c>
      <c r="B337" s="240" t="s">
        <v>884</v>
      </c>
      <c r="C337" s="250" t="s">
        <v>885</v>
      </c>
      <c r="D337" s="241" t="s">
        <v>193</v>
      </c>
      <c r="E337" s="242">
        <v>1</v>
      </c>
      <c r="F337" s="243"/>
      <c r="G337" s="244">
        <f>ROUND(E337*F337,2)</f>
        <v>0</v>
      </c>
      <c r="H337" s="243"/>
      <c r="I337" s="244">
        <f>ROUND(E337*H337,2)</f>
        <v>0</v>
      </c>
      <c r="J337" s="243"/>
      <c r="K337" s="244">
        <f>ROUND(E337*J337,2)</f>
        <v>0</v>
      </c>
      <c r="L337" s="244">
        <v>21</v>
      </c>
      <c r="M337" s="244">
        <f>G337*(1+L337/100)</f>
        <v>0</v>
      </c>
      <c r="N337" s="242">
        <v>0</v>
      </c>
      <c r="O337" s="242">
        <f>ROUND(E337*N337,2)</f>
        <v>0</v>
      </c>
      <c r="P337" s="242">
        <v>0</v>
      </c>
      <c r="Q337" s="242">
        <f>ROUND(E337*P337,2)</f>
        <v>0</v>
      </c>
      <c r="R337" s="244"/>
      <c r="S337" s="244" t="s">
        <v>173</v>
      </c>
      <c r="T337" s="245" t="s">
        <v>141</v>
      </c>
      <c r="U337" s="220">
        <v>0</v>
      </c>
      <c r="V337" s="220">
        <f>ROUND(E337*U337,2)</f>
        <v>0</v>
      </c>
      <c r="W337" s="220"/>
      <c r="X337" s="220" t="s">
        <v>174</v>
      </c>
      <c r="Y337" s="220" t="s">
        <v>143</v>
      </c>
      <c r="Z337" s="210"/>
      <c r="AA337" s="210"/>
      <c r="AB337" s="210"/>
      <c r="AC337" s="210"/>
      <c r="AD337" s="210"/>
      <c r="AE337" s="210"/>
      <c r="AF337" s="210"/>
      <c r="AG337" s="210" t="s">
        <v>175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">
      <c r="A338" s="229">
        <v>75</v>
      </c>
      <c r="B338" s="230" t="s">
        <v>559</v>
      </c>
      <c r="C338" s="247" t="s">
        <v>886</v>
      </c>
      <c r="D338" s="231" t="s">
        <v>439</v>
      </c>
      <c r="E338" s="232">
        <v>5</v>
      </c>
      <c r="F338" s="233"/>
      <c r="G338" s="234">
        <f>ROUND(E338*F338,2)</f>
        <v>0</v>
      </c>
      <c r="H338" s="233"/>
      <c r="I338" s="234">
        <f>ROUND(E338*H338,2)</f>
        <v>0</v>
      </c>
      <c r="J338" s="233"/>
      <c r="K338" s="234">
        <f>ROUND(E338*J338,2)</f>
        <v>0</v>
      </c>
      <c r="L338" s="234">
        <v>21</v>
      </c>
      <c r="M338" s="234">
        <f>G338*(1+L338/100)</f>
        <v>0</v>
      </c>
      <c r="N338" s="232">
        <v>7.6400000000000001E-3</v>
      </c>
      <c r="O338" s="232">
        <f>ROUND(E338*N338,2)</f>
        <v>0.04</v>
      </c>
      <c r="P338" s="232">
        <v>0</v>
      </c>
      <c r="Q338" s="232">
        <f>ROUND(E338*P338,2)</f>
        <v>0</v>
      </c>
      <c r="R338" s="234" t="s">
        <v>339</v>
      </c>
      <c r="S338" s="234" t="s">
        <v>140</v>
      </c>
      <c r="T338" s="235" t="s">
        <v>140</v>
      </c>
      <c r="U338" s="220">
        <v>0</v>
      </c>
      <c r="V338" s="220">
        <f>ROUND(E338*U338,2)</f>
        <v>0</v>
      </c>
      <c r="W338" s="220"/>
      <c r="X338" s="220" t="s">
        <v>340</v>
      </c>
      <c r="Y338" s="220" t="s">
        <v>143</v>
      </c>
      <c r="Z338" s="210"/>
      <c r="AA338" s="210"/>
      <c r="AB338" s="210"/>
      <c r="AC338" s="210"/>
      <c r="AD338" s="210"/>
      <c r="AE338" s="210"/>
      <c r="AF338" s="210"/>
      <c r="AG338" s="210" t="s">
        <v>341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2" x14ac:dyDescent="0.2">
      <c r="A339" s="217"/>
      <c r="B339" s="218"/>
      <c r="C339" s="262" t="s">
        <v>879</v>
      </c>
      <c r="D339" s="254"/>
      <c r="E339" s="255">
        <v>1</v>
      </c>
      <c r="F339" s="220"/>
      <c r="G339" s="220"/>
      <c r="H339" s="220"/>
      <c r="I339" s="220"/>
      <c r="J339" s="220"/>
      <c r="K339" s="220"/>
      <c r="L339" s="220"/>
      <c r="M339" s="220"/>
      <c r="N339" s="219"/>
      <c r="O339" s="219"/>
      <c r="P339" s="219"/>
      <c r="Q339" s="219"/>
      <c r="R339" s="220"/>
      <c r="S339" s="220"/>
      <c r="T339" s="220"/>
      <c r="U339" s="220"/>
      <c r="V339" s="220"/>
      <c r="W339" s="220"/>
      <c r="X339" s="220"/>
      <c r="Y339" s="220"/>
      <c r="Z339" s="210"/>
      <c r="AA339" s="210"/>
      <c r="AB339" s="210"/>
      <c r="AC339" s="210"/>
      <c r="AD339" s="210"/>
      <c r="AE339" s="210"/>
      <c r="AF339" s="210"/>
      <c r="AG339" s="210" t="s">
        <v>214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17"/>
      <c r="B340" s="218"/>
      <c r="C340" s="262" t="s">
        <v>880</v>
      </c>
      <c r="D340" s="254"/>
      <c r="E340" s="255">
        <v>1</v>
      </c>
      <c r="F340" s="220"/>
      <c r="G340" s="220"/>
      <c r="H340" s="220"/>
      <c r="I340" s="220"/>
      <c r="J340" s="220"/>
      <c r="K340" s="220"/>
      <c r="L340" s="220"/>
      <c r="M340" s="220"/>
      <c r="N340" s="219"/>
      <c r="O340" s="219"/>
      <c r="P340" s="219"/>
      <c r="Q340" s="219"/>
      <c r="R340" s="220"/>
      <c r="S340" s="220"/>
      <c r="T340" s="220"/>
      <c r="U340" s="220"/>
      <c r="V340" s="220"/>
      <c r="W340" s="220"/>
      <c r="X340" s="220"/>
      <c r="Y340" s="220"/>
      <c r="Z340" s="210"/>
      <c r="AA340" s="210"/>
      <c r="AB340" s="210"/>
      <c r="AC340" s="210"/>
      <c r="AD340" s="210"/>
      <c r="AE340" s="210"/>
      <c r="AF340" s="210"/>
      <c r="AG340" s="210" t="s">
        <v>214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17"/>
      <c r="B341" s="218"/>
      <c r="C341" s="262" t="s">
        <v>881</v>
      </c>
      <c r="D341" s="254"/>
      <c r="E341" s="255">
        <v>1</v>
      </c>
      <c r="F341" s="220"/>
      <c r="G341" s="220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20"/>
      <c r="Z341" s="210"/>
      <c r="AA341" s="210"/>
      <c r="AB341" s="210"/>
      <c r="AC341" s="210"/>
      <c r="AD341" s="210"/>
      <c r="AE341" s="210"/>
      <c r="AF341" s="210"/>
      <c r="AG341" s="210" t="s">
        <v>214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">
      <c r="A342" s="217"/>
      <c r="B342" s="218"/>
      <c r="C342" s="262" t="s">
        <v>882</v>
      </c>
      <c r="D342" s="254"/>
      <c r="E342" s="255">
        <v>1</v>
      </c>
      <c r="F342" s="220"/>
      <c r="G342" s="220"/>
      <c r="H342" s="220"/>
      <c r="I342" s="220"/>
      <c r="J342" s="220"/>
      <c r="K342" s="220"/>
      <c r="L342" s="220"/>
      <c r="M342" s="220"/>
      <c r="N342" s="219"/>
      <c r="O342" s="219"/>
      <c r="P342" s="219"/>
      <c r="Q342" s="219"/>
      <c r="R342" s="220"/>
      <c r="S342" s="220"/>
      <c r="T342" s="220"/>
      <c r="U342" s="220"/>
      <c r="V342" s="220"/>
      <c r="W342" s="220"/>
      <c r="X342" s="220"/>
      <c r="Y342" s="220"/>
      <c r="Z342" s="210"/>
      <c r="AA342" s="210"/>
      <c r="AB342" s="210"/>
      <c r="AC342" s="210"/>
      <c r="AD342" s="210"/>
      <c r="AE342" s="210"/>
      <c r="AF342" s="210"/>
      <c r="AG342" s="210" t="s">
        <v>214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">
      <c r="A343" s="217"/>
      <c r="B343" s="218"/>
      <c r="C343" s="262" t="s">
        <v>883</v>
      </c>
      <c r="D343" s="254"/>
      <c r="E343" s="255">
        <v>1</v>
      </c>
      <c r="F343" s="220"/>
      <c r="G343" s="220"/>
      <c r="H343" s="220"/>
      <c r="I343" s="220"/>
      <c r="J343" s="220"/>
      <c r="K343" s="220"/>
      <c r="L343" s="220"/>
      <c r="M343" s="220"/>
      <c r="N343" s="219"/>
      <c r="O343" s="219"/>
      <c r="P343" s="219"/>
      <c r="Q343" s="219"/>
      <c r="R343" s="220"/>
      <c r="S343" s="220"/>
      <c r="T343" s="220"/>
      <c r="U343" s="220"/>
      <c r="V343" s="220"/>
      <c r="W343" s="220"/>
      <c r="X343" s="220"/>
      <c r="Y343" s="220"/>
      <c r="Z343" s="210"/>
      <c r="AA343" s="210"/>
      <c r="AB343" s="210"/>
      <c r="AC343" s="210"/>
      <c r="AD343" s="210"/>
      <c r="AE343" s="210"/>
      <c r="AF343" s="210"/>
      <c r="AG343" s="210" t="s">
        <v>214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39">
        <v>76</v>
      </c>
      <c r="B344" s="240" t="s">
        <v>561</v>
      </c>
      <c r="C344" s="250" t="s">
        <v>887</v>
      </c>
      <c r="D344" s="241" t="s">
        <v>439</v>
      </c>
      <c r="E344" s="242">
        <v>5</v>
      </c>
      <c r="F344" s="243"/>
      <c r="G344" s="244">
        <f>ROUND(E344*F344,2)</f>
        <v>0</v>
      </c>
      <c r="H344" s="243"/>
      <c r="I344" s="244">
        <f>ROUND(E344*H344,2)</f>
        <v>0</v>
      </c>
      <c r="J344" s="243"/>
      <c r="K344" s="244">
        <f>ROUND(E344*J344,2)</f>
        <v>0</v>
      </c>
      <c r="L344" s="244">
        <v>21</v>
      </c>
      <c r="M344" s="244">
        <f>G344*(1+L344/100)</f>
        <v>0</v>
      </c>
      <c r="N344" s="242">
        <v>2.15E-3</v>
      </c>
      <c r="O344" s="242">
        <f>ROUND(E344*N344,2)</f>
        <v>0.01</v>
      </c>
      <c r="P344" s="242">
        <v>0</v>
      </c>
      <c r="Q344" s="242">
        <f>ROUND(E344*P344,2)</f>
        <v>0</v>
      </c>
      <c r="R344" s="244" t="s">
        <v>339</v>
      </c>
      <c r="S344" s="244" t="s">
        <v>140</v>
      </c>
      <c r="T344" s="245" t="s">
        <v>140</v>
      </c>
      <c r="U344" s="220">
        <v>0</v>
      </c>
      <c r="V344" s="220">
        <f>ROUND(E344*U344,2)</f>
        <v>0</v>
      </c>
      <c r="W344" s="220"/>
      <c r="X344" s="220" t="s">
        <v>340</v>
      </c>
      <c r="Y344" s="220" t="s">
        <v>143</v>
      </c>
      <c r="Z344" s="210"/>
      <c r="AA344" s="210"/>
      <c r="AB344" s="210"/>
      <c r="AC344" s="210"/>
      <c r="AD344" s="210"/>
      <c r="AE344" s="210"/>
      <c r="AF344" s="210"/>
      <c r="AG344" s="210" t="s">
        <v>341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">
      <c r="A345" s="229">
        <v>77</v>
      </c>
      <c r="B345" s="230" t="s">
        <v>564</v>
      </c>
      <c r="C345" s="247" t="s">
        <v>886</v>
      </c>
      <c r="D345" s="231" t="s">
        <v>439</v>
      </c>
      <c r="E345" s="232">
        <v>5</v>
      </c>
      <c r="F345" s="233"/>
      <c r="G345" s="234">
        <f>ROUND(E345*F345,2)</f>
        <v>0</v>
      </c>
      <c r="H345" s="233"/>
      <c r="I345" s="234">
        <f>ROUND(E345*H345,2)</f>
        <v>0</v>
      </c>
      <c r="J345" s="233"/>
      <c r="K345" s="234">
        <f>ROUND(E345*J345,2)</f>
        <v>0</v>
      </c>
      <c r="L345" s="234">
        <v>21</v>
      </c>
      <c r="M345" s="234">
        <f>G345*(1+L345/100)</f>
        <v>0</v>
      </c>
      <c r="N345" s="232">
        <v>1.3610000000000001E-2</v>
      </c>
      <c r="O345" s="232">
        <f>ROUND(E345*N345,2)</f>
        <v>7.0000000000000007E-2</v>
      </c>
      <c r="P345" s="232">
        <v>0</v>
      </c>
      <c r="Q345" s="232">
        <f>ROUND(E345*P345,2)</f>
        <v>0</v>
      </c>
      <c r="R345" s="234" t="s">
        <v>339</v>
      </c>
      <c r="S345" s="234" t="s">
        <v>140</v>
      </c>
      <c r="T345" s="235" t="s">
        <v>140</v>
      </c>
      <c r="U345" s="220">
        <v>0</v>
      </c>
      <c r="V345" s="220">
        <f>ROUND(E345*U345,2)</f>
        <v>0</v>
      </c>
      <c r="W345" s="220"/>
      <c r="X345" s="220" t="s">
        <v>340</v>
      </c>
      <c r="Y345" s="220" t="s">
        <v>143</v>
      </c>
      <c r="Z345" s="210"/>
      <c r="AA345" s="210"/>
      <c r="AB345" s="210"/>
      <c r="AC345" s="210"/>
      <c r="AD345" s="210"/>
      <c r="AE345" s="210"/>
      <c r="AF345" s="210"/>
      <c r="AG345" s="210" t="s">
        <v>341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2" x14ac:dyDescent="0.2">
      <c r="A346" s="217"/>
      <c r="B346" s="218"/>
      <c r="C346" s="262" t="s">
        <v>879</v>
      </c>
      <c r="D346" s="254"/>
      <c r="E346" s="255">
        <v>1</v>
      </c>
      <c r="F346" s="220"/>
      <c r="G346" s="220"/>
      <c r="H346" s="220"/>
      <c r="I346" s="220"/>
      <c r="J346" s="220"/>
      <c r="K346" s="220"/>
      <c r="L346" s="220"/>
      <c r="M346" s="220"/>
      <c r="N346" s="219"/>
      <c r="O346" s="219"/>
      <c r="P346" s="219"/>
      <c r="Q346" s="219"/>
      <c r="R346" s="220"/>
      <c r="S346" s="220"/>
      <c r="T346" s="220"/>
      <c r="U346" s="220"/>
      <c r="V346" s="220"/>
      <c r="W346" s="220"/>
      <c r="X346" s="220"/>
      <c r="Y346" s="220"/>
      <c r="Z346" s="210"/>
      <c r="AA346" s="210"/>
      <c r="AB346" s="210"/>
      <c r="AC346" s="210"/>
      <c r="AD346" s="210"/>
      <c r="AE346" s="210"/>
      <c r="AF346" s="210"/>
      <c r="AG346" s="210" t="s">
        <v>214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">
      <c r="A347" s="217"/>
      <c r="B347" s="218"/>
      <c r="C347" s="262" t="s">
        <v>880</v>
      </c>
      <c r="D347" s="254"/>
      <c r="E347" s="255">
        <v>1</v>
      </c>
      <c r="F347" s="220"/>
      <c r="G347" s="220"/>
      <c r="H347" s="220"/>
      <c r="I347" s="220"/>
      <c r="J347" s="220"/>
      <c r="K347" s="220"/>
      <c r="L347" s="220"/>
      <c r="M347" s="220"/>
      <c r="N347" s="219"/>
      <c r="O347" s="219"/>
      <c r="P347" s="219"/>
      <c r="Q347" s="219"/>
      <c r="R347" s="220"/>
      <c r="S347" s="220"/>
      <c r="T347" s="220"/>
      <c r="U347" s="220"/>
      <c r="V347" s="220"/>
      <c r="W347" s="220"/>
      <c r="X347" s="220"/>
      <c r="Y347" s="220"/>
      <c r="Z347" s="210"/>
      <c r="AA347" s="210"/>
      <c r="AB347" s="210"/>
      <c r="AC347" s="210"/>
      <c r="AD347" s="210"/>
      <c r="AE347" s="210"/>
      <c r="AF347" s="210"/>
      <c r="AG347" s="210" t="s">
        <v>214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17"/>
      <c r="B348" s="218"/>
      <c r="C348" s="262" t="s">
        <v>881</v>
      </c>
      <c r="D348" s="254"/>
      <c r="E348" s="255">
        <v>1</v>
      </c>
      <c r="F348" s="220"/>
      <c r="G348" s="220"/>
      <c r="H348" s="220"/>
      <c r="I348" s="220"/>
      <c r="J348" s="220"/>
      <c r="K348" s="220"/>
      <c r="L348" s="220"/>
      <c r="M348" s="220"/>
      <c r="N348" s="219"/>
      <c r="O348" s="219"/>
      <c r="P348" s="219"/>
      <c r="Q348" s="219"/>
      <c r="R348" s="220"/>
      <c r="S348" s="220"/>
      <c r="T348" s="220"/>
      <c r="U348" s="220"/>
      <c r="V348" s="220"/>
      <c r="W348" s="220"/>
      <c r="X348" s="220"/>
      <c r="Y348" s="220"/>
      <c r="Z348" s="210"/>
      <c r="AA348" s="210"/>
      <c r="AB348" s="210"/>
      <c r="AC348" s="210"/>
      <c r="AD348" s="210"/>
      <c r="AE348" s="210"/>
      <c r="AF348" s="210"/>
      <c r="AG348" s="210" t="s">
        <v>214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">
      <c r="A349" s="217"/>
      <c r="B349" s="218"/>
      <c r="C349" s="262" t="s">
        <v>882</v>
      </c>
      <c r="D349" s="254"/>
      <c r="E349" s="255">
        <v>1</v>
      </c>
      <c r="F349" s="220"/>
      <c r="G349" s="220"/>
      <c r="H349" s="220"/>
      <c r="I349" s="220"/>
      <c r="J349" s="220"/>
      <c r="K349" s="220"/>
      <c r="L349" s="220"/>
      <c r="M349" s="220"/>
      <c r="N349" s="219"/>
      <c r="O349" s="219"/>
      <c r="P349" s="219"/>
      <c r="Q349" s="219"/>
      <c r="R349" s="220"/>
      <c r="S349" s="220"/>
      <c r="T349" s="220"/>
      <c r="U349" s="220"/>
      <c r="V349" s="220"/>
      <c r="W349" s="220"/>
      <c r="X349" s="220"/>
      <c r="Y349" s="220"/>
      <c r="Z349" s="210"/>
      <c r="AA349" s="210"/>
      <c r="AB349" s="210"/>
      <c r="AC349" s="210"/>
      <c r="AD349" s="210"/>
      <c r="AE349" s="210"/>
      <c r="AF349" s="210"/>
      <c r="AG349" s="210" t="s">
        <v>214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">
      <c r="A350" s="217"/>
      <c r="B350" s="218"/>
      <c r="C350" s="262" t="s">
        <v>883</v>
      </c>
      <c r="D350" s="254"/>
      <c r="E350" s="255">
        <v>1</v>
      </c>
      <c r="F350" s="220"/>
      <c r="G350" s="220"/>
      <c r="H350" s="220"/>
      <c r="I350" s="220"/>
      <c r="J350" s="220"/>
      <c r="K350" s="220"/>
      <c r="L350" s="220"/>
      <c r="M350" s="220"/>
      <c r="N350" s="219"/>
      <c r="O350" s="219"/>
      <c r="P350" s="219"/>
      <c r="Q350" s="219"/>
      <c r="R350" s="220"/>
      <c r="S350" s="220"/>
      <c r="T350" s="220"/>
      <c r="U350" s="220"/>
      <c r="V350" s="220"/>
      <c r="W350" s="220"/>
      <c r="X350" s="220"/>
      <c r="Y350" s="220"/>
      <c r="Z350" s="210"/>
      <c r="AA350" s="210"/>
      <c r="AB350" s="210"/>
      <c r="AC350" s="210"/>
      <c r="AD350" s="210"/>
      <c r="AE350" s="210"/>
      <c r="AF350" s="210"/>
      <c r="AG350" s="210" t="s">
        <v>214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">
      <c r="A351" s="229">
        <v>78</v>
      </c>
      <c r="B351" s="230" t="s">
        <v>566</v>
      </c>
      <c r="C351" s="247" t="s">
        <v>567</v>
      </c>
      <c r="D351" s="231" t="s">
        <v>439</v>
      </c>
      <c r="E351" s="232">
        <v>1</v>
      </c>
      <c r="F351" s="233"/>
      <c r="G351" s="234">
        <f>ROUND(E351*F351,2)</f>
        <v>0</v>
      </c>
      <c r="H351" s="233"/>
      <c r="I351" s="234">
        <f>ROUND(E351*H351,2)</f>
        <v>0</v>
      </c>
      <c r="J351" s="233"/>
      <c r="K351" s="234">
        <f>ROUND(E351*J351,2)</f>
        <v>0</v>
      </c>
      <c r="L351" s="234">
        <v>21</v>
      </c>
      <c r="M351" s="234">
        <f>G351*(1+L351/100)</f>
        <v>0</v>
      </c>
      <c r="N351" s="232">
        <v>5.7000000000000002E-2</v>
      </c>
      <c r="O351" s="232">
        <f>ROUND(E351*N351,2)</f>
        <v>0.06</v>
      </c>
      <c r="P351" s="232">
        <v>0</v>
      </c>
      <c r="Q351" s="232">
        <f>ROUND(E351*P351,2)</f>
        <v>0</v>
      </c>
      <c r="R351" s="234"/>
      <c r="S351" s="234" t="s">
        <v>173</v>
      </c>
      <c r="T351" s="235" t="s">
        <v>141</v>
      </c>
      <c r="U351" s="220">
        <v>0</v>
      </c>
      <c r="V351" s="220">
        <f>ROUND(E351*U351,2)</f>
        <v>0</v>
      </c>
      <c r="W351" s="220"/>
      <c r="X351" s="220" t="s">
        <v>340</v>
      </c>
      <c r="Y351" s="220" t="s">
        <v>143</v>
      </c>
      <c r="Z351" s="210"/>
      <c r="AA351" s="210"/>
      <c r="AB351" s="210"/>
      <c r="AC351" s="210"/>
      <c r="AD351" s="210"/>
      <c r="AE351" s="210"/>
      <c r="AF351" s="210"/>
      <c r="AG351" s="210" t="s">
        <v>341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2" x14ac:dyDescent="0.2">
      <c r="A352" s="217"/>
      <c r="B352" s="218"/>
      <c r="C352" s="262" t="s">
        <v>568</v>
      </c>
      <c r="D352" s="254"/>
      <c r="E352" s="255">
        <v>1</v>
      </c>
      <c r="F352" s="220"/>
      <c r="G352" s="220"/>
      <c r="H352" s="220"/>
      <c r="I352" s="220"/>
      <c r="J352" s="220"/>
      <c r="K352" s="220"/>
      <c r="L352" s="220"/>
      <c r="M352" s="220"/>
      <c r="N352" s="219"/>
      <c r="O352" s="219"/>
      <c r="P352" s="219"/>
      <c r="Q352" s="219"/>
      <c r="R352" s="220"/>
      <c r="S352" s="220"/>
      <c r="T352" s="220"/>
      <c r="U352" s="220"/>
      <c r="V352" s="220"/>
      <c r="W352" s="220"/>
      <c r="X352" s="220"/>
      <c r="Y352" s="220"/>
      <c r="Z352" s="210"/>
      <c r="AA352" s="210"/>
      <c r="AB352" s="210"/>
      <c r="AC352" s="210"/>
      <c r="AD352" s="210"/>
      <c r="AE352" s="210"/>
      <c r="AF352" s="210"/>
      <c r="AG352" s="210" t="s">
        <v>214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ht="22.5" outlineLevel="1" x14ac:dyDescent="0.2">
      <c r="A353" s="229">
        <v>79</v>
      </c>
      <c r="B353" s="230" t="s">
        <v>569</v>
      </c>
      <c r="C353" s="247" t="s">
        <v>888</v>
      </c>
      <c r="D353" s="231" t="s">
        <v>439</v>
      </c>
      <c r="E353" s="232">
        <v>1</v>
      </c>
      <c r="F353" s="233"/>
      <c r="G353" s="234">
        <f>ROUND(E353*F353,2)</f>
        <v>0</v>
      </c>
      <c r="H353" s="233"/>
      <c r="I353" s="234">
        <f>ROUND(E353*H353,2)</f>
        <v>0</v>
      </c>
      <c r="J353" s="233"/>
      <c r="K353" s="234">
        <f>ROUND(E353*J353,2)</f>
        <v>0</v>
      </c>
      <c r="L353" s="234">
        <v>21</v>
      </c>
      <c r="M353" s="234">
        <f>G353*(1+L353/100)</f>
        <v>0</v>
      </c>
      <c r="N353" s="232">
        <v>1.112E-2</v>
      </c>
      <c r="O353" s="232">
        <f>ROUND(E353*N353,2)</f>
        <v>0.01</v>
      </c>
      <c r="P353" s="232">
        <v>0</v>
      </c>
      <c r="Q353" s="232">
        <f>ROUND(E353*P353,2)</f>
        <v>0</v>
      </c>
      <c r="R353" s="234" t="s">
        <v>339</v>
      </c>
      <c r="S353" s="234" t="s">
        <v>140</v>
      </c>
      <c r="T353" s="235" t="s">
        <v>140</v>
      </c>
      <c r="U353" s="220">
        <v>0</v>
      </c>
      <c r="V353" s="220">
        <f>ROUND(E353*U353,2)</f>
        <v>0</v>
      </c>
      <c r="W353" s="220"/>
      <c r="X353" s="220" t="s">
        <v>340</v>
      </c>
      <c r="Y353" s="220" t="s">
        <v>143</v>
      </c>
      <c r="Z353" s="210"/>
      <c r="AA353" s="210"/>
      <c r="AB353" s="210"/>
      <c r="AC353" s="210"/>
      <c r="AD353" s="210"/>
      <c r="AE353" s="210"/>
      <c r="AF353" s="210"/>
      <c r="AG353" s="210" t="s">
        <v>341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2" x14ac:dyDescent="0.2">
      <c r="A354" s="217"/>
      <c r="B354" s="218"/>
      <c r="C354" s="262" t="s">
        <v>568</v>
      </c>
      <c r="D354" s="254"/>
      <c r="E354" s="255">
        <v>1</v>
      </c>
      <c r="F354" s="220"/>
      <c r="G354" s="220"/>
      <c r="H354" s="220"/>
      <c r="I354" s="220"/>
      <c r="J354" s="220"/>
      <c r="K354" s="220"/>
      <c r="L354" s="220"/>
      <c r="M354" s="220"/>
      <c r="N354" s="219"/>
      <c r="O354" s="219"/>
      <c r="P354" s="219"/>
      <c r="Q354" s="219"/>
      <c r="R354" s="220"/>
      <c r="S354" s="220"/>
      <c r="T354" s="220"/>
      <c r="U354" s="220"/>
      <c r="V354" s="220"/>
      <c r="W354" s="220"/>
      <c r="X354" s="220"/>
      <c r="Y354" s="220"/>
      <c r="Z354" s="210"/>
      <c r="AA354" s="210"/>
      <c r="AB354" s="210"/>
      <c r="AC354" s="210"/>
      <c r="AD354" s="210"/>
      <c r="AE354" s="210"/>
      <c r="AF354" s="210"/>
      <c r="AG354" s="210" t="s">
        <v>214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">
      <c r="A355" s="239">
        <v>80</v>
      </c>
      <c r="B355" s="240" t="s">
        <v>889</v>
      </c>
      <c r="C355" s="250" t="s">
        <v>890</v>
      </c>
      <c r="D355" s="241" t="s">
        <v>439</v>
      </c>
      <c r="E355" s="242">
        <v>1</v>
      </c>
      <c r="F355" s="243"/>
      <c r="G355" s="244">
        <f>ROUND(E355*F355,2)</f>
        <v>0</v>
      </c>
      <c r="H355" s="243"/>
      <c r="I355" s="244">
        <f>ROUND(E355*H355,2)</f>
        <v>0</v>
      </c>
      <c r="J355" s="243"/>
      <c r="K355" s="244">
        <f>ROUND(E355*J355,2)</f>
        <v>0</v>
      </c>
      <c r="L355" s="244">
        <v>21</v>
      </c>
      <c r="M355" s="244">
        <f>G355*(1+L355/100)</f>
        <v>0</v>
      </c>
      <c r="N355" s="242">
        <v>0.80500000000000005</v>
      </c>
      <c r="O355" s="242">
        <f>ROUND(E355*N355,2)</f>
        <v>0.81</v>
      </c>
      <c r="P355" s="242">
        <v>0</v>
      </c>
      <c r="Q355" s="242">
        <f>ROUND(E355*P355,2)</f>
        <v>0</v>
      </c>
      <c r="R355" s="244"/>
      <c r="S355" s="244" t="s">
        <v>173</v>
      </c>
      <c r="T355" s="245" t="s">
        <v>141</v>
      </c>
      <c r="U355" s="220">
        <v>0</v>
      </c>
      <c r="V355" s="220">
        <f>ROUND(E355*U355,2)</f>
        <v>0</v>
      </c>
      <c r="W355" s="220"/>
      <c r="X355" s="220" t="s">
        <v>340</v>
      </c>
      <c r="Y355" s="220" t="s">
        <v>143</v>
      </c>
      <c r="Z355" s="210"/>
      <c r="AA355" s="210"/>
      <c r="AB355" s="210"/>
      <c r="AC355" s="210"/>
      <c r="AD355" s="210"/>
      <c r="AE355" s="210"/>
      <c r="AF355" s="210"/>
      <c r="AG355" s="210" t="s">
        <v>341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ht="22.5" outlineLevel="1" x14ac:dyDescent="0.2">
      <c r="A356" s="239">
        <v>81</v>
      </c>
      <c r="B356" s="240" t="s">
        <v>573</v>
      </c>
      <c r="C356" s="250" t="s">
        <v>891</v>
      </c>
      <c r="D356" s="241" t="s">
        <v>439</v>
      </c>
      <c r="E356" s="242">
        <v>1</v>
      </c>
      <c r="F356" s="243"/>
      <c r="G356" s="244">
        <f>ROUND(E356*F356,2)</f>
        <v>0</v>
      </c>
      <c r="H356" s="243"/>
      <c r="I356" s="244">
        <f>ROUND(E356*H356,2)</f>
        <v>0</v>
      </c>
      <c r="J356" s="243"/>
      <c r="K356" s="244">
        <f>ROUND(E356*J356,2)</f>
        <v>0</v>
      </c>
      <c r="L356" s="244">
        <v>21</v>
      </c>
      <c r="M356" s="244">
        <f>G356*(1+L356/100)</f>
        <v>0</v>
      </c>
      <c r="N356" s="242">
        <v>0.80500000000000005</v>
      </c>
      <c r="O356" s="242">
        <f>ROUND(E356*N356,2)</f>
        <v>0.81</v>
      </c>
      <c r="P356" s="242">
        <v>0</v>
      </c>
      <c r="Q356" s="242">
        <f>ROUND(E356*P356,2)</f>
        <v>0</v>
      </c>
      <c r="R356" s="244"/>
      <c r="S356" s="244" t="s">
        <v>173</v>
      </c>
      <c r="T356" s="245" t="s">
        <v>141</v>
      </c>
      <c r="U356" s="220">
        <v>0</v>
      </c>
      <c r="V356" s="220">
        <f>ROUND(E356*U356,2)</f>
        <v>0</v>
      </c>
      <c r="W356" s="220"/>
      <c r="X356" s="220" t="s">
        <v>340</v>
      </c>
      <c r="Y356" s="220" t="s">
        <v>143</v>
      </c>
      <c r="Z356" s="210"/>
      <c r="AA356" s="210"/>
      <c r="AB356" s="210"/>
      <c r="AC356" s="210"/>
      <c r="AD356" s="210"/>
      <c r="AE356" s="210"/>
      <c r="AF356" s="210"/>
      <c r="AG356" s="210" t="s">
        <v>341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39">
        <v>82</v>
      </c>
      <c r="B357" s="240" t="s">
        <v>575</v>
      </c>
      <c r="C357" s="250" t="s">
        <v>892</v>
      </c>
      <c r="D357" s="241" t="s">
        <v>439</v>
      </c>
      <c r="E357" s="242">
        <v>1</v>
      </c>
      <c r="F357" s="243"/>
      <c r="G357" s="244">
        <f>ROUND(E357*F357,2)</f>
        <v>0</v>
      </c>
      <c r="H357" s="243"/>
      <c r="I357" s="244">
        <f>ROUND(E357*H357,2)</f>
        <v>0</v>
      </c>
      <c r="J357" s="243"/>
      <c r="K357" s="244">
        <f>ROUND(E357*J357,2)</f>
        <v>0</v>
      </c>
      <c r="L357" s="244">
        <v>21</v>
      </c>
      <c r="M357" s="244">
        <f>G357*(1+L357/100)</f>
        <v>0</v>
      </c>
      <c r="N357" s="242">
        <v>0.80500000000000005</v>
      </c>
      <c r="O357" s="242">
        <f>ROUND(E357*N357,2)</f>
        <v>0.81</v>
      </c>
      <c r="P357" s="242">
        <v>0</v>
      </c>
      <c r="Q357" s="242">
        <f>ROUND(E357*P357,2)</f>
        <v>0</v>
      </c>
      <c r="R357" s="244"/>
      <c r="S357" s="244" t="s">
        <v>173</v>
      </c>
      <c r="T357" s="245" t="s">
        <v>141</v>
      </c>
      <c r="U357" s="220">
        <v>0</v>
      </c>
      <c r="V357" s="220">
        <f>ROUND(E357*U357,2)</f>
        <v>0</v>
      </c>
      <c r="W357" s="220"/>
      <c r="X357" s="220" t="s">
        <v>340</v>
      </c>
      <c r="Y357" s="220" t="s">
        <v>143</v>
      </c>
      <c r="Z357" s="210"/>
      <c r="AA357" s="210"/>
      <c r="AB357" s="210"/>
      <c r="AC357" s="210"/>
      <c r="AD357" s="210"/>
      <c r="AE357" s="210"/>
      <c r="AF357" s="210"/>
      <c r="AG357" s="210" t="s">
        <v>341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">
      <c r="A358" s="229">
        <v>83</v>
      </c>
      <c r="B358" s="230" t="s">
        <v>577</v>
      </c>
      <c r="C358" s="247" t="s">
        <v>893</v>
      </c>
      <c r="D358" s="231" t="s">
        <v>439</v>
      </c>
      <c r="E358" s="232">
        <v>5</v>
      </c>
      <c r="F358" s="233"/>
      <c r="G358" s="234">
        <f>ROUND(E358*F358,2)</f>
        <v>0</v>
      </c>
      <c r="H358" s="233"/>
      <c r="I358" s="234">
        <f>ROUND(E358*H358,2)</f>
        <v>0</v>
      </c>
      <c r="J358" s="233"/>
      <c r="K358" s="234">
        <f>ROUND(E358*J358,2)</f>
        <v>0</v>
      </c>
      <c r="L358" s="234">
        <v>21</v>
      </c>
      <c r="M358" s="234">
        <f>G358*(1+L358/100)</f>
        <v>0</v>
      </c>
      <c r="N358" s="232">
        <v>0.01</v>
      </c>
      <c r="O358" s="232">
        <f>ROUND(E358*N358,2)</f>
        <v>0.05</v>
      </c>
      <c r="P358" s="232">
        <v>0</v>
      </c>
      <c r="Q358" s="232">
        <f>ROUND(E358*P358,2)</f>
        <v>0</v>
      </c>
      <c r="R358" s="234" t="s">
        <v>339</v>
      </c>
      <c r="S358" s="234" t="s">
        <v>140</v>
      </c>
      <c r="T358" s="235" t="s">
        <v>140</v>
      </c>
      <c r="U358" s="220">
        <v>0</v>
      </c>
      <c r="V358" s="220">
        <f>ROUND(E358*U358,2)</f>
        <v>0</v>
      </c>
      <c r="W358" s="220"/>
      <c r="X358" s="220" t="s">
        <v>340</v>
      </c>
      <c r="Y358" s="220" t="s">
        <v>143</v>
      </c>
      <c r="Z358" s="210"/>
      <c r="AA358" s="210"/>
      <c r="AB358" s="210"/>
      <c r="AC358" s="210"/>
      <c r="AD358" s="210"/>
      <c r="AE358" s="210"/>
      <c r="AF358" s="210"/>
      <c r="AG358" s="210" t="s">
        <v>341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2" x14ac:dyDescent="0.2">
      <c r="A359" s="217"/>
      <c r="B359" s="218"/>
      <c r="C359" s="262" t="s">
        <v>879</v>
      </c>
      <c r="D359" s="254"/>
      <c r="E359" s="255">
        <v>1</v>
      </c>
      <c r="F359" s="220"/>
      <c r="G359" s="220"/>
      <c r="H359" s="220"/>
      <c r="I359" s="220"/>
      <c r="J359" s="220"/>
      <c r="K359" s="220"/>
      <c r="L359" s="220"/>
      <c r="M359" s="220"/>
      <c r="N359" s="219"/>
      <c r="O359" s="219"/>
      <c r="P359" s="219"/>
      <c r="Q359" s="219"/>
      <c r="R359" s="220"/>
      <c r="S359" s="220"/>
      <c r="T359" s="220"/>
      <c r="U359" s="220"/>
      <c r="V359" s="220"/>
      <c r="W359" s="220"/>
      <c r="X359" s="220"/>
      <c r="Y359" s="220"/>
      <c r="Z359" s="210"/>
      <c r="AA359" s="210"/>
      <c r="AB359" s="210"/>
      <c r="AC359" s="210"/>
      <c r="AD359" s="210"/>
      <c r="AE359" s="210"/>
      <c r="AF359" s="210"/>
      <c r="AG359" s="210" t="s">
        <v>214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">
      <c r="A360" s="217"/>
      <c r="B360" s="218"/>
      <c r="C360" s="262" t="s">
        <v>880</v>
      </c>
      <c r="D360" s="254"/>
      <c r="E360" s="255">
        <v>1</v>
      </c>
      <c r="F360" s="220"/>
      <c r="G360" s="220"/>
      <c r="H360" s="220"/>
      <c r="I360" s="220"/>
      <c r="J360" s="220"/>
      <c r="K360" s="220"/>
      <c r="L360" s="220"/>
      <c r="M360" s="220"/>
      <c r="N360" s="219"/>
      <c r="O360" s="219"/>
      <c r="P360" s="219"/>
      <c r="Q360" s="219"/>
      <c r="R360" s="220"/>
      <c r="S360" s="220"/>
      <c r="T360" s="220"/>
      <c r="U360" s="220"/>
      <c r="V360" s="220"/>
      <c r="W360" s="220"/>
      <c r="X360" s="220"/>
      <c r="Y360" s="220"/>
      <c r="Z360" s="210"/>
      <c r="AA360" s="210"/>
      <c r="AB360" s="210"/>
      <c r="AC360" s="210"/>
      <c r="AD360" s="210"/>
      <c r="AE360" s="210"/>
      <c r="AF360" s="210"/>
      <c r="AG360" s="210" t="s">
        <v>214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">
      <c r="A361" s="217"/>
      <c r="B361" s="218"/>
      <c r="C361" s="262" t="s">
        <v>881</v>
      </c>
      <c r="D361" s="254"/>
      <c r="E361" s="255">
        <v>1</v>
      </c>
      <c r="F361" s="220"/>
      <c r="G361" s="220"/>
      <c r="H361" s="220"/>
      <c r="I361" s="220"/>
      <c r="J361" s="220"/>
      <c r="K361" s="220"/>
      <c r="L361" s="220"/>
      <c r="M361" s="220"/>
      <c r="N361" s="219"/>
      <c r="O361" s="219"/>
      <c r="P361" s="219"/>
      <c r="Q361" s="219"/>
      <c r="R361" s="220"/>
      <c r="S361" s="220"/>
      <c r="T361" s="220"/>
      <c r="U361" s="220"/>
      <c r="V361" s="220"/>
      <c r="W361" s="220"/>
      <c r="X361" s="220"/>
      <c r="Y361" s="220"/>
      <c r="Z361" s="210"/>
      <c r="AA361" s="210"/>
      <c r="AB361" s="210"/>
      <c r="AC361" s="210"/>
      <c r="AD361" s="210"/>
      <c r="AE361" s="210"/>
      <c r="AF361" s="210"/>
      <c r="AG361" s="210" t="s">
        <v>214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">
      <c r="A362" s="217"/>
      <c r="B362" s="218"/>
      <c r="C362" s="262" t="s">
        <v>882</v>
      </c>
      <c r="D362" s="254"/>
      <c r="E362" s="255">
        <v>1</v>
      </c>
      <c r="F362" s="220"/>
      <c r="G362" s="220"/>
      <c r="H362" s="220"/>
      <c r="I362" s="220"/>
      <c r="J362" s="220"/>
      <c r="K362" s="220"/>
      <c r="L362" s="220"/>
      <c r="M362" s="220"/>
      <c r="N362" s="219"/>
      <c r="O362" s="219"/>
      <c r="P362" s="219"/>
      <c r="Q362" s="219"/>
      <c r="R362" s="220"/>
      <c r="S362" s="220"/>
      <c r="T362" s="220"/>
      <c r="U362" s="220"/>
      <c r="V362" s="220"/>
      <c r="W362" s="220"/>
      <c r="X362" s="220"/>
      <c r="Y362" s="220"/>
      <c r="Z362" s="210"/>
      <c r="AA362" s="210"/>
      <c r="AB362" s="210"/>
      <c r="AC362" s="210"/>
      <c r="AD362" s="210"/>
      <c r="AE362" s="210"/>
      <c r="AF362" s="210"/>
      <c r="AG362" s="210" t="s">
        <v>214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">
      <c r="A363" s="217"/>
      <c r="B363" s="218"/>
      <c r="C363" s="262" t="s">
        <v>883</v>
      </c>
      <c r="D363" s="254"/>
      <c r="E363" s="255">
        <v>1</v>
      </c>
      <c r="F363" s="220"/>
      <c r="G363" s="220"/>
      <c r="H363" s="220"/>
      <c r="I363" s="220"/>
      <c r="J363" s="220"/>
      <c r="K363" s="220"/>
      <c r="L363" s="220"/>
      <c r="M363" s="220"/>
      <c r="N363" s="219"/>
      <c r="O363" s="219"/>
      <c r="P363" s="219"/>
      <c r="Q363" s="219"/>
      <c r="R363" s="220"/>
      <c r="S363" s="220"/>
      <c r="T363" s="220"/>
      <c r="U363" s="220"/>
      <c r="V363" s="220"/>
      <c r="W363" s="220"/>
      <c r="X363" s="220"/>
      <c r="Y363" s="220"/>
      <c r="Z363" s="210"/>
      <c r="AA363" s="210"/>
      <c r="AB363" s="210"/>
      <c r="AC363" s="210"/>
      <c r="AD363" s="210"/>
      <c r="AE363" s="210"/>
      <c r="AF363" s="210"/>
      <c r="AG363" s="210" t="s">
        <v>214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x14ac:dyDescent="0.2">
      <c r="A364" s="222" t="s">
        <v>135</v>
      </c>
      <c r="B364" s="223" t="s">
        <v>98</v>
      </c>
      <c r="C364" s="246" t="s">
        <v>99</v>
      </c>
      <c r="D364" s="224"/>
      <c r="E364" s="225"/>
      <c r="F364" s="226"/>
      <c r="G364" s="226">
        <f>SUMIF(AG365:AG366,"&lt;&gt;NOR",G365:G366)</f>
        <v>0</v>
      </c>
      <c r="H364" s="226"/>
      <c r="I364" s="226">
        <f>SUM(I365:I366)</f>
        <v>0</v>
      </c>
      <c r="J364" s="226"/>
      <c r="K364" s="226">
        <f>SUM(K365:K366)</f>
        <v>0</v>
      </c>
      <c r="L364" s="226"/>
      <c r="M364" s="226">
        <f>SUM(M365:M366)</f>
        <v>0</v>
      </c>
      <c r="N364" s="225"/>
      <c r="O364" s="225">
        <f>SUM(O365:O366)</f>
        <v>0</v>
      </c>
      <c r="P364" s="225"/>
      <c r="Q364" s="225">
        <f>SUM(Q365:Q366)</f>
        <v>0</v>
      </c>
      <c r="R364" s="226"/>
      <c r="S364" s="226"/>
      <c r="T364" s="227"/>
      <c r="U364" s="221"/>
      <c r="V364" s="221">
        <f>SUM(V365:V366)</f>
        <v>49.69</v>
      </c>
      <c r="W364" s="221"/>
      <c r="X364" s="221"/>
      <c r="Y364" s="221"/>
      <c r="AG364" t="s">
        <v>136</v>
      </c>
    </row>
    <row r="365" spans="1:60" ht="22.5" outlineLevel="1" x14ac:dyDescent="0.2">
      <c r="A365" s="229">
        <v>84</v>
      </c>
      <c r="B365" s="230" t="s">
        <v>579</v>
      </c>
      <c r="C365" s="247" t="s">
        <v>580</v>
      </c>
      <c r="D365" s="231" t="s">
        <v>333</v>
      </c>
      <c r="E365" s="232">
        <v>234.93965</v>
      </c>
      <c r="F365" s="233"/>
      <c r="G365" s="234">
        <f>ROUND(E365*F365,2)</f>
        <v>0</v>
      </c>
      <c r="H365" s="233"/>
      <c r="I365" s="234">
        <f>ROUND(E365*H365,2)</f>
        <v>0</v>
      </c>
      <c r="J365" s="233"/>
      <c r="K365" s="234">
        <f>ROUND(E365*J365,2)</f>
        <v>0</v>
      </c>
      <c r="L365" s="234">
        <v>21</v>
      </c>
      <c r="M365" s="234">
        <f>G365*(1+L365/100)</f>
        <v>0</v>
      </c>
      <c r="N365" s="232">
        <v>0</v>
      </c>
      <c r="O365" s="232">
        <f>ROUND(E365*N365,2)</f>
        <v>0</v>
      </c>
      <c r="P365" s="232">
        <v>0</v>
      </c>
      <c r="Q365" s="232">
        <f>ROUND(E365*P365,2)</f>
        <v>0</v>
      </c>
      <c r="R365" s="234" t="s">
        <v>354</v>
      </c>
      <c r="S365" s="234" t="s">
        <v>140</v>
      </c>
      <c r="T365" s="235" t="s">
        <v>140</v>
      </c>
      <c r="U365" s="220">
        <v>0.21149999999999999</v>
      </c>
      <c r="V365" s="220">
        <f>ROUND(E365*U365,2)</f>
        <v>49.69</v>
      </c>
      <c r="W365" s="220"/>
      <c r="X365" s="220" t="s">
        <v>174</v>
      </c>
      <c r="Y365" s="220" t="s">
        <v>143</v>
      </c>
      <c r="Z365" s="210"/>
      <c r="AA365" s="210"/>
      <c r="AB365" s="210"/>
      <c r="AC365" s="210"/>
      <c r="AD365" s="210"/>
      <c r="AE365" s="210"/>
      <c r="AF365" s="210"/>
      <c r="AG365" s="210" t="s">
        <v>175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2" x14ac:dyDescent="0.2">
      <c r="A366" s="217"/>
      <c r="B366" s="218"/>
      <c r="C366" s="261" t="s">
        <v>581</v>
      </c>
      <c r="D366" s="260"/>
      <c r="E366" s="260"/>
      <c r="F366" s="260"/>
      <c r="G366" s="260"/>
      <c r="H366" s="220"/>
      <c r="I366" s="220"/>
      <c r="J366" s="220"/>
      <c r="K366" s="220"/>
      <c r="L366" s="220"/>
      <c r="M366" s="220"/>
      <c r="N366" s="219"/>
      <c r="O366" s="219"/>
      <c r="P366" s="219"/>
      <c r="Q366" s="219"/>
      <c r="R366" s="220"/>
      <c r="S366" s="220"/>
      <c r="T366" s="220"/>
      <c r="U366" s="220"/>
      <c r="V366" s="220"/>
      <c r="W366" s="220"/>
      <c r="X366" s="220"/>
      <c r="Y366" s="220"/>
      <c r="Z366" s="210"/>
      <c r="AA366" s="210"/>
      <c r="AB366" s="210"/>
      <c r="AC366" s="210"/>
      <c r="AD366" s="210"/>
      <c r="AE366" s="210"/>
      <c r="AF366" s="210"/>
      <c r="AG366" s="210" t="s">
        <v>212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x14ac:dyDescent="0.2">
      <c r="A367" s="222" t="s">
        <v>135</v>
      </c>
      <c r="B367" s="223" t="s">
        <v>100</v>
      </c>
      <c r="C367" s="246" t="s">
        <v>101</v>
      </c>
      <c r="D367" s="224"/>
      <c r="E367" s="225"/>
      <c r="F367" s="226"/>
      <c r="G367" s="226">
        <f>SUMIF(AG368:AG379,"&lt;&gt;NOR",G368:G379)</f>
        <v>0</v>
      </c>
      <c r="H367" s="226"/>
      <c r="I367" s="226">
        <f>SUM(I368:I379)</f>
        <v>0</v>
      </c>
      <c r="J367" s="226"/>
      <c r="K367" s="226">
        <f>SUM(K368:K379)</f>
        <v>0</v>
      </c>
      <c r="L367" s="226"/>
      <c r="M367" s="226">
        <f>SUM(M368:M379)</f>
        <v>0</v>
      </c>
      <c r="N367" s="225"/>
      <c r="O367" s="225">
        <f>SUM(O368:O379)</f>
        <v>0.04</v>
      </c>
      <c r="P367" s="225"/>
      <c r="Q367" s="225">
        <f>SUM(Q368:Q379)</f>
        <v>0.03</v>
      </c>
      <c r="R367" s="226"/>
      <c r="S367" s="226"/>
      <c r="T367" s="227"/>
      <c r="U367" s="221"/>
      <c r="V367" s="221">
        <f>SUM(V368:V379)</f>
        <v>5.0000000000000009</v>
      </c>
      <c r="W367" s="221"/>
      <c r="X367" s="221"/>
      <c r="Y367" s="221"/>
      <c r="AG367" t="s">
        <v>136</v>
      </c>
    </row>
    <row r="368" spans="1:60" ht="22.5" outlineLevel="1" x14ac:dyDescent="0.2">
      <c r="A368" s="229">
        <v>85</v>
      </c>
      <c r="B368" s="230" t="s">
        <v>590</v>
      </c>
      <c r="C368" s="247" t="s">
        <v>591</v>
      </c>
      <c r="D368" s="231" t="s">
        <v>386</v>
      </c>
      <c r="E368" s="232">
        <v>4</v>
      </c>
      <c r="F368" s="233"/>
      <c r="G368" s="234">
        <f>ROUND(E368*F368,2)</f>
        <v>0</v>
      </c>
      <c r="H368" s="233"/>
      <c r="I368" s="234">
        <f>ROUND(E368*H368,2)</f>
        <v>0</v>
      </c>
      <c r="J368" s="233"/>
      <c r="K368" s="234">
        <f>ROUND(E368*J368,2)</f>
        <v>0</v>
      </c>
      <c r="L368" s="234">
        <v>21</v>
      </c>
      <c r="M368" s="234">
        <f>G368*(1+L368/100)</f>
        <v>0</v>
      </c>
      <c r="N368" s="232">
        <v>3.1199999999999999E-3</v>
      </c>
      <c r="O368" s="232">
        <f>ROUND(E368*N368,2)</f>
        <v>0.01</v>
      </c>
      <c r="P368" s="232">
        <v>0</v>
      </c>
      <c r="Q368" s="232">
        <f>ROUND(E368*P368,2)</f>
        <v>0</v>
      </c>
      <c r="R368" s="234" t="s">
        <v>588</v>
      </c>
      <c r="S368" s="234" t="s">
        <v>140</v>
      </c>
      <c r="T368" s="235" t="s">
        <v>140</v>
      </c>
      <c r="U368" s="220">
        <v>0.29399999999999998</v>
      </c>
      <c r="V368" s="220">
        <f>ROUND(E368*U368,2)</f>
        <v>1.18</v>
      </c>
      <c r="W368" s="220"/>
      <c r="X368" s="220" t="s">
        <v>174</v>
      </c>
      <c r="Y368" s="220" t="s">
        <v>143</v>
      </c>
      <c r="Z368" s="210"/>
      <c r="AA368" s="210"/>
      <c r="AB368" s="210"/>
      <c r="AC368" s="210"/>
      <c r="AD368" s="210"/>
      <c r="AE368" s="210"/>
      <c r="AF368" s="210"/>
      <c r="AG368" s="210" t="s">
        <v>585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2" x14ac:dyDescent="0.2">
      <c r="A369" s="217"/>
      <c r="B369" s="218"/>
      <c r="C369" s="262" t="s">
        <v>894</v>
      </c>
      <c r="D369" s="254"/>
      <c r="E369" s="255">
        <v>4</v>
      </c>
      <c r="F369" s="220"/>
      <c r="G369" s="220"/>
      <c r="H369" s="220"/>
      <c r="I369" s="220"/>
      <c r="J369" s="220"/>
      <c r="K369" s="220"/>
      <c r="L369" s="220"/>
      <c r="M369" s="220"/>
      <c r="N369" s="219"/>
      <c r="O369" s="219"/>
      <c r="P369" s="219"/>
      <c r="Q369" s="219"/>
      <c r="R369" s="220"/>
      <c r="S369" s="220"/>
      <c r="T369" s="220"/>
      <c r="U369" s="220"/>
      <c r="V369" s="220"/>
      <c r="W369" s="220"/>
      <c r="X369" s="220"/>
      <c r="Y369" s="220"/>
      <c r="Z369" s="210"/>
      <c r="AA369" s="210"/>
      <c r="AB369" s="210"/>
      <c r="AC369" s="210"/>
      <c r="AD369" s="210"/>
      <c r="AE369" s="210"/>
      <c r="AF369" s="210"/>
      <c r="AG369" s="210" t="s">
        <v>214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ht="22.5" outlineLevel="1" x14ac:dyDescent="0.2">
      <c r="A370" s="229">
        <v>86</v>
      </c>
      <c r="B370" s="230" t="s">
        <v>593</v>
      </c>
      <c r="C370" s="247" t="s">
        <v>594</v>
      </c>
      <c r="D370" s="231" t="s">
        <v>386</v>
      </c>
      <c r="E370" s="232">
        <v>8</v>
      </c>
      <c r="F370" s="233"/>
      <c r="G370" s="234">
        <f>ROUND(E370*F370,2)</f>
        <v>0</v>
      </c>
      <c r="H370" s="233"/>
      <c r="I370" s="234">
        <f>ROUND(E370*H370,2)</f>
        <v>0</v>
      </c>
      <c r="J370" s="233"/>
      <c r="K370" s="234">
        <f>ROUND(E370*J370,2)</f>
        <v>0</v>
      </c>
      <c r="L370" s="234">
        <v>21</v>
      </c>
      <c r="M370" s="234">
        <f>G370*(1+L370/100)</f>
        <v>0</v>
      </c>
      <c r="N370" s="232">
        <v>3.4499999999999999E-3</v>
      </c>
      <c r="O370" s="232">
        <f>ROUND(E370*N370,2)</f>
        <v>0.03</v>
      </c>
      <c r="P370" s="232">
        <v>0</v>
      </c>
      <c r="Q370" s="232">
        <f>ROUND(E370*P370,2)</f>
        <v>0</v>
      </c>
      <c r="R370" s="234" t="s">
        <v>588</v>
      </c>
      <c r="S370" s="234" t="s">
        <v>140</v>
      </c>
      <c r="T370" s="235" t="s">
        <v>140</v>
      </c>
      <c r="U370" s="220">
        <v>0.35599999999999998</v>
      </c>
      <c r="V370" s="220">
        <f>ROUND(E370*U370,2)</f>
        <v>2.85</v>
      </c>
      <c r="W370" s="220"/>
      <c r="X370" s="220" t="s">
        <v>174</v>
      </c>
      <c r="Y370" s="220" t="s">
        <v>143</v>
      </c>
      <c r="Z370" s="210"/>
      <c r="AA370" s="210"/>
      <c r="AB370" s="210"/>
      <c r="AC370" s="210"/>
      <c r="AD370" s="210"/>
      <c r="AE370" s="210"/>
      <c r="AF370" s="210"/>
      <c r="AG370" s="210" t="s">
        <v>585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2" x14ac:dyDescent="0.2">
      <c r="A371" s="217"/>
      <c r="B371" s="218"/>
      <c r="C371" s="262" t="s">
        <v>895</v>
      </c>
      <c r="D371" s="254"/>
      <c r="E371" s="255">
        <v>4</v>
      </c>
      <c r="F371" s="220"/>
      <c r="G371" s="220"/>
      <c r="H371" s="220"/>
      <c r="I371" s="220"/>
      <c r="J371" s="220"/>
      <c r="K371" s="220"/>
      <c r="L371" s="220"/>
      <c r="M371" s="220"/>
      <c r="N371" s="219"/>
      <c r="O371" s="219"/>
      <c r="P371" s="219"/>
      <c r="Q371" s="219"/>
      <c r="R371" s="220"/>
      <c r="S371" s="220"/>
      <c r="T371" s="220"/>
      <c r="U371" s="220"/>
      <c r="V371" s="220"/>
      <c r="W371" s="220"/>
      <c r="X371" s="220"/>
      <c r="Y371" s="220"/>
      <c r="Z371" s="210"/>
      <c r="AA371" s="210"/>
      <c r="AB371" s="210"/>
      <c r="AC371" s="210"/>
      <c r="AD371" s="210"/>
      <c r="AE371" s="210"/>
      <c r="AF371" s="210"/>
      <c r="AG371" s="210" t="s">
        <v>214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3" x14ac:dyDescent="0.2">
      <c r="A372" s="217"/>
      <c r="B372" s="218"/>
      <c r="C372" s="262" t="s">
        <v>896</v>
      </c>
      <c r="D372" s="254"/>
      <c r="E372" s="255">
        <v>4</v>
      </c>
      <c r="F372" s="220"/>
      <c r="G372" s="220"/>
      <c r="H372" s="220"/>
      <c r="I372" s="220"/>
      <c r="J372" s="220"/>
      <c r="K372" s="220"/>
      <c r="L372" s="220"/>
      <c r="M372" s="220"/>
      <c r="N372" s="219"/>
      <c r="O372" s="219"/>
      <c r="P372" s="219"/>
      <c r="Q372" s="219"/>
      <c r="R372" s="220"/>
      <c r="S372" s="220"/>
      <c r="T372" s="220"/>
      <c r="U372" s="220"/>
      <c r="V372" s="220"/>
      <c r="W372" s="220"/>
      <c r="X372" s="220"/>
      <c r="Y372" s="220"/>
      <c r="Z372" s="210"/>
      <c r="AA372" s="210"/>
      <c r="AB372" s="210"/>
      <c r="AC372" s="210"/>
      <c r="AD372" s="210"/>
      <c r="AE372" s="210"/>
      <c r="AF372" s="210"/>
      <c r="AG372" s="210" t="s">
        <v>214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">
      <c r="A373" s="229">
        <v>87</v>
      </c>
      <c r="B373" s="230" t="s">
        <v>596</v>
      </c>
      <c r="C373" s="247" t="s">
        <v>597</v>
      </c>
      <c r="D373" s="231" t="s">
        <v>386</v>
      </c>
      <c r="E373" s="232">
        <v>4</v>
      </c>
      <c r="F373" s="233"/>
      <c r="G373" s="234">
        <f>ROUND(E373*F373,2)</f>
        <v>0</v>
      </c>
      <c r="H373" s="233"/>
      <c r="I373" s="234">
        <f>ROUND(E373*H373,2)</f>
        <v>0</v>
      </c>
      <c r="J373" s="233"/>
      <c r="K373" s="234">
        <f>ROUND(E373*J373,2)</f>
        <v>0</v>
      </c>
      <c r="L373" s="234">
        <v>21</v>
      </c>
      <c r="M373" s="234">
        <f>G373*(1+L373/100)</f>
        <v>0</v>
      </c>
      <c r="N373" s="232">
        <v>0</v>
      </c>
      <c r="O373" s="232">
        <f>ROUND(E373*N373,2)</f>
        <v>0</v>
      </c>
      <c r="P373" s="232">
        <v>2.2599999999999999E-3</v>
      </c>
      <c r="Q373" s="232">
        <f>ROUND(E373*P373,2)</f>
        <v>0.01</v>
      </c>
      <c r="R373" s="234" t="s">
        <v>588</v>
      </c>
      <c r="S373" s="234" t="s">
        <v>140</v>
      </c>
      <c r="T373" s="235" t="s">
        <v>140</v>
      </c>
      <c r="U373" s="220">
        <v>5.7500000000000002E-2</v>
      </c>
      <c r="V373" s="220">
        <f>ROUND(E373*U373,2)</f>
        <v>0.23</v>
      </c>
      <c r="W373" s="220"/>
      <c r="X373" s="220" t="s">
        <v>174</v>
      </c>
      <c r="Y373" s="220" t="s">
        <v>143</v>
      </c>
      <c r="Z373" s="210"/>
      <c r="AA373" s="210"/>
      <c r="AB373" s="210"/>
      <c r="AC373" s="210"/>
      <c r="AD373" s="210"/>
      <c r="AE373" s="210"/>
      <c r="AF373" s="210"/>
      <c r="AG373" s="210" t="s">
        <v>585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2" x14ac:dyDescent="0.2">
      <c r="A374" s="217"/>
      <c r="B374" s="218"/>
      <c r="C374" s="262" t="s">
        <v>894</v>
      </c>
      <c r="D374" s="254"/>
      <c r="E374" s="255">
        <v>4</v>
      </c>
      <c r="F374" s="220"/>
      <c r="G374" s="220"/>
      <c r="H374" s="220"/>
      <c r="I374" s="220"/>
      <c r="J374" s="220"/>
      <c r="K374" s="220"/>
      <c r="L374" s="220"/>
      <c r="M374" s="220"/>
      <c r="N374" s="219"/>
      <c r="O374" s="219"/>
      <c r="P374" s="219"/>
      <c r="Q374" s="219"/>
      <c r="R374" s="220"/>
      <c r="S374" s="220"/>
      <c r="T374" s="220"/>
      <c r="U374" s="220"/>
      <c r="V374" s="220"/>
      <c r="W374" s="220"/>
      <c r="X374" s="220"/>
      <c r="Y374" s="220"/>
      <c r="Z374" s="210"/>
      <c r="AA374" s="210"/>
      <c r="AB374" s="210"/>
      <c r="AC374" s="210"/>
      <c r="AD374" s="210"/>
      <c r="AE374" s="210"/>
      <c r="AF374" s="210"/>
      <c r="AG374" s="210" t="s">
        <v>214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">
      <c r="A375" s="229">
        <v>88</v>
      </c>
      <c r="B375" s="230" t="s">
        <v>598</v>
      </c>
      <c r="C375" s="247" t="s">
        <v>599</v>
      </c>
      <c r="D375" s="231" t="s">
        <v>386</v>
      </c>
      <c r="E375" s="232">
        <v>8</v>
      </c>
      <c r="F375" s="233"/>
      <c r="G375" s="234">
        <f>ROUND(E375*F375,2)</f>
        <v>0</v>
      </c>
      <c r="H375" s="233"/>
      <c r="I375" s="234">
        <f>ROUND(E375*H375,2)</f>
        <v>0</v>
      </c>
      <c r="J375" s="233"/>
      <c r="K375" s="234">
        <f>ROUND(E375*J375,2)</f>
        <v>0</v>
      </c>
      <c r="L375" s="234">
        <v>21</v>
      </c>
      <c r="M375" s="234">
        <f>G375*(1+L375/100)</f>
        <v>0</v>
      </c>
      <c r="N375" s="232">
        <v>0</v>
      </c>
      <c r="O375" s="232">
        <f>ROUND(E375*N375,2)</f>
        <v>0</v>
      </c>
      <c r="P375" s="232">
        <v>2.8500000000000001E-3</v>
      </c>
      <c r="Q375" s="232">
        <f>ROUND(E375*P375,2)</f>
        <v>0.02</v>
      </c>
      <c r="R375" s="234" t="s">
        <v>588</v>
      </c>
      <c r="S375" s="234" t="s">
        <v>140</v>
      </c>
      <c r="T375" s="235" t="s">
        <v>140</v>
      </c>
      <c r="U375" s="220">
        <v>6.9000000000000006E-2</v>
      </c>
      <c r="V375" s="220">
        <f>ROUND(E375*U375,2)</f>
        <v>0.55000000000000004</v>
      </c>
      <c r="W375" s="220"/>
      <c r="X375" s="220" t="s">
        <v>174</v>
      </c>
      <c r="Y375" s="220" t="s">
        <v>143</v>
      </c>
      <c r="Z375" s="210"/>
      <c r="AA375" s="210"/>
      <c r="AB375" s="210"/>
      <c r="AC375" s="210"/>
      <c r="AD375" s="210"/>
      <c r="AE375" s="210"/>
      <c r="AF375" s="210"/>
      <c r="AG375" s="210" t="s">
        <v>585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2" x14ac:dyDescent="0.2">
      <c r="A376" s="217"/>
      <c r="B376" s="218"/>
      <c r="C376" s="262" t="s">
        <v>895</v>
      </c>
      <c r="D376" s="254"/>
      <c r="E376" s="255">
        <v>4</v>
      </c>
      <c r="F376" s="220"/>
      <c r="G376" s="220"/>
      <c r="H376" s="220"/>
      <c r="I376" s="220"/>
      <c r="J376" s="220"/>
      <c r="K376" s="220"/>
      <c r="L376" s="220"/>
      <c r="M376" s="220"/>
      <c r="N376" s="219"/>
      <c r="O376" s="219"/>
      <c r="P376" s="219"/>
      <c r="Q376" s="219"/>
      <c r="R376" s="220"/>
      <c r="S376" s="220"/>
      <c r="T376" s="220"/>
      <c r="U376" s="220"/>
      <c r="V376" s="220"/>
      <c r="W376" s="220"/>
      <c r="X376" s="220"/>
      <c r="Y376" s="220"/>
      <c r="Z376" s="210"/>
      <c r="AA376" s="210"/>
      <c r="AB376" s="210"/>
      <c r="AC376" s="210"/>
      <c r="AD376" s="210"/>
      <c r="AE376" s="210"/>
      <c r="AF376" s="210"/>
      <c r="AG376" s="210" t="s">
        <v>214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">
      <c r="A377" s="217"/>
      <c r="B377" s="218"/>
      <c r="C377" s="262" t="s">
        <v>896</v>
      </c>
      <c r="D377" s="254"/>
      <c r="E377" s="255">
        <v>4</v>
      </c>
      <c r="F377" s="220"/>
      <c r="G377" s="220"/>
      <c r="H377" s="220"/>
      <c r="I377" s="220"/>
      <c r="J377" s="220"/>
      <c r="K377" s="220"/>
      <c r="L377" s="220"/>
      <c r="M377" s="220"/>
      <c r="N377" s="219"/>
      <c r="O377" s="219"/>
      <c r="P377" s="219"/>
      <c r="Q377" s="219"/>
      <c r="R377" s="220"/>
      <c r="S377" s="220"/>
      <c r="T377" s="220"/>
      <c r="U377" s="220"/>
      <c r="V377" s="220"/>
      <c r="W377" s="220"/>
      <c r="X377" s="220"/>
      <c r="Y377" s="220"/>
      <c r="Z377" s="210"/>
      <c r="AA377" s="210"/>
      <c r="AB377" s="210"/>
      <c r="AC377" s="210"/>
      <c r="AD377" s="210"/>
      <c r="AE377" s="210"/>
      <c r="AF377" s="210"/>
      <c r="AG377" s="210" t="s">
        <v>214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">
      <c r="A378" s="229">
        <v>89</v>
      </c>
      <c r="B378" s="230" t="s">
        <v>600</v>
      </c>
      <c r="C378" s="247" t="s">
        <v>601</v>
      </c>
      <c r="D378" s="231" t="s">
        <v>333</v>
      </c>
      <c r="E378" s="232">
        <v>4.0079999999999998E-2</v>
      </c>
      <c r="F378" s="233"/>
      <c r="G378" s="234">
        <f>ROUND(E378*F378,2)</f>
        <v>0</v>
      </c>
      <c r="H378" s="233"/>
      <c r="I378" s="234">
        <f>ROUND(E378*H378,2)</f>
        <v>0</v>
      </c>
      <c r="J378" s="233"/>
      <c r="K378" s="234">
        <f>ROUND(E378*J378,2)</f>
        <v>0</v>
      </c>
      <c r="L378" s="234">
        <v>21</v>
      </c>
      <c r="M378" s="234">
        <f>G378*(1+L378/100)</f>
        <v>0</v>
      </c>
      <c r="N378" s="232">
        <v>0</v>
      </c>
      <c r="O378" s="232">
        <f>ROUND(E378*N378,2)</f>
        <v>0</v>
      </c>
      <c r="P378" s="232">
        <v>0</v>
      </c>
      <c r="Q378" s="232">
        <f>ROUND(E378*P378,2)</f>
        <v>0</v>
      </c>
      <c r="R378" s="234" t="s">
        <v>588</v>
      </c>
      <c r="S378" s="234" t="s">
        <v>140</v>
      </c>
      <c r="T378" s="235" t="s">
        <v>140</v>
      </c>
      <c r="U378" s="220">
        <v>4.7370000000000001</v>
      </c>
      <c r="V378" s="220">
        <f>ROUND(E378*U378,2)</f>
        <v>0.19</v>
      </c>
      <c r="W378" s="220"/>
      <c r="X378" s="220" t="s">
        <v>174</v>
      </c>
      <c r="Y378" s="220" t="s">
        <v>143</v>
      </c>
      <c r="Z378" s="210"/>
      <c r="AA378" s="210"/>
      <c r="AB378" s="210"/>
      <c r="AC378" s="210"/>
      <c r="AD378" s="210"/>
      <c r="AE378" s="210"/>
      <c r="AF378" s="210"/>
      <c r="AG378" s="210" t="s">
        <v>585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2" x14ac:dyDescent="0.2">
      <c r="A379" s="217"/>
      <c r="B379" s="218"/>
      <c r="C379" s="261" t="s">
        <v>602</v>
      </c>
      <c r="D379" s="260"/>
      <c r="E379" s="260"/>
      <c r="F379" s="260"/>
      <c r="G379" s="260"/>
      <c r="H379" s="220"/>
      <c r="I379" s="220"/>
      <c r="J379" s="220"/>
      <c r="K379" s="220"/>
      <c r="L379" s="220"/>
      <c r="M379" s="220"/>
      <c r="N379" s="219"/>
      <c r="O379" s="219"/>
      <c r="P379" s="219"/>
      <c r="Q379" s="219"/>
      <c r="R379" s="220"/>
      <c r="S379" s="220"/>
      <c r="T379" s="220"/>
      <c r="U379" s="220"/>
      <c r="V379" s="220"/>
      <c r="W379" s="220"/>
      <c r="X379" s="220"/>
      <c r="Y379" s="220"/>
      <c r="Z379" s="210"/>
      <c r="AA379" s="210"/>
      <c r="AB379" s="210"/>
      <c r="AC379" s="210"/>
      <c r="AD379" s="210"/>
      <c r="AE379" s="210"/>
      <c r="AF379" s="210"/>
      <c r="AG379" s="210" t="s">
        <v>212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x14ac:dyDescent="0.2">
      <c r="A380" s="222" t="s">
        <v>135</v>
      </c>
      <c r="B380" s="223" t="s">
        <v>102</v>
      </c>
      <c r="C380" s="246" t="s">
        <v>103</v>
      </c>
      <c r="D380" s="224"/>
      <c r="E380" s="225"/>
      <c r="F380" s="226"/>
      <c r="G380" s="226">
        <f>SUMIF(AG381:AG391,"&lt;&gt;NOR",G381:G391)</f>
        <v>0</v>
      </c>
      <c r="H380" s="226"/>
      <c r="I380" s="226">
        <f>SUM(I381:I391)</f>
        <v>0</v>
      </c>
      <c r="J380" s="226"/>
      <c r="K380" s="226">
        <f>SUM(K381:K391)</f>
        <v>0</v>
      </c>
      <c r="L380" s="226"/>
      <c r="M380" s="226">
        <f>SUM(M381:M391)</f>
        <v>0</v>
      </c>
      <c r="N380" s="225"/>
      <c r="O380" s="225">
        <f>SUM(O381:O391)</f>
        <v>7.18</v>
      </c>
      <c r="P380" s="225"/>
      <c r="Q380" s="225">
        <f>SUM(Q381:Q391)</f>
        <v>0</v>
      </c>
      <c r="R380" s="226"/>
      <c r="S380" s="226"/>
      <c r="T380" s="227"/>
      <c r="U380" s="221"/>
      <c r="V380" s="221">
        <f>SUM(V381:V391)</f>
        <v>31.409999999999997</v>
      </c>
      <c r="W380" s="221"/>
      <c r="X380" s="221"/>
      <c r="Y380" s="221"/>
      <c r="AG380" t="s">
        <v>136</v>
      </c>
    </row>
    <row r="381" spans="1:60" outlineLevel="1" x14ac:dyDescent="0.2">
      <c r="A381" s="239">
        <v>90</v>
      </c>
      <c r="B381" s="240" t="s">
        <v>603</v>
      </c>
      <c r="C381" s="250" t="s">
        <v>604</v>
      </c>
      <c r="D381" s="241" t="s">
        <v>386</v>
      </c>
      <c r="E381" s="242">
        <v>10</v>
      </c>
      <c r="F381" s="243"/>
      <c r="G381" s="244">
        <f>ROUND(E381*F381,2)</f>
        <v>0</v>
      </c>
      <c r="H381" s="243"/>
      <c r="I381" s="244">
        <f>ROUND(E381*H381,2)</f>
        <v>0</v>
      </c>
      <c r="J381" s="243"/>
      <c r="K381" s="244">
        <f>ROUND(E381*J381,2)</f>
        <v>0</v>
      </c>
      <c r="L381" s="244">
        <v>21</v>
      </c>
      <c r="M381" s="244">
        <f>G381*(1+L381/100)</f>
        <v>0</v>
      </c>
      <c r="N381" s="242">
        <v>0</v>
      </c>
      <c r="O381" s="242">
        <f>ROUND(E381*N381,2)</f>
        <v>0</v>
      </c>
      <c r="P381" s="242">
        <v>0</v>
      </c>
      <c r="Q381" s="242">
        <f>ROUND(E381*P381,2)</f>
        <v>0</v>
      </c>
      <c r="R381" s="244"/>
      <c r="S381" s="244" t="s">
        <v>140</v>
      </c>
      <c r="T381" s="245" t="s">
        <v>140</v>
      </c>
      <c r="U381" s="220">
        <v>0.13552</v>
      </c>
      <c r="V381" s="220">
        <f>ROUND(E381*U381,2)</f>
        <v>1.36</v>
      </c>
      <c r="W381" s="220"/>
      <c r="X381" s="220" t="s">
        <v>174</v>
      </c>
      <c r="Y381" s="220" t="s">
        <v>143</v>
      </c>
      <c r="Z381" s="210"/>
      <c r="AA381" s="210"/>
      <c r="AB381" s="210"/>
      <c r="AC381" s="210"/>
      <c r="AD381" s="210"/>
      <c r="AE381" s="210"/>
      <c r="AF381" s="210"/>
      <c r="AG381" s="210" t="s">
        <v>175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">
      <c r="A382" s="239">
        <v>91</v>
      </c>
      <c r="B382" s="240" t="s">
        <v>605</v>
      </c>
      <c r="C382" s="250" t="s">
        <v>606</v>
      </c>
      <c r="D382" s="241" t="s">
        <v>386</v>
      </c>
      <c r="E382" s="242">
        <v>25</v>
      </c>
      <c r="F382" s="243"/>
      <c r="G382" s="244">
        <f>ROUND(E382*F382,2)</f>
        <v>0</v>
      </c>
      <c r="H382" s="243"/>
      <c r="I382" s="244">
        <f>ROUND(E382*H382,2)</f>
        <v>0</v>
      </c>
      <c r="J382" s="243"/>
      <c r="K382" s="244">
        <f>ROUND(E382*J382,2)</f>
        <v>0</v>
      </c>
      <c r="L382" s="244">
        <v>21</v>
      </c>
      <c r="M382" s="244">
        <f>G382*(1+L382/100)</f>
        <v>0</v>
      </c>
      <c r="N382" s="242">
        <v>0</v>
      </c>
      <c r="O382" s="242">
        <f>ROUND(E382*N382,2)</f>
        <v>0</v>
      </c>
      <c r="P382" s="242">
        <v>0</v>
      </c>
      <c r="Q382" s="242">
        <f>ROUND(E382*P382,2)</f>
        <v>0</v>
      </c>
      <c r="R382" s="244"/>
      <c r="S382" s="244" t="s">
        <v>140</v>
      </c>
      <c r="T382" s="245" t="s">
        <v>140</v>
      </c>
      <c r="U382" s="220">
        <v>0.29039999999999999</v>
      </c>
      <c r="V382" s="220">
        <f>ROUND(E382*U382,2)</f>
        <v>7.26</v>
      </c>
      <c r="W382" s="220"/>
      <c r="X382" s="220" t="s">
        <v>174</v>
      </c>
      <c r="Y382" s="220" t="s">
        <v>143</v>
      </c>
      <c r="Z382" s="210"/>
      <c r="AA382" s="210"/>
      <c r="AB382" s="210"/>
      <c r="AC382" s="210"/>
      <c r="AD382" s="210"/>
      <c r="AE382" s="210"/>
      <c r="AF382" s="210"/>
      <c r="AG382" s="210" t="s">
        <v>175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">
      <c r="A383" s="239">
        <v>92</v>
      </c>
      <c r="B383" s="240" t="s">
        <v>607</v>
      </c>
      <c r="C383" s="250" t="s">
        <v>608</v>
      </c>
      <c r="D383" s="241" t="s">
        <v>386</v>
      </c>
      <c r="E383" s="242">
        <v>35</v>
      </c>
      <c r="F383" s="243"/>
      <c r="G383" s="244">
        <f>ROUND(E383*F383,2)</f>
        <v>0</v>
      </c>
      <c r="H383" s="243"/>
      <c r="I383" s="244">
        <f>ROUND(E383*H383,2)</f>
        <v>0</v>
      </c>
      <c r="J383" s="243"/>
      <c r="K383" s="244">
        <f>ROUND(E383*J383,2)</f>
        <v>0</v>
      </c>
      <c r="L383" s="244">
        <v>21</v>
      </c>
      <c r="M383" s="244">
        <f>G383*(1+L383/100)</f>
        <v>0</v>
      </c>
      <c r="N383" s="242">
        <v>0.20474999999999999</v>
      </c>
      <c r="O383" s="242">
        <f>ROUND(E383*N383,2)</f>
        <v>7.17</v>
      </c>
      <c r="P383" s="242">
        <v>0</v>
      </c>
      <c r="Q383" s="242">
        <f>ROUND(E383*P383,2)</f>
        <v>0</v>
      </c>
      <c r="R383" s="244"/>
      <c r="S383" s="244" t="s">
        <v>140</v>
      </c>
      <c r="T383" s="245" t="s">
        <v>140</v>
      </c>
      <c r="U383" s="220">
        <v>9.8000000000000004E-2</v>
      </c>
      <c r="V383" s="220">
        <f>ROUND(E383*U383,2)</f>
        <v>3.43</v>
      </c>
      <c r="W383" s="220"/>
      <c r="X383" s="220" t="s">
        <v>174</v>
      </c>
      <c r="Y383" s="220" t="s">
        <v>143</v>
      </c>
      <c r="Z383" s="210"/>
      <c r="AA383" s="210"/>
      <c r="AB383" s="210"/>
      <c r="AC383" s="210"/>
      <c r="AD383" s="210"/>
      <c r="AE383" s="210"/>
      <c r="AF383" s="210"/>
      <c r="AG383" s="210" t="s">
        <v>175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">
      <c r="A384" s="239">
        <v>93</v>
      </c>
      <c r="B384" s="240" t="s">
        <v>609</v>
      </c>
      <c r="C384" s="250" t="s">
        <v>610</v>
      </c>
      <c r="D384" s="241" t="s">
        <v>386</v>
      </c>
      <c r="E384" s="242">
        <v>35</v>
      </c>
      <c r="F384" s="243"/>
      <c r="G384" s="244">
        <f>ROUND(E384*F384,2)</f>
        <v>0</v>
      </c>
      <c r="H384" s="243"/>
      <c r="I384" s="244">
        <f>ROUND(E384*H384,2)</f>
        <v>0</v>
      </c>
      <c r="J384" s="243"/>
      <c r="K384" s="244">
        <f>ROUND(E384*J384,2)</f>
        <v>0</v>
      </c>
      <c r="L384" s="244">
        <v>21</v>
      </c>
      <c r="M384" s="244">
        <f>G384*(1+L384/100)</f>
        <v>0</v>
      </c>
      <c r="N384" s="242">
        <v>6.0000000000000002E-5</v>
      </c>
      <c r="O384" s="242">
        <f>ROUND(E384*N384,2)</f>
        <v>0</v>
      </c>
      <c r="P384" s="242">
        <v>0</v>
      </c>
      <c r="Q384" s="242">
        <f>ROUND(E384*P384,2)</f>
        <v>0</v>
      </c>
      <c r="R384" s="244"/>
      <c r="S384" s="244" t="s">
        <v>140</v>
      </c>
      <c r="T384" s="245" t="s">
        <v>140</v>
      </c>
      <c r="U384" s="220">
        <v>2.5999999999999999E-2</v>
      </c>
      <c r="V384" s="220">
        <f>ROUND(E384*U384,2)</f>
        <v>0.91</v>
      </c>
      <c r="W384" s="220"/>
      <c r="X384" s="220" t="s">
        <v>174</v>
      </c>
      <c r="Y384" s="220" t="s">
        <v>143</v>
      </c>
      <c r="Z384" s="210"/>
      <c r="AA384" s="210"/>
      <c r="AB384" s="210"/>
      <c r="AC384" s="210"/>
      <c r="AD384" s="210"/>
      <c r="AE384" s="210"/>
      <c r="AF384" s="210"/>
      <c r="AG384" s="210" t="s">
        <v>175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">
      <c r="A385" s="239">
        <v>94</v>
      </c>
      <c r="B385" s="240" t="s">
        <v>611</v>
      </c>
      <c r="C385" s="250" t="s">
        <v>612</v>
      </c>
      <c r="D385" s="241" t="s">
        <v>386</v>
      </c>
      <c r="E385" s="242">
        <v>10</v>
      </c>
      <c r="F385" s="243"/>
      <c r="G385" s="244">
        <f>ROUND(E385*F385,2)</f>
        <v>0</v>
      </c>
      <c r="H385" s="243"/>
      <c r="I385" s="244">
        <f>ROUND(E385*H385,2)</f>
        <v>0</v>
      </c>
      <c r="J385" s="243"/>
      <c r="K385" s="244">
        <f>ROUND(E385*J385,2)</f>
        <v>0</v>
      </c>
      <c r="L385" s="244">
        <v>21</v>
      </c>
      <c r="M385" s="244">
        <f>G385*(1+L385/100)</f>
        <v>0</v>
      </c>
      <c r="N385" s="242">
        <v>0</v>
      </c>
      <c r="O385" s="242">
        <f>ROUND(E385*N385,2)</f>
        <v>0</v>
      </c>
      <c r="P385" s="242">
        <v>0</v>
      </c>
      <c r="Q385" s="242">
        <f>ROUND(E385*P385,2)</f>
        <v>0</v>
      </c>
      <c r="R385" s="244"/>
      <c r="S385" s="244" t="s">
        <v>140</v>
      </c>
      <c r="T385" s="245" t="s">
        <v>140</v>
      </c>
      <c r="U385" s="220">
        <v>0.16200000000000001</v>
      </c>
      <c r="V385" s="220">
        <f>ROUND(E385*U385,2)</f>
        <v>1.62</v>
      </c>
      <c r="W385" s="220"/>
      <c r="X385" s="220" t="s">
        <v>174</v>
      </c>
      <c r="Y385" s="220" t="s">
        <v>143</v>
      </c>
      <c r="Z385" s="210"/>
      <c r="AA385" s="210"/>
      <c r="AB385" s="210"/>
      <c r="AC385" s="210"/>
      <c r="AD385" s="210"/>
      <c r="AE385" s="210"/>
      <c r="AF385" s="210"/>
      <c r="AG385" s="210" t="s">
        <v>175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">
      <c r="A386" s="239">
        <v>95</v>
      </c>
      <c r="B386" s="240" t="s">
        <v>613</v>
      </c>
      <c r="C386" s="250" t="s">
        <v>614</v>
      </c>
      <c r="D386" s="241" t="s">
        <v>386</v>
      </c>
      <c r="E386" s="242">
        <v>25</v>
      </c>
      <c r="F386" s="243"/>
      <c r="G386" s="244">
        <f>ROUND(E386*F386,2)</f>
        <v>0</v>
      </c>
      <c r="H386" s="243"/>
      <c r="I386" s="244">
        <f>ROUND(E386*H386,2)</f>
        <v>0</v>
      </c>
      <c r="J386" s="243"/>
      <c r="K386" s="244">
        <f>ROUND(E386*J386,2)</f>
        <v>0</v>
      </c>
      <c r="L386" s="244">
        <v>21</v>
      </c>
      <c r="M386" s="244">
        <f>G386*(1+L386/100)</f>
        <v>0</v>
      </c>
      <c r="N386" s="242">
        <v>0</v>
      </c>
      <c r="O386" s="242">
        <f>ROUND(E386*N386,2)</f>
        <v>0</v>
      </c>
      <c r="P386" s="242">
        <v>0</v>
      </c>
      <c r="Q386" s="242">
        <f>ROUND(E386*P386,2)</f>
        <v>0</v>
      </c>
      <c r="R386" s="244"/>
      <c r="S386" s="244" t="s">
        <v>140</v>
      </c>
      <c r="T386" s="245" t="s">
        <v>140</v>
      </c>
      <c r="U386" s="220">
        <v>0.34699999999999998</v>
      </c>
      <c r="V386" s="220">
        <f>ROUND(E386*U386,2)</f>
        <v>8.68</v>
      </c>
      <c r="W386" s="220"/>
      <c r="X386" s="220" t="s">
        <v>174</v>
      </c>
      <c r="Y386" s="220" t="s">
        <v>143</v>
      </c>
      <c r="Z386" s="210"/>
      <c r="AA386" s="210"/>
      <c r="AB386" s="210"/>
      <c r="AC386" s="210"/>
      <c r="AD386" s="210"/>
      <c r="AE386" s="210"/>
      <c r="AF386" s="210"/>
      <c r="AG386" s="210" t="s">
        <v>175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">
      <c r="A387" s="239">
        <v>96</v>
      </c>
      <c r="B387" s="240" t="s">
        <v>615</v>
      </c>
      <c r="C387" s="250" t="s">
        <v>616</v>
      </c>
      <c r="D387" s="241" t="s">
        <v>263</v>
      </c>
      <c r="E387" s="242">
        <v>35</v>
      </c>
      <c r="F387" s="243"/>
      <c r="G387" s="244">
        <f>ROUND(E387*F387,2)</f>
        <v>0</v>
      </c>
      <c r="H387" s="243"/>
      <c r="I387" s="244">
        <f>ROUND(E387*H387,2)</f>
        <v>0</v>
      </c>
      <c r="J387" s="243"/>
      <c r="K387" s="244">
        <f>ROUND(E387*J387,2)</f>
        <v>0</v>
      </c>
      <c r="L387" s="244">
        <v>21</v>
      </c>
      <c r="M387" s="244">
        <f>G387*(1+L387/100)</f>
        <v>0</v>
      </c>
      <c r="N387" s="242">
        <v>0</v>
      </c>
      <c r="O387" s="242">
        <f>ROUND(E387*N387,2)</f>
        <v>0</v>
      </c>
      <c r="P387" s="242">
        <v>0</v>
      </c>
      <c r="Q387" s="242">
        <f>ROUND(E387*P387,2)</f>
        <v>0</v>
      </c>
      <c r="R387" s="244"/>
      <c r="S387" s="244" t="s">
        <v>140</v>
      </c>
      <c r="T387" s="245" t="s">
        <v>140</v>
      </c>
      <c r="U387" s="220">
        <v>0.17699999999999999</v>
      </c>
      <c r="V387" s="220">
        <f>ROUND(E387*U387,2)</f>
        <v>6.2</v>
      </c>
      <c r="W387" s="220"/>
      <c r="X387" s="220" t="s">
        <v>174</v>
      </c>
      <c r="Y387" s="220" t="s">
        <v>143</v>
      </c>
      <c r="Z387" s="210"/>
      <c r="AA387" s="210"/>
      <c r="AB387" s="210"/>
      <c r="AC387" s="210"/>
      <c r="AD387" s="210"/>
      <c r="AE387" s="210"/>
      <c r="AF387" s="210"/>
      <c r="AG387" s="210" t="s">
        <v>175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">
      <c r="A388" s="239">
        <v>97</v>
      </c>
      <c r="B388" s="240" t="s">
        <v>897</v>
      </c>
      <c r="C388" s="250" t="s">
        <v>898</v>
      </c>
      <c r="D388" s="241" t="s">
        <v>439</v>
      </c>
      <c r="E388" s="242">
        <v>1</v>
      </c>
      <c r="F388" s="243"/>
      <c r="G388" s="244">
        <f>ROUND(E388*F388,2)</f>
        <v>0</v>
      </c>
      <c r="H388" s="243"/>
      <c r="I388" s="244">
        <f>ROUND(E388*H388,2)</f>
        <v>0</v>
      </c>
      <c r="J388" s="243"/>
      <c r="K388" s="244">
        <f>ROUND(E388*J388,2)</f>
        <v>0</v>
      </c>
      <c r="L388" s="244">
        <v>21</v>
      </c>
      <c r="M388" s="244">
        <f>G388*(1+L388/100)</f>
        <v>0</v>
      </c>
      <c r="N388" s="242">
        <v>7.79E-3</v>
      </c>
      <c r="O388" s="242">
        <f>ROUND(E388*N388,2)</f>
        <v>0.01</v>
      </c>
      <c r="P388" s="242">
        <v>0</v>
      </c>
      <c r="Q388" s="242">
        <f>ROUND(E388*P388,2)</f>
        <v>0</v>
      </c>
      <c r="R388" s="244"/>
      <c r="S388" s="244" t="s">
        <v>140</v>
      </c>
      <c r="T388" s="245" t="s">
        <v>140</v>
      </c>
      <c r="U388" s="220">
        <v>1.921</v>
      </c>
      <c r="V388" s="220">
        <f>ROUND(E388*U388,2)</f>
        <v>1.92</v>
      </c>
      <c r="W388" s="220"/>
      <c r="X388" s="220" t="s">
        <v>174</v>
      </c>
      <c r="Y388" s="220" t="s">
        <v>143</v>
      </c>
      <c r="Z388" s="210"/>
      <c r="AA388" s="210"/>
      <c r="AB388" s="210"/>
      <c r="AC388" s="210"/>
      <c r="AD388" s="210"/>
      <c r="AE388" s="210"/>
      <c r="AF388" s="210"/>
      <c r="AG388" s="210" t="s">
        <v>175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">
      <c r="A389" s="239">
        <v>98</v>
      </c>
      <c r="B389" s="240" t="s">
        <v>621</v>
      </c>
      <c r="C389" s="250" t="s">
        <v>622</v>
      </c>
      <c r="D389" s="241" t="s">
        <v>439</v>
      </c>
      <c r="E389" s="242">
        <v>1</v>
      </c>
      <c r="F389" s="243"/>
      <c r="G389" s="244">
        <f>ROUND(E389*F389,2)</f>
        <v>0</v>
      </c>
      <c r="H389" s="243"/>
      <c r="I389" s="244">
        <f>ROUND(E389*H389,2)</f>
        <v>0</v>
      </c>
      <c r="J389" s="243"/>
      <c r="K389" s="244">
        <f>ROUND(E389*J389,2)</f>
        <v>0</v>
      </c>
      <c r="L389" s="244">
        <v>21</v>
      </c>
      <c r="M389" s="244">
        <f>G389*(1+L389/100)</f>
        <v>0</v>
      </c>
      <c r="N389" s="242">
        <v>0</v>
      </c>
      <c r="O389" s="242">
        <f>ROUND(E389*N389,2)</f>
        <v>0</v>
      </c>
      <c r="P389" s="242">
        <v>0</v>
      </c>
      <c r="Q389" s="242">
        <f>ROUND(E389*P389,2)</f>
        <v>0</v>
      </c>
      <c r="R389" s="244"/>
      <c r="S389" s="244" t="s">
        <v>140</v>
      </c>
      <c r="T389" s="245" t="s">
        <v>140</v>
      </c>
      <c r="U389" s="220">
        <v>0.01</v>
      </c>
      <c r="V389" s="220">
        <f>ROUND(E389*U389,2)</f>
        <v>0.01</v>
      </c>
      <c r="W389" s="220"/>
      <c r="X389" s="220" t="s">
        <v>174</v>
      </c>
      <c r="Y389" s="220" t="s">
        <v>143</v>
      </c>
      <c r="Z389" s="210"/>
      <c r="AA389" s="210"/>
      <c r="AB389" s="210"/>
      <c r="AC389" s="210"/>
      <c r="AD389" s="210"/>
      <c r="AE389" s="210"/>
      <c r="AF389" s="210"/>
      <c r="AG389" s="210" t="s">
        <v>175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">
      <c r="A390" s="239">
        <v>99</v>
      </c>
      <c r="B390" s="240" t="s">
        <v>623</v>
      </c>
      <c r="C390" s="250" t="s">
        <v>624</v>
      </c>
      <c r="D390" s="241" t="s">
        <v>439</v>
      </c>
      <c r="E390" s="242">
        <v>1</v>
      </c>
      <c r="F390" s="243"/>
      <c r="G390" s="244">
        <f>ROUND(E390*F390,2)</f>
        <v>0</v>
      </c>
      <c r="H390" s="243"/>
      <c r="I390" s="244">
        <f>ROUND(E390*H390,2)</f>
        <v>0</v>
      </c>
      <c r="J390" s="243"/>
      <c r="K390" s="244">
        <f>ROUND(E390*J390,2)</f>
        <v>0</v>
      </c>
      <c r="L390" s="244">
        <v>21</v>
      </c>
      <c r="M390" s="244">
        <f>G390*(1+L390/100)</f>
        <v>0</v>
      </c>
      <c r="N390" s="242">
        <v>0</v>
      </c>
      <c r="O390" s="242">
        <f>ROUND(E390*N390,2)</f>
        <v>0</v>
      </c>
      <c r="P390" s="242">
        <v>0</v>
      </c>
      <c r="Q390" s="242">
        <f>ROUND(E390*P390,2)</f>
        <v>0</v>
      </c>
      <c r="R390" s="244"/>
      <c r="S390" s="244" t="s">
        <v>140</v>
      </c>
      <c r="T390" s="245" t="s">
        <v>140</v>
      </c>
      <c r="U390" s="220">
        <v>1.6E-2</v>
      </c>
      <c r="V390" s="220">
        <f>ROUND(E390*U390,2)</f>
        <v>0.02</v>
      </c>
      <c r="W390" s="220"/>
      <c r="X390" s="220" t="s">
        <v>174</v>
      </c>
      <c r="Y390" s="220" t="s">
        <v>143</v>
      </c>
      <c r="Z390" s="210"/>
      <c r="AA390" s="210"/>
      <c r="AB390" s="210"/>
      <c r="AC390" s="210"/>
      <c r="AD390" s="210"/>
      <c r="AE390" s="210"/>
      <c r="AF390" s="210"/>
      <c r="AG390" s="210" t="s">
        <v>175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">
      <c r="A391" s="239">
        <v>100</v>
      </c>
      <c r="B391" s="240" t="s">
        <v>625</v>
      </c>
      <c r="C391" s="250" t="s">
        <v>626</v>
      </c>
      <c r="D391" s="241" t="s">
        <v>199</v>
      </c>
      <c r="E391" s="242">
        <v>1</v>
      </c>
      <c r="F391" s="243"/>
      <c r="G391" s="244">
        <f>ROUND(E391*F391,2)</f>
        <v>0</v>
      </c>
      <c r="H391" s="243"/>
      <c r="I391" s="244">
        <f>ROUND(E391*H391,2)</f>
        <v>0</v>
      </c>
      <c r="J391" s="243"/>
      <c r="K391" s="244">
        <f>ROUND(E391*J391,2)</f>
        <v>0</v>
      </c>
      <c r="L391" s="244">
        <v>21</v>
      </c>
      <c r="M391" s="244">
        <f>G391*(1+L391/100)</f>
        <v>0</v>
      </c>
      <c r="N391" s="242">
        <v>0</v>
      </c>
      <c r="O391" s="242">
        <f>ROUND(E391*N391,2)</f>
        <v>0</v>
      </c>
      <c r="P391" s="242">
        <v>0</v>
      </c>
      <c r="Q391" s="242">
        <f>ROUND(E391*P391,2)</f>
        <v>0</v>
      </c>
      <c r="R391" s="244"/>
      <c r="S391" s="244" t="s">
        <v>173</v>
      </c>
      <c r="T391" s="245" t="s">
        <v>141</v>
      </c>
      <c r="U391" s="220">
        <v>0</v>
      </c>
      <c r="V391" s="220">
        <f>ROUND(E391*U391,2)</f>
        <v>0</v>
      </c>
      <c r="W391" s="220"/>
      <c r="X391" s="220" t="s">
        <v>340</v>
      </c>
      <c r="Y391" s="220" t="s">
        <v>143</v>
      </c>
      <c r="Z391" s="210"/>
      <c r="AA391" s="210"/>
      <c r="AB391" s="210"/>
      <c r="AC391" s="210"/>
      <c r="AD391" s="210"/>
      <c r="AE391" s="210"/>
      <c r="AF391" s="210"/>
      <c r="AG391" s="210" t="s">
        <v>627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x14ac:dyDescent="0.2">
      <c r="A392" s="222" t="s">
        <v>135</v>
      </c>
      <c r="B392" s="223" t="s">
        <v>104</v>
      </c>
      <c r="C392" s="246" t="s">
        <v>105</v>
      </c>
      <c r="D392" s="224"/>
      <c r="E392" s="225"/>
      <c r="F392" s="226"/>
      <c r="G392" s="226">
        <f>SUMIF(AG393:AG407,"&lt;&gt;NOR",G393:G407)</f>
        <v>0</v>
      </c>
      <c r="H392" s="226"/>
      <c r="I392" s="226">
        <f>SUM(I393:I407)</f>
        <v>0</v>
      </c>
      <c r="J392" s="226"/>
      <c r="K392" s="226">
        <f>SUM(K393:K407)</f>
        <v>0</v>
      </c>
      <c r="L392" s="226"/>
      <c r="M392" s="226">
        <f>SUM(M393:M407)</f>
        <v>0</v>
      </c>
      <c r="N392" s="225"/>
      <c r="O392" s="225">
        <f>SUM(O393:O407)</f>
        <v>0.02</v>
      </c>
      <c r="P392" s="225"/>
      <c r="Q392" s="225">
        <f>SUM(Q393:Q407)</f>
        <v>0</v>
      </c>
      <c r="R392" s="226"/>
      <c r="S392" s="226"/>
      <c r="T392" s="227"/>
      <c r="U392" s="221"/>
      <c r="V392" s="221">
        <f>SUM(V393:V407)</f>
        <v>16.04</v>
      </c>
      <c r="W392" s="221"/>
      <c r="X392" s="221"/>
      <c r="Y392" s="221"/>
      <c r="AG392" t="s">
        <v>136</v>
      </c>
    </row>
    <row r="393" spans="1:60" outlineLevel="1" x14ac:dyDescent="0.2">
      <c r="A393" s="239">
        <v>101</v>
      </c>
      <c r="B393" s="240" t="s">
        <v>628</v>
      </c>
      <c r="C393" s="250" t="s">
        <v>629</v>
      </c>
      <c r="D393" s="241" t="s">
        <v>386</v>
      </c>
      <c r="E393" s="242">
        <v>5</v>
      </c>
      <c r="F393" s="243"/>
      <c r="G393" s="244">
        <f>ROUND(E393*F393,2)</f>
        <v>0</v>
      </c>
      <c r="H393" s="243"/>
      <c r="I393" s="244">
        <f>ROUND(E393*H393,2)</f>
        <v>0</v>
      </c>
      <c r="J393" s="243"/>
      <c r="K393" s="244">
        <f>ROUND(E393*J393,2)</f>
        <v>0</v>
      </c>
      <c r="L393" s="244">
        <v>21</v>
      </c>
      <c r="M393" s="244">
        <f>G393*(1+L393/100)</f>
        <v>0</v>
      </c>
      <c r="N393" s="242">
        <v>0</v>
      </c>
      <c r="O393" s="242">
        <f>ROUND(E393*N393,2)</f>
        <v>0</v>
      </c>
      <c r="P393" s="242">
        <v>0</v>
      </c>
      <c r="Q393" s="242">
        <f>ROUND(E393*P393,2)</f>
        <v>0</v>
      </c>
      <c r="R393" s="244" t="s">
        <v>630</v>
      </c>
      <c r="S393" s="244" t="s">
        <v>140</v>
      </c>
      <c r="T393" s="245" t="s">
        <v>140</v>
      </c>
      <c r="U393" s="220">
        <v>0.17</v>
      </c>
      <c r="V393" s="220">
        <f>ROUND(E393*U393,2)</f>
        <v>0.85</v>
      </c>
      <c r="W393" s="220"/>
      <c r="X393" s="220" t="s">
        <v>174</v>
      </c>
      <c r="Y393" s="220" t="s">
        <v>143</v>
      </c>
      <c r="Z393" s="210"/>
      <c r="AA393" s="210"/>
      <c r="AB393" s="210"/>
      <c r="AC393" s="210"/>
      <c r="AD393" s="210"/>
      <c r="AE393" s="210"/>
      <c r="AF393" s="210"/>
      <c r="AG393" s="210" t="s">
        <v>175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">
      <c r="A394" s="239">
        <v>102</v>
      </c>
      <c r="B394" s="240" t="s">
        <v>631</v>
      </c>
      <c r="C394" s="250" t="s">
        <v>632</v>
      </c>
      <c r="D394" s="241" t="s">
        <v>386</v>
      </c>
      <c r="E394" s="242">
        <v>35</v>
      </c>
      <c r="F394" s="243"/>
      <c r="G394" s="244">
        <f>ROUND(E394*F394,2)</f>
        <v>0</v>
      </c>
      <c r="H394" s="243"/>
      <c r="I394" s="244">
        <f>ROUND(E394*H394,2)</f>
        <v>0</v>
      </c>
      <c r="J394" s="243"/>
      <c r="K394" s="244">
        <f>ROUND(E394*J394,2)</f>
        <v>0</v>
      </c>
      <c r="L394" s="244">
        <v>21</v>
      </c>
      <c r="M394" s="244">
        <f>G394*(1+L394/100)</f>
        <v>0</v>
      </c>
      <c r="N394" s="242">
        <v>0</v>
      </c>
      <c r="O394" s="242">
        <f>ROUND(E394*N394,2)</f>
        <v>0</v>
      </c>
      <c r="P394" s="242">
        <v>0</v>
      </c>
      <c r="Q394" s="242">
        <f>ROUND(E394*P394,2)</f>
        <v>0</v>
      </c>
      <c r="R394" s="244" t="s">
        <v>630</v>
      </c>
      <c r="S394" s="244" t="s">
        <v>140</v>
      </c>
      <c r="T394" s="245" t="s">
        <v>140</v>
      </c>
      <c r="U394" s="220">
        <v>6.8000000000000005E-2</v>
      </c>
      <c r="V394" s="220">
        <f>ROUND(E394*U394,2)</f>
        <v>2.38</v>
      </c>
      <c r="W394" s="220"/>
      <c r="X394" s="220" t="s">
        <v>174</v>
      </c>
      <c r="Y394" s="220" t="s">
        <v>143</v>
      </c>
      <c r="Z394" s="210"/>
      <c r="AA394" s="210"/>
      <c r="AB394" s="210"/>
      <c r="AC394" s="210"/>
      <c r="AD394" s="210"/>
      <c r="AE394" s="210"/>
      <c r="AF394" s="210"/>
      <c r="AG394" s="210" t="s">
        <v>175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">
      <c r="A395" s="239">
        <v>103</v>
      </c>
      <c r="B395" s="240" t="s">
        <v>633</v>
      </c>
      <c r="C395" s="250" t="s">
        <v>634</v>
      </c>
      <c r="D395" s="241" t="s">
        <v>439</v>
      </c>
      <c r="E395" s="242">
        <v>1</v>
      </c>
      <c r="F395" s="243"/>
      <c r="G395" s="244">
        <f>ROUND(E395*F395,2)</f>
        <v>0</v>
      </c>
      <c r="H395" s="243"/>
      <c r="I395" s="244">
        <f>ROUND(E395*H395,2)</f>
        <v>0</v>
      </c>
      <c r="J395" s="243"/>
      <c r="K395" s="244">
        <f>ROUND(E395*J395,2)</f>
        <v>0</v>
      </c>
      <c r="L395" s="244">
        <v>21</v>
      </c>
      <c r="M395" s="244">
        <f>G395*(1+L395/100)</f>
        <v>0</v>
      </c>
      <c r="N395" s="242">
        <v>0</v>
      </c>
      <c r="O395" s="242">
        <f>ROUND(E395*N395,2)</f>
        <v>0</v>
      </c>
      <c r="P395" s="242">
        <v>0</v>
      </c>
      <c r="Q395" s="242">
        <f>ROUND(E395*P395,2)</f>
        <v>0</v>
      </c>
      <c r="R395" s="244" t="s">
        <v>630</v>
      </c>
      <c r="S395" s="244" t="s">
        <v>140</v>
      </c>
      <c r="T395" s="245" t="s">
        <v>140</v>
      </c>
      <c r="U395" s="220">
        <v>0.5</v>
      </c>
      <c r="V395" s="220">
        <f>ROUND(E395*U395,2)</f>
        <v>0.5</v>
      </c>
      <c r="W395" s="220"/>
      <c r="X395" s="220" t="s">
        <v>174</v>
      </c>
      <c r="Y395" s="220" t="s">
        <v>143</v>
      </c>
      <c r="Z395" s="210"/>
      <c r="AA395" s="210"/>
      <c r="AB395" s="210"/>
      <c r="AC395" s="210"/>
      <c r="AD395" s="210"/>
      <c r="AE395" s="210"/>
      <c r="AF395" s="210"/>
      <c r="AG395" s="210" t="s">
        <v>175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">
      <c r="A396" s="239">
        <v>104</v>
      </c>
      <c r="B396" s="240" t="s">
        <v>635</v>
      </c>
      <c r="C396" s="250" t="s">
        <v>636</v>
      </c>
      <c r="D396" s="241" t="s">
        <v>439</v>
      </c>
      <c r="E396" s="242">
        <v>1</v>
      </c>
      <c r="F396" s="243"/>
      <c r="G396" s="244">
        <f>ROUND(E396*F396,2)</f>
        <v>0</v>
      </c>
      <c r="H396" s="243"/>
      <c r="I396" s="244">
        <f>ROUND(E396*H396,2)</f>
        <v>0</v>
      </c>
      <c r="J396" s="243"/>
      <c r="K396" s="244">
        <f>ROUND(E396*J396,2)</f>
        <v>0</v>
      </c>
      <c r="L396" s="244">
        <v>21</v>
      </c>
      <c r="M396" s="244">
        <f>G396*(1+L396/100)</f>
        <v>0</v>
      </c>
      <c r="N396" s="242">
        <v>0</v>
      </c>
      <c r="O396" s="242">
        <f>ROUND(E396*N396,2)</f>
        <v>0</v>
      </c>
      <c r="P396" s="242">
        <v>0</v>
      </c>
      <c r="Q396" s="242">
        <f>ROUND(E396*P396,2)</f>
        <v>0</v>
      </c>
      <c r="R396" s="244" t="s">
        <v>630</v>
      </c>
      <c r="S396" s="244" t="s">
        <v>140</v>
      </c>
      <c r="T396" s="245" t="s">
        <v>140</v>
      </c>
      <c r="U396" s="220">
        <v>0.34</v>
      </c>
      <c r="V396" s="220">
        <f>ROUND(E396*U396,2)</f>
        <v>0.34</v>
      </c>
      <c r="W396" s="220"/>
      <c r="X396" s="220" t="s">
        <v>174</v>
      </c>
      <c r="Y396" s="220" t="s">
        <v>143</v>
      </c>
      <c r="Z396" s="210"/>
      <c r="AA396" s="210"/>
      <c r="AB396" s="210"/>
      <c r="AC396" s="210"/>
      <c r="AD396" s="210"/>
      <c r="AE396" s="210"/>
      <c r="AF396" s="210"/>
      <c r="AG396" s="210" t="s">
        <v>175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">
      <c r="A397" s="239">
        <v>105</v>
      </c>
      <c r="B397" s="240" t="s">
        <v>637</v>
      </c>
      <c r="C397" s="250" t="s">
        <v>638</v>
      </c>
      <c r="D397" s="241" t="s">
        <v>386</v>
      </c>
      <c r="E397" s="242">
        <v>40</v>
      </c>
      <c r="F397" s="243"/>
      <c r="G397" s="244">
        <f>ROUND(E397*F397,2)</f>
        <v>0</v>
      </c>
      <c r="H397" s="243"/>
      <c r="I397" s="244">
        <f>ROUND(E397*H397,2)</f>
        <v>0</v>
      </c>
      <c r="J397" s="243"/>
      <c r="K397" s="244">
        <f>ROUND(E397*J397,2)</f>
        <v>0</v>
      </c>
      <c r="L397" s="244">
        <v>21</v>
      </c>
      <c r="M397" s="244">
        <f>G397*(1+L397/100)</f>
        <v>0</v>
      </c>
      <c r="N397" s="242">
        <v>0</v>
      </c>
      <c r="O397" s="242">
        <f>ROUND(E397*N397,2)</f>
        <v>0</v>
      </c>
      <c r="P397" s="242">
        <v>0</v>
      </c>
      <c r="Q397" s="242">
        <f>ROUND(E397*P397,2)</f>
        <v>0</v>
      </c>
      <c r="R397" s="244" t="s">
        <v>630</v>
      </c>
      <c r="S397" s="244" t="s">
        <v>140</v>
      </c>
      <c r="T397" s="245" t="s">
        <v>140</v>
      </c>
      <c r="U397" s="220">
        <v>9.5000000000000001E-2</v>
      </c>
      <c r="V397" s="220">
        <f>ROUND(E397*U397,2)</f>
        <v>3.8</v>
      </c>
      <c r="W397" s="220"/>
      <c r="X397" s="220" t="s">
        <v>174</v>
      </c>
      <c r="Y397" s="220" t="s">
        <v>143</v>
      </c>
      <c r="Z397" s="210"/>
      <c r="AA397" s="210"/>
      <c r="AB397" s="210"/>
      <c r="AC397" s="210"/>
      <c r="AD397" s="210"/>
      <c r="AE397" s="210"/>
      <c r="AF397" s="210"/>
      <c r="AG397" s="210" t="s">
        <v>175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">
      <c r="A398" s="239">
        <v>106</v>
      </c>
      <c r="B398" s="240" t="s">
        <v>639</v>
      </c>
      <c r="C398" s="250" t="s">
        <v>640</v>
      </c>
      <c r="D398" s="241" t="s">
        <v>439</v>
      </c>
      <c r="E398" s="242">
        <v>3</v>
      </c>
      <c r="F398" s="243"/>
      <c r="G398" s="244">
        <f>ROUND(E398*F398,2)</f>
        <v>0</v>
      </c>
      <c r="H398" s="243"/>
      <c r="I398" s="244">
        <f>ROUND(E398*H398,2)</f>
        <v>0</v>
      </c>
      <c r="J398" s="243"/>
      <c r="K398" s="244">
        <f>ROUND(E398*J398,2)</f>
        <v>0</v>
      </c>
      <c r="L398" s="244">
        <v>21</v>
      </c>
      <c r="M398" s="244">
        <f>G398*(1+L398/100)</f>
        <v>0</v>
      </c>
      <c r="N398" s="242">
        <v>0</v>
      </c>
      <c r="O398" s="242">
        <f>ROUND(E398*N398,2)</f>
        <v>0</v>
      </c>
      <c r="P398" s="242">
        <v>0</v>
      </c>
      <c r="Q398" s="242">
        <f>ROUND(E398*P398,2)</f>
        <v>0</v>
      </c>
      <c r="R398" s="244" t="s">
        <v>630</v>
      </c>
      <c r="S398" s="244" t="s">
        <v>140</v>
      </c>
      <c r="T398" s="245" t="s">
        <v>140</v>
      </c>
      <c r="U398" s="220">
        <v>5.0500000000000003E-2</v>
      </c>
      <c r="V398" s="220">
        <f>ROUND(E398*U398,2)</f>
        <v>0.15</v>
      </c>
      <c r="W398" s="220"/>
      <c r="X398" s="220" t="s">
        <v>174</v>
      </c>
      <c r="Y398" s="220" t="s">
        <v>143</v>
      </c>
      <c r="Z398" s="210"/>
      <c r="AA398" s="210"/>
      <c r="AB398" s="210"/>
      <c r="AC398" s="210"/>
      <c r="AD398" s="210"/>
      <c r="AE398" s="210"/>
      <c r="AF398" s="210"/>
      <c r="AG398" s="210" t="s">
        <v>175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">
      <c r="A399" s="239">
        <v>107</v>
      </c>
      <c r="B399" s="240" t="s">
        <v>641</v>
      </c>
      <c r="C399" s="250" t="s">
        <v>642</v>
      </c>
      <c r="D399" s="241" t="s">
        <v>439</v>
      </c>
      <c r="E399" s="242">
        <v>1</v>
      </c>
      <c r="F399" s="243"/>
      <c r="G399" s="244">
        <f>ROUND(E399*F399,2)</f>
        <v>0</v>
      </c>
      <c r="H399" s="243"/>
      <c r="I399" s="244">
        <f>ROUND(E399*H399,2)</f>
        <v>0</v>
      </c>
      <c r="J399" s="243"/>
      <c r="K399" s="244">
        <f>ROUND(E399*J399,2)</f>
        <v>0</v>
      </c>
      <c r="L399" s="244">
        <v>21</v>
      </c>
      <c r="M399" s="244">
        <f>G399*(1+L399/100)</f>
        <v>0</v>
      </c>
      <c r="N399" s="242">
        <v>0</v>
      </c>
      <c r="O399" s="242">
        <f>ROUND(E399*N399,2)</f>
        <v>0</v>
      </c>
      <c r="P399" s="242">
        <v>0</v>
      </c>
      <c r="Q399" s="242">
        <f>ROUND(E399*P399,2)</f>
        <v>0</v>
      </c>
      <c r="R399" s="244"/>
      <c r="S399" s="244" t="s">
        <v>173</v>
      </c>
      <c r="T399" s="245" t="s">
        <v>141</v>
      </c>
      <c r="U399" s="220">
        <v>0</v>
      </c>
      <c r="V399" s="220">
        <f>ROUND(E399*U399,2)</f>
        <v>0</v>
      </c>
      <c r="W399" s="220"/>
      <c r="X399" s="220" t="s">
        <v>174</v>
      </c>
      <c r="Y399" s="220" t="s">
        <v>143</v>
      </c>
      <c r="Z399" s="210"/>
      <c r="AA399" s="210"/>
      <c r="AB399" s="210"/>
      <c r="AC399" s="210"/>
      <c r="AD399" s="210"/>
      <c r="AE399" s="210"/>
      <c r="AF399" s="210"/>
      <c r="AG399" s="210" t="s">
        <v>175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">
      <c r="A400" s="239">
        <v>108</v>
      </c>
      <c r="B400" s="240" t="s">
        <v>643</v>
      </c>
      <c r="C400" s="250" t="s">
        <v>644</v>
      </c>
      <c r="D400" s="241" t="s">
        <v>645</v>
      </c>
      <c r="E400" s="242">
        <v>4</v>
      </c>
      <c r="F400" s="243"/>
      <c r="G400" s="244">
        <f>ROUND(E400*F400,2)</f>
        <v>0</v>
      </c>
      <c r="H400" s="243"/>
      <c r="I400" s="244">
        <f>ROUND(E400*H400,2)</f>
        <v>0</v>
      </c>
      <c r="J400" s="243"/>
      <c r="K400" s="244">
        <f>ROUND(E400*J400,2)</f>
        <v>0</v>
      </c>
      <c r="L400" s="244">
        <v>21</v>
      </c>
      <c r="M400" s="244">
        <f>G400*(1+L400/100)</f>
        <v>0</v>
      </c>
      <c r="N400" s="242">
        <v>0</v>
      </c>
      <c r="O400" s="242">
        <f>ROUND(E400*N400,2)</f>
        <v>0</v>
      </c>
      <c r="P400" s="242">
        <v>0</v>
      </c>
      <c r="Q400" s="242">
        <f>ROUND(E400*P400,2)</f>
        <v>0</v>
      </c>
      <c r="R400" s="244" t="s">
        <v>646</v>
      </c>
      <c r="S400" s="244" t="s">
        <v>140</v>
      </c>
      <c r="T400" s="245" t="s">
        <v>140</v>
      </c>
      <c r="U400" s="220">
        <v>1</v>
      </c>
      <c r="V400" s="220">
        <f>ROUND(E400*U400,2)</f>
        <v>4</v>
      </c>
      <c r="W400" s="220"/>
      <c r="X400" s="220" t="s">
        <v>647</v>
      </c>
      <c r="Y400" s="220" t="s">
        <v>143</v>
      </c>
      <c r="Z400" s="210"/>
      <c r="AA400" s="210"/>
      <c r="AB400" s="210"/>
      <c r="AC400" s="210"/>
      <c r="AD400" s="210"/>
      <c r="AE400" s="210"/>
      <c r="AF400" s="210"/>
      <c r="AG400" s="210" t="s">
        <v>648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">
      <c r="A401" s="239">
        <v>109</v>
      </c>
      <c r="B401" s="240" t="s">
        <v>649</v>
      </c>
      <c r="C401" s="250" t="s">
        <v>650</v>
      </c>
      <c r="D401" s="241" t="s">
        <v>645</v>
      </c>
      <c r="E401" s="242">
        <v>4</v>
      </c>
      <c r="F401" s="243"/>
      <c r="G401" s="244">
        <f>ROUND(E401*F401,2)</f>
        <v>0</v>
      </c>
      <c r="H401" s="243"/>
      <c r="I401" s="244">
        <f>ROUND(E401*H401,2)</f>
        <v>0</v>
      </c>
      <c r="J401" s="243"/>
      <c r="K401" s="244">
        <f>ROUND(E401*J401,2)</f>
        <v>0</v>
      </c>
      <c r="L401" s="244">
        <v>21</v>
      </c>
      <c r="M401" s="244">
        <f>G401*(1+L401/100)</f>
        <v>0</v>
      </c>
      <c r="N401" s="242">
        <v>0</v>
      </c>
      <c r="O401" s="242">
        <f>ROUND(E401*N401,2)</f>
        <v>0</v>
      </c>
      <c r="P401" s="242">
        <v>0</v>
      </c>
      <c r="Q401" s="242">
        <f>ROUND(E401*P401,2)</f>
        <v>0</v>
      </c>
      <c r="R401" s="244" t="s">
        <v>646</v>
      </c>
      <c r="S401" s="244" t="s">
        <v>140</v>
      </c>
      <c r="T401" s="245" t="s">
        <v>140</v>
      </c>
      <c r="U401" s="220">
        <v>1</v>
      </c>
      <c r="V401" s="220">
        <f>ROUND(E401*U401,2)</f>
        <v>4</v>
      </c>
      <c r="W401" s="220"/>
      <c r="X401" s="220" t="s">
        <v>647</v>
      </c>
      <c r="Y401" s="220" t="s">
        <v>143</v>
      </c>
      <c r="Z401" s="210"/>
      <c r="AA401" s="210"/>
      <c r="AB401" s="210"/>
      <c r="AC401" s="210"/>
      <c r="AD401" s="210"/>
      <c r="AE401" s="210"/>
      <c r="AF401" s="210"/>
      <c r="AG401" s="210" t="s">
        <v>648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ht="56.25" outlineLevel="1" x14ac:dyDescent="0.2">
      <c r="A402" s="239">
        <v>110</v>
      </c>
      <c r="B402" s="240" t="s">
        <v>651</v>
      </c>
      <c r="C402" s="250" t="s">
        <v>652</v>
      </c>
      <c r="D402" s="241" t="s">
        <v>386</v>
      </c>
      <c r="E402" s="242">
        <v>42</v>
      </c>
      <c r="F402" s="243"/>
      <c r="G402" s="244">
        <f>ROUND(E402*F402,2)</f>
        <v>0</v>
      </c>
      <c r="H402" s="243"/>
      <c r="I402" s="244">
        <f>ROUND(E402*H402,2)</f>
        <v>0</v>
      </c>
      <c r="J402" s="243"/>
      <c r="K402" s="244">
        <f>ROUND(E402*J402,2)</f>
        <v>0</v>
      </c>
      <c r="L402" s="244">
        <v>21</v>
      </c>
      <c r="M402" s="244">
        <f>G402*(1+L402/100)</f>
        <v>0</v>
      </c>
      <c r="N402" s="242">
        <v>2.0000000000000001E-4</v>
      </c>
      <c r="O402" s="242">
        <f>ROUND(E402*N402,2)</f>
        <v>0.01</v>
      </c>
      <c r="P402" s="242">
        <v>0</v>
      </c>
      <c r="Q402" s="242">
        <f>ROUND(E402*P402,2)</f>
        <v>0</v>
      </c>
      <c r="R402" s="244" t="s">
        <v>339</v>
      </c>
      <c r="S402" s="244" t="s">
        <v>140</v>
      </c>
      <c r="T402" s="245" t="s">
        <v>140</v>
      </c>
      <c r="U402" s="220">
        <v>0</v>
      </c>
      <c r="V402" s="220">
        <f>ROUND(E402*U402,2)</f>
        <v>0</v>
      </c>
      <c r="W402" s="220"/>
      <c r="X402" s="220" t="s">
        <v>340</v>
      </c>
      <c r="Y402" s="220" t="s">
        <v>143</v>
      </c>
      <c r="Z402" s="210"/>
      <c r="AA402" s="210"/>
      <c r="AB402" s="210"/>
      <c r="AC402" s="210"/>
      <c r="AD402" s="210"/>
      <c r="AE402" s="210"/>
      <c r="AF402" s="210"/>
      <c r="AG402" s="210" t="s">
        <v>627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ht="45" outlineLevel="1" x14ac:dyDescent="0.2">
      <c r="A403" s="239">
        <v>111</v>
      </c>
      <c r="B403" s="240" t="s">
        <v>653</v>
      </c>
      <c r="C403" s="250" t="s">
        <v>654</v>
      </c>
      <c r="D403" s="241" t="s">
        <v>386</v>
      </c>
      <c r="E403" s="242">
        <v>36.75</v>
      </c>
      <c r="F403" s="243"/>
      <c r="G403" s="244">
        <f>ROUND(E403*F403,2)</f>
        <v>0</v>
      </c>
      <c r="H403" s="243"/>
      <c r="I403" s="244">
        <f>ROUND(E403*H403,2)</f>
        <v>0</v>
      </c>
      <c r="J403" s="243"/>
      <c r="K403" s="244">
        <f>ROUND(E403*J403,2)</f>
        <v>0</v>
      </c>
      <c r="L403" s="244">
        <v>21</v>
      </c>
      <c r="M403" s="244">
        <f>G403*(1+L403/100)</f>
        <v>0</v>
      </c>
      <c r="N403" s="242">
        <v>1.8000000000000001E-4</v>
      </c>
      <c r="O403" s="242">
        <f>ROUND(E403*N403,2)</f>
        <v>0.01</v>
      </c>
      <c r="P403" s="242">
        <v>0</v>
      </c>
      <c r="Q403" s="242">
        <f>ROUND(E403*P403,2)</f>
        <v>0</v>
      </c>
      <c r="R403" s="244" t="s">
        <v>339</v>
      </c>
      <c r="S403" s="244" t="s">
        <v>140</v>
      </c>
      <c r="T403" s="245" t="s">
        <v>140</v>
      </c>
      <c r="U403" s="220">
        <v>0</v>
      </c>
      <c r="V403" s="220">
        <f>ROUND(E403*U403,2)</f>
        <v>0</v>
      </c>
      <c r="W403" s="220"/>
      <c r="X403" s="220" t="s">
        <v>340</v>
      </c>
      <c r="Y403" s="220" t="s">
        <v>143</v>
      </c>
      <c r="Z403" s="210"/>
      <c r="AA403" s="210"/>
      <c r="AB403" s="210"/>
      <c r="AC403" s="210"/>
      <c r="AD403" s="210"/>
      <c r="AE403" s="210"/>
      <c r="AF403" s="210"/>
      <c r="AG403" s="210" t="s">
        <v>341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ht="45" outlineLevel="1" x14ac:dyDescent="0.2">
      <c r="A404" s="239">
        <v>112</v>
      </c>
      <c r="B404" s="240" t="s">
        <v>655</v>
      </c>
      <c r="C404" s="250" t="s">
        <v>656</v>
      </c>
      <c r="D404" s="241" t="s">
        <v>439</v>
      </c>
      <c r="E404" s="242">
        <v>1</v>
      </c>
      <c r="F404" s="243"/>
      <c r="G404" s="244">
        <f>ROUND(E404*F404,2)</f>
        <v>0</v>
      </c>
      <c r="H404" s="243"/>
      <c r="I404" s="244">
        <f>ROUND(E404*H404,2)</f>
        <v>0</v>
      </c>
      <c r="J404" s="243"/>
      <c r="K404" s="244">
        <f>ROUND(E404*J404,2)</f>
        <v>0</v>
      </c>
      <c r="L404" s="244">
        <v>21</v>
      </c>
      <c r="M404" s="244">
        <f>G404*(1+L404/100)</f>
        <v>0</v>
      </c>
      <c r="N404" s="242">
        <v>1.6000000000000001E-4</v>
      </c>
      <c r="O404" s="242">
        <f>ROUND(E404*N404,2)</f>
        <v>0</v>
      </c>
      <c r="P404" s="242">
        <v>0</v>
      </c>
      <c r="Q404" s="242">
        <f>ROUND(E404*P404,2)</f>
        <v>0</v>
      </c>
      <c r="R404" s="244" t="s">
        <v>339</v>
      </c>
      <c r="S404" s="244" t="s">
        <v>140</v>
      </c>
      <c r="T404" s="245" t="s">
        <v>140</v>
      </c>
      <c r="U404" s="220">
        <v>0</v>
      </c>
      <c r="V404" s="220">
        <f>ROUND(E404*U404,2)</f>
        <v>0</v>
      </c>
      <c r="W404" s="220"/>
      <c r="X404" s="220" t="s">
        <v>340</v>
      </c>
      <c r="Y404" s="220" t="s">
        <v>143</v>
      </c>
      <c r="Z404" s="210"/>
      <c r="AA404" s="210"/>
      <c r="AB404" s="210"/>
      <c r="AC404" s="210"/>
      <c r="AD404" s="210"/>
      <c r="AE404" s="210"/>
      <c r="AF404" s="210"/>
      <c r="AG404" s="210" t="s">
        <v>627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ht="22.5" outlineLevel="1" x14ac:dyDescent="0.2">
      <c r="A405" s="239">
        <v>113</v>
      </c>
      <c r="B405" s="240" t="s">
        <v>657</v>
      </c>
      <c r="C405" s="250" t="s">
        <v>658</v>
      </c>
      <c r="D405" s="241" t="s">
        <v>386</v>
      </c>
      <c r="E405" s="242">
        <v>5.25</v>
      </c>
      <c r="F405" s="243"/>
      <c r="G405" s="244">
        <f>ROUND(E405*F405,2)</f>
        <v>0</v>
      </c>
      <c r="H405" s="243"/>
      <c r="I405" s="244">
        <f>ROUND(E405*H405,2)</f>
        <v>0</v>
      </c>
      <c r="J405" s="243"/>
      <c r="K405" s="244">
        <f>ROUND(E405*J405,2)</f>
        <v>0</v>
      </c>
      <c r="L405" s="244">
        <v>21</v>
      </c>
      <c r="M405" s="244">
        <f>G405*(1+L405/100)</f>
        <v>0</v>
      </c>
      <c r="N405" s="242">
        <v>1.2E-4</v>
      </c>
      <c r="O405" s="242">
        <f>ROUND(E405*N405,2)</f>
        <v>0</v>
      </c>
      <c r="P405" s="242">
        <v>0</v>
      </c>
      <c r="Q405" s="242">
        <f>ROUND(E405*P405,2)</f>
        <v>0</v>
      </c>
      <c r="R405" s="244" t="s">
        <v>339</v>
      </c>
      <c r="S405" s="244" t="s">
        <v>140</v>
      </c>
      <c r="T405" s="245" t="s">
        <v>140</v>
      </c>
      <c r="U405" s="220">
        <v>0</v>
      </c>
      <c r="V405" s="220">
        <f>ROUND(E405*U405,2)</f>
        <v>0</v>
      </c>
      <c r="W405" s="220"/>
      <c r="X405" s="220" t="s">
        <v>340</v>
      </c>
      <c r="Y405" s="220" t="s">
        <v>143</v>
      </c>
      <c r="Z405" s="210"/>
      <c r="AA405" s="210"/>
      <c r="AB405" s="210"/>
      <c r="AC405" s="210"/>
      <c r="AD405" s="210"/>
      <c r="AE405" s="210"/>
      <c r="AF405" s="210"/>
      <c r="AG405" s="210" t="s">
        <v>627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">
      <c r="A406" s="239">
        <v>114</v>
      </c>
      <c r="B406" s="240" t="s">
        <v>659</v>
      </c>
      <c r="C406" s="250" t="s">
        <v>660</v>
      </c>
      <c r="D406" s="241" t="s">
        <v>439</v>
      </c>
      <c r="E406" s="242">
        <v>1</v>
      </c>
      <c r="F406" s="243"/>
      <c r="G406" s="244">
        <f>ROUND(E406*F406,2)</f>
        <v>0</v>
      </c>
      <c r="H406" s="243"/>
      <c r="I406" s="244">
        <f>ROUND(E406*H406,2)</f>
        <v>0</v>
      </c>
      <c r="J406" s="243"/>
      <c r="K406" s="244">
        <f>ROUND(E406*J406,2)</f>
        <v>0</v>
      </c>
      <c r="L406" s="244">
        <v>21</v>
      </c>
      <c r="M406" s="244">
        <f>G406*(1+L406/100)</f>
        <v>0</v>
      </c>
      <c r="N406" s="242">
        <v>0</v>
      </c>
      <c r="O406" s="242">
        <f>ROUND(E406*N406,2)</f>
        <v>0</v>
      </c>
      <c r="P406" s="242">
        <v>0</v>
      </c>
      <c r="Q406" s="242">
        <f>ROUND(E406*P406,2)</f>
        <v>0</v>
      </c>
      <c r="R406" s="244"/>
      <c r="S406" s="244" t="s">
        <v>173</v>
      </c>
      <c r="T406" s="245" t="s">
        <v>141</v>
      </c>
      <c r="U406" s="220">
        <v>0</v>
      </c>
      <c r="V406" s="220">
        <f>ROUND(E406*U406,2)</f>
        <v>0</v>
      </c>
      <c r="W406" s="220"/>
      <c r="X406" s="220" t="s">
        <v>340</v>
      </c>
      <c r="Y406" s="220" t="s">
        <v>143</v>
      </c>
      <c r="Z406" s="210"/>
      <c r="AA406" s="210"/>
      <c r="AB406" s="210"/>
      <c r="AC406" s="210"/>
      <c r="AD406" s="210"/>
      <c r="AE406" s="210"/>
      <c r="AF406" s="210"/>
      <c r="AG406" s="210" t="s">
        <v>627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">
      <c r="A407" s="229">
        <v>115</v>
      </c>
      <c r="B407" s="230" t="s">
        <v>661</v>
      </c>
      <c r="C407" s="247" t="s">
        <v>662</v>
      </c>
      <c r="D407" s="231" t="s">
        <v>0</v>
      </c>
      <c r="E407" s="232">
        <v>1</v>
      </c>
      <c r="F407" s="233"/>
      <c r="G407" s="234">
        <f>ROUND(E407*F407,2)</f>
        <v>0</v>
      </c>
      <c r="H407" s="233"/>
      <c r="I407" s="234">
        <f>ROUND(E407*H407,2)</f>
        <v>0</v>
      </c>
      <c r="J407" s="233"/>
      <c r="K407" s="234">
        <f>ROUND(E407*J407,2)</f>
        <v>0</v>
      </c>
      <c r="L407" s="234">
        <v>21</v>
      </c>
      <c r="M407" s="234">
        <f>G407*(1+L407/100)</f>
        <v>0</v>
      </c>
      <c r="N407" s="232">
        <v>0</v>
      </c>
      <c r="O407" s="232">
        <f>ROUND(E407*N407,2)</f>
        <v>0</v>
      </c>
      <c r="P407" s="232">
        <v>0</v>
      </c>
      <c r="Q407" s="232">
        <f>ROUND(E407*P407,2)</f>
        <v>0</v>
      </c>
      <c r="R407" s="234"/>
      <c r="S407" s="234" t="s">
        <v>140</v>
      </c>
      <c r="T407" s="235" t="s">
        <v>140</v>
      </c>
      <c r="U407" s="220">
        <v>1.7000000000000001E-2</v>
      </c>
      <c r="V407" s="220">
        <f>ROUND(E407*U407,2)</f>
        <v>0.02</v>
      </c>
      <c r="W407" s="220"/>
      <c r="X407" s="220" t="s">
        <v>663</v>
      </c>
      <c r="Y407" s="220" t="s">
        <v>143</v>
      </c>
      <c r="Z407" s="210"/>
      <c r="AA407" s="210"/>
      <c r="AB407" s="210"/>
      <c r="AC407" s="210"/>
      <c r="AD407" s="210"/>
      <c r="AE407" s="210"/>
      <c r="AF407" s="210"/>
      <c r="AG407" s="210" t="s">
        <v>664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x14ac:dyDescent="0.2">
      <c r="A408" s="3"/>
      <c r="B408" s="4"/>
      <c r="C408" s="251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AE408">
        <v>15</v>
      </c>
      <c r="AF408">
        <v>21</v>
      </c>
      <c r="AG408" t="s">
        <v>121</v>
      </c>
    </row>
    <row r="409" spans="1:60" x14ac:dyDescent="0.2">
      <c r="A409" s="213"/>
      <c r="B409" s="214" t="s">
        <v>29</v>
      </c>
      <c r="C409" s="252"/>
      <c r="D409" s="215"/>
      <c r="E409" s="216"/>
      <c r="F409" s="216"/>
      <c r="G409" s="228">
        <f>G8+G159+G188+G248+G294+G316+G364+G367+G380+G392</f>
        <v>0</v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AE409">
        <f>SUMIF(L7:L407,AE408,G7:G407)</f>
        <v>0</v>
      </c>
      <c r="AF409">
        <f>SUMIF(L7:L407,AF408,G7:G407)</f>
        <v>0</v>
      </c>
      <c r="AG409" t="s">
        <v>205</v>
      </c>
    </row>
    <row r="410" spans="1:60" x14ac:dyDescent="0.2">
      <c r="C410" s="253"/>
      <c r="D410" s="10"/>
      <c r="AG410" t="s">
        <v>206</v>
      </c>
    </row>
    <row r="411" spans="1:60" x14ac:dyDescent="0.2">
      <c r="D411" s="10"/>
    </row>
    <row r="412" spans="1:60" x14ac:dyDescent="0.2">
      <c r="D412" s="10"/>
    </row>
    <row r="413" spans="1:60" x14ac:dyDescent="0.2">
      <c r="D413" s="10"/>
    </row>
    <row r="414" spans="1:60" x14ac:dyDescent="0.2">
      <c r="D414" s="10"/>
    </row>
    <row r="415" spans="1:60" x14ac:dyDescent="0.2">
      <c r="D415" s="10"/>
    </row>
    <row r="416" spans="1:60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LXSPz4sS+E0NAXduVytCkuFXnyhisMtzoXRbRQMnCko1JzlVBbmaWT9y2i6053vr+hXdE9r/BFtA3JASm787Q==" saltValue="RfkasxZAi15gVIV4y4v0iA==" spinCount="100000" sheet="1" formatRows="0"/>
  <mergeCells count="49">
    <mergeCell ref="C379:G379"/>
    <mergeCell ref="C281:G281"/>
    <mergeCell ref="C283:G283"/>
    <mergeCell ref="C285:G285"/>
    <mergeCell ref="C287:G287"/>
    <mergeCell ref="C296:G296"/>
    <mergeCell ref="C366:G366"/>
    <mergeCell ref="C268:G268"/>
    <mergeCell ref="C271:G271"/>
    <mergeCell ref="C273:G273"/>
    <mergeCell ref="C275:G275"/>
    <mergeCell ref="C277:G277"/>
    <mergeCell ref="C279:G279"/>
    <mergeCell ref="C247:G247"/>
    <mergeCell ref="C250:G250"/>
    <mergeCell ref="C251:G251"/>
    <mergeCell ref="C254:G254"/>
    <mergeCell ref="C264:G264"/>
    <mergeCell ref="C266:G266"/>
    <mergeCell ref="C190:G190"/>
    <mergeCell ref="C197:G197"/>
    <mergeCell ref="C202:G202"/>
    <mergeCell ref="C205:G205"/>
    <mergeCell ref="C208:G208"/>
    <mergeCell ref="C236:G236"/>
    <mergeCell ref="C105:G105"/>
    <mergeCell ref="C121:G121"/>
    <mergeCell ref="C135:G135"/>
    <mergeCell ref="C140:G140"/>
    <mergeCell ref="C161:G161"/>
    <mergeCell ref="C176:G176"/>
    <mergeCell ref="C66:G66"/>
    <mergeCell ref="C68:G68"/>
    <mergeCell ref="C83:G83"/>
    <mergeCell ref="C86:G86"/>
    <mergeCell ref="C94:G94"/>
    <mergeCell ref="C97:G97"/>
    <mergeCell ref="C19:G19"/>
    <mergeCell ref="C21:G21"/>
    <mergeCell ref="C35:G35"/>
    <mergeCell ref="C37:G37"/>
    <mergeCell ref="C50:G50"/>
    <mergeCell ref="C52:G52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scale="93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00 1 Pol</vt:lpstr>
      <vt:lpstr>1 1 Pol</vt:lpstr>
      <vt:lpstr>2 1 Pol</vt:lpstr>
      <vt:lpstr>3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1 Pol'!Názvy_tisku</vt:lpstr>
      <vt:lpstr>'1 1 Pol'!Názvy_tisku</vt:lpstr>
      <vt:lpstr>'2 1 Pol'!Názvy_tisku</vt:lpstr>
      <vt:lpstr>'3 1 Pol'!Názvy_tisku</vt:lpstr>
      <vt:lpstr>oadresa</vt:lpstr>
      <vt:lpstr>Stavba!Objednatel</vt:lpstr>
      <vt:lpstr>Stavba!Objekt</vt:lpstr>
      <vt:lpstr>'00 1 Pol'!Oblast_tisku</vt:lpstr>
      <vt:lpstr>'1 1 Pol'!Oblast_tisku</vt:lpstr>
      <vt:lpstr>'2 1 Pol'!Oblast_tisku</vt:lpstr>
      <vt:lpstr>'3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Dvořák</dc:creator>
  <cp:lastModifiedBy>Jaroslav Dvořák</cp:lastModifiedBy>
  <cp:lastPrinted>2019-03-19T12:27:02Z</cp:lastPrinted>
  <dcterms:created xsi:type="dcterms:W3CDTF">2009-04-08T07:15:50Z</dcterms:created>
  <dcterms:modified xsi:type="dcterms:W3CDTF">2025-01-10T16:18:57Z</dcterms:modified>
</cp:coreProperties>
</file>